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-my.sharepoint.com/personal/varpa_varpa_rf_se/Documents/Dokument/"/>
    </mc:Choice>
  </mc:AlternateContent>
  <xr:revisionPtr revIDLastSave="0" documentId="8_{223649A6-99D5-4E2D-A577-B9704D53192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estations pris" sheetId="63" r:id="rId1"/>
    <sheet name="Herrar" sheetId="59" r:id="rId2"/>
    <sheet name="Oldboys" sheetId="56" r:id="rId3"/>
    <sheet name="Ungdom Flickor" sheetId="57" r:id="rId4"/>
    <sheet name="Ungdom Pojkar" sheetId="54" r:id="rId5"/>
    <sheet name="Old mix " sheetId="62" r:id="rId6"/>
    <sheet name="Ungdoms Par " sheetId="61" r:id="rId7"/>
    <sheet name=" Damer " sheetId="53" r:id="rId8"/>
    <sheet name=" Par  " sheetId="60" r:id="rId9"/>
  </sheets>
  <externalReferences>
    <externalReference r:id="rId10"/>
    <externalReference r:id="rId11"/>
  </externalReferences>
  <definedNames>
    <definedName name="____________qq1" localSheetId="7" hidden="1">{"'Ind.kula Damer A-SM'!$A$1:$E$67"}</definedName>
    <definedName name="____________qq1" localSheetId="8" hidden="1">{"'Ind.kula Damer A-SM'!$A$1:$E$67"}</definedName>
    <definedName name="____________qq1" localSheetId="5" hidden="1">{"'Ind.kula Damer A-SM'!$A$1:$E$67"}</definedName>
    <definedName name="____________qq1" localSheetId="3" hidden="1">{"'Ind.kula Damer A-SM'!$A$1:$E$67"}</definedName>
    <definedName name="____________qq1" localSheetId="4" hidden="1">{"'Ind.kula Damer A-SM'!$A$1:$E$67"}</definedName>
    <definedName name="____________qq1" localSheetId="6" hidden="1">{"'Ind.kula Damer A-SM'!$A$1:$E$67"}</definedName>
    <definedName name="____________qq1" hidden="1">{"'Ind.kula Damer A-SM'!$A$1:$E$67"}</definedName>
    <definedName name="____________qq2" localSheetId="7" hidden="1">{"'Ind.kula Damer A-SM'!$A$1:$E$67"}</definedName>
    <definedName name="____________qq2" localSheetId="8" hidden="1">{"'Ind.kula Damer A-SM'!$A$1:$E$67"}</definedName>
    <definedName name="____________qq2" localSheetId="5" hidden="1">{"'Ind.kula Damer A-SM'!$A$1:$E$67"}</definedName>
    <definedName name="____________qq2" localSheetId="3" hidden="1">{"'Ind.kula Damer A-SM'!$A$1:$E$67"}</definedName>
    <definedName name="____________qq2" localSheetId="4" hidden="1">{"'Ind.kula Damer A-SM'!$A$1:$E$67"}</definedName>
    <definedName name="____________qq2" localSheetId="6" hidden="1">{"'Ind.kula Damer A-SM'!$A$1:$E$67"}</definedName>
    <definedName name="____________qq2" hidden="1">{"'Ind.kula Damer A-SM'!$A$1:$E$67"}</definedName>
    <definedName name="____________qqq1" localSheetId="7" hidden="1">{"'Ind.kula Damer A-SM'!$A$1:$E$67"}</definedName>
    <definedName name="____________qqq1" localSheetId="8" hidden="1">{"'Ind.kula Damer A-SM'!$A$1:$E$67"}</definedName>
    <definedName name="____________qqq1" localSheetId="5" hidden="1">{"'Ind.kula Damer A-SM'!$A$1:$E$67"}</definedName>
    <definedName name="____________qqq1" localSheetId="3" hidden="1">{"'Ind.kula Damer A-SM'!$A$1:$E$67"}</definedName>
    <definedName name="____________qqq1" localSheetId="4" hidden="1">{"'Ind.kula Damer A-SM'!$A$1:$E$67"}</definedName>
    <definedName name="____________qqq1" localSheetId="6" hidden="1">{"'Ind.kula Damer A-SM'!$A$1:$E$67"}</definedName>
    <definedName name="____________qqq1" hidden="1">{"'Ind.kula Damer A-SM'!$A$1:$E$67"}</definedName>
    <definedName name="____________qqq2" localSheetId="7" hidden="1">{"'Ind.kula Damer A-SM'!$A$1:$E$67"}</definedName>
    <definedName name="____________qqq2" localSheetId="8" hidden="1">{"'Ind.kula Damer A-SM'!$A$1:$E$67"}</definedName>
    <definedName name="____________qqq2" localSheetId="5" hidden="1">{"'Ind.kula Damer A-SM'!$A$1:$E$67"}</definedName>
    <definedName name="____________qqq2" localSheetId="3" hidden="1">{"'Ind.kula Damer A-SM'!$A$1:$E$67"}</definedName>
    <definedName name="____________qqq2" localSheetId="4" hidden="1">{"'Ind.kula Damer A-SM'!$A$1:$E$67"}</definedName>
    <definedName name="____________qqq2" localSheetId="6" hidden="1">{"'Ind.kula Damer A-SM'!$A$1:$E$67"}</definedName>
    <definedName name="____________qqq2" hidden="1">{"'Ind.kula Damer A-SM'!$A$1:$E$67"}</definedName>
    <definedName name="___________qq1" localSheetId="7" hidden="1">{"'Ind.kula Damer A-SM'!$A$1:$E$67"}</definedName>
    <definedName name="___________qq1" localSheetId="8" hidden="1">{"'Ind.kula Damer A-SM'!$A$1:$E$67"}</definedName>
    <definedName name="___________qq1" localSheetId="5" hidden="1">{"'Ind.kula Damer A-SM'!$A$1:$E$67"}</definedName>
    <definedName name="___________qq1" localSheetId="3" hidden="1">{"'Ind.kula Damer A-SM'!$A$1:$E$67"}</definedName>
    <definedName name="___________qq1" localSheetId="4" hidden="1">{"'Ind.kula Damer A-SM'!$A$1:$E$67"}</definedName>
    <definedName name="___________qq1" localSheetId="6" hidden="1">{"'Ind.kula Damer A-SM'!$A$1:$E$67"}</definedName>
    <definedName name="___________qq1" hidden="1">{"'Ind.kula Damer A-SM'!$A$1:$E$67"}</definedName>
    <definedName name="___________qq2" localSheetId="7" hidden="1">{"'Ind.kula Damer A-SM'!$A$1:$E$67"}</definedName>
    <definedName name="___________qq2" localSheetId="8" hidden="1">{"'Ind.kula Damer A-SM'!$A$1:$E$67"}</definedName>
    <definedName name="___________qq2" localSheetId="5" hidden="1">{"'Ind.kula Damer A-SM'!$A$1:$E$67"}</definedName>
    <definedName name="___________qq2" localSheetId="3" hidden="1">{"'Ind.kula Damer A-SM'!$A$1:$E$67"}</definedName>
    <definedName name="___________qq2" localSheetId="4" hidden="1">{"'Ind.kula Damer A-SM'!$A$1:$E$67"}</definedName>
    <definedName name="___________qq2" localSheetId="6" hidden="1">{"'Ind.kula Damer A-SM'!$A$1:$E$67"}</definedName>
    <definedName name="___________qq2" hidden="1">{"'Ind.kula Damer A-SM'!$A$1:$E$67"}</definedName>
    <definedName name="___________qqq1" localSheetId="7" hidden="1">{"'Ind.kula Damer A-SM'!$A$1:$E$67"}</definedName>
    <definedName name="___________qqq1" localSheetId="8" hidden="1">{"'Ind.kula Damer A-SM'!$A$1:$E$67"}</definedName>
    <definedName name="___________qqq1" localSheetId="5" hidden="1">{"'Ind.kula Damer A-SM'!$A$1:$E$67"}</definedName>
    <definedName name="___________qqq1" localSheetId="3" hidden="1">{"'Ind.kula Damer A-SM'!$A$1:$E$67"}</definedName>
    <definedName name="___________qqq1" localSheetId="4" hidden="1">{"'Ind.kula Damer A-SM'!$A$1:$E$67"}</definedName>
    <definedName name="___________qqq1" localSheetId="6" hidden="1">{"'Ind.kula Damer A-SM'!$A$1:$E$67"}</definedName>
    <definedName name="___________qqq1" hidden="1">{"'Ind.kula Damer A-SM'!$A$1:$E$67"}</definedName>
    <definedName name="___________qqq2" localSheetId="7" hidden="1">{"'Ind.kula Damer A-SM'!$A$1:$E$67"}</definedName>
    <definedName name="___________qqq2" localSheetId="8" hidden="1">{"'Ind.kula Damer A-SM'!$A$1:$E$67"}</definedName>
    <definedName name="___________qqq2" localSheetId="5" hidden="1">{"'Ind.kula Damer A-SM'!$A$1:$E$67"}</definedName>
    <definedName name="___________qqq2" localSheetId="3" hidden="1">{"'Ind.kula Damer A-SM'!$A$1:$E$67"}</definedName>
    <definedName name="___________qqq2" localSheetId="4" hidden="1">{"'Ind.kula Damer A-SM'!$A$1:$E$67"}</definedName>
    <definedName name="___________qqq2" localSheetId="6" hidden="1">{"'Ind.kula Damer A-SM'!$A$1:$E$67"}</definedName>
    <definedName name="___________qqq2" hidden="1">{"'Ind.kula Damer A-SM'!$A$1:$E$67"}</definedName>
    <definedName name="_________qq1" localSheetId="7" hidden="1">{"'Ind.kula Damer A-SM'!$A$1:$E$67"}</definedName>
    <definedName name="_________qq1" localSheetId="8" hidden="1">{"'Ind.kula Damer A-SM'!$A$1:$E$67"}</definedName>
    <definedName name="_________qq1" localSheetId="5" hidden="1">{"'Ind.kula Damer A-SM'!$A$1:$E$67"}</definedName>
    <definedName name="_________qq1" localSheetId="3" hidden="1">{"'Ind.kula Damer A-SM'!$A$1:$E$67"}</definedName>
    <definedName name="_________qq1" localSheetId="4" hidden="1">{"'Ind.kula Damer A-SM'!$A$1:$E$67"}</definedName>
    <definedName name="_________qq1" localSheetId="6" hidden="1">{"'Ind.kula Damer A-SM'!$A$1:$E$67"}</definedName>
    <definedName name="_________qq1" hidden="1">{"'Ind.kula Damer A-SM'!$A$1:$E$67"}</definedName>
    <definedName name="_________qq2" localSheetId="7" hidden="1">{"'Ind.kula Damer A-SM'!$A$1:$E$67"}</definedName>
    <definedName name="_________qq2" localSheetId="8" hidden="1">{"'Ind.kula Damer A-SM'!$A$1:$E$67"}</definedName>
    <definedName name="_________qq2" localSheetId="5" hidden="1">{"'Ind.kula Damer A-SM'!$A$1:$E$67"}</definedName>
    <definedName name="_________qq2" localSheetId="3" hidden="1">{"'Ind.kula Damer A-SM'!$A$1:$E$67"}</definedName>
    <definedName name="_________qq2" localSheetId="4" hidden="1">{"'Ind.kula Damer A-SM'!$A$1:$E$67"}</definedName>
    <definedName name="_________qq2" localSheetId="6" hidden="1">{"'Ind.kula Damer A-SM'!$A$1:$E$67"}</definedName>
    <definedName name="_________qq2" hidden="1">{"'Ind.kula Damer A-SM'!$A$1:$E$67"}</definedName>
    <definedName name="_________qqq1" localSheetId="7" hidden="1">{"'Ind.kula Damer A-SM'!$A$1:$E$67"}</definedName>
    <definedName name="_________qqq1" localSheetId="8" hidden="1">{"'Ind.kula Damer A-SM'!$A$1:$E$67"}</definedName>
    <definedName name="_________qqq1" localSheetId="5" hidden="1">{"'Ind.kula Damer A-SM'!$A$1:$E$67"}</definedName>
    <definedName name="_________qqq1" localSheetId="3" hidden="1">{"'Ind.kula Damer A-SM'!$A$1:$E$67"}</definedName>
    <definedName name="_________qqq1" localSheetId="4" hidden="1">{"'Ind.kula Damer A-SM'!$A$1:$E$67"}</definedName>
    <definedName name="_________qqq1" localSheetId="6" hidden="1">{"'Ind.kula Damer A-SM'!$A$1:$E$67"}</definedName>
    <definedName name="_________qqq1" hidden="1">{"'Ind.kula Damer A-SM'!$A$1:$E$67"}</definedName>
    <definedName name="_________qqq2" localSheetId="7" hidden="1">{"'Ind.kula Damer A-SM'!$A$1:$E$67"}</definedName>
    <definedName name="_________qqq2" localSheetId="8" hidden="1">{"'Ind.kula Damer A-SM'!$A$1:$E$67"}</definedName>
    <definedName name="_________qqq2" localSheetId="5" hidden="1">{"'Ind.kula Damer A-SM'!$A$1:$E$67"}</definedName>
    <definedName name="_________qqq2" localSheetId="3" hidden="1">{"'Ind.kula Damer A-SM'!$A$1:$E$67"}</definedName>
    <definedName name="_________qqq2" localSheetId="4" hidden="1">{"'Ind.kula Damer A-SM'!$A$1:$E$67"}</definedName>
    <definedName name="_________qqq2" localSheetId="6" hidden="1">{"'Ind.kula Damer A-SM'!$A$1:$E$67"}</definedName>
    <definedName name="_________qqq2" hidden="1">{"'Ind.kula Damer A-SM'!$A$1:$E$67"}</definedName>
    <definedName name="________qq1" localSheetId="7" hidden="1">{"'Ind.kula Damer A-SM'!$A$1:$E$67"}</definedName>
    <definedName name="________qq1" localSheetId="8" hidden="1">{"'Ind.kula Damer A-SM'!$A$1:$E$67"}</definedName>
    <definedName name="________qq1" localSheetId="5" hidden="1">{"'Ind.kula Damer A-SM'!$A$1:$E$67"}</definedName>
    <definedName name="________qq1" localSheetId="3" hidden="1">{"'Ind.kula Damer A-SM'!$A$1:$E$67"}</definedName>
    <definedName name="________qq1" localSheetId="4" hidden="1">{"'Ind.kula Damer A-SM'!$A$1:$E$67"}</definedName>
    <definedName name="________qq1" localSheetId="6" hidden="1">{"'Ind.kula Damer A-SM'!$A$1:$E$67"}</definedName>
    <definedName name="________qq1" hidden="1">{"'Ind.kula Damer A-SM'!$A$1:$E$67"}</definedName>
    <definedName name="________qq2" localSheetId="7" hidden="1">{"'Ind.kula Damer A-SM'!$A$1:$E$67"}</definedName>
    <definedName name="________qq2" localSheetId="8" hidden="1">{"'Ind.kula Damer A-SM'!$A$1:$E$67"}</definedName>
    <definedName name="________qq2" localSheetId="5" hidden="1">{"'Ind.kula Damer A-SM'!$A$1:$E$67"}</definedName>
    <definedName name="________qq2" localSheetId="3" hidden="1">{"'Ind.kula Damer A-SM'!$A$1:$E$67"}</definedName>
    <definedName name="________qq2" localSheetId="4" hidden="1">{"'Ind.kula Damer A-SM'!$A$1:$E$67"}</definedName>
    <definedName name="________qq2" localSheetId="6" hidden="1">{"'Ind.kula Damer A-SM'!$A$1:$E$67"}</definedName>
    <definedName name="________qq2" hidden="1">{"'Ind.kula Damer A-SM'!$A$1:$E$67"}</definedName>
    <definedName name="________qqq1" localSheetId="7" hidden="1">{"'Ind.kula Damer A-SM'!$A$1:$E$67"}</definedName>
    <definedName name="________qqq1" localSheetId="8" hidden="1">{"'Ind.kula Damer A-SM'!$A$1:$E$67"}</definedName>
    <definedName name="________qqq1" localSheetId="5" hidden="1">{"'Ind.kula Damer A-SM'!$A$1:$E$67"}</definedName>
    <definedName name="________qqq1" localSheetId="3" hidden="1">{"'Ind.kula Damer A-SM'!$A$1:$E$67"}</definedName>
    <definedName name="________qqq1" localSheetId="4" hidden="1">{"'Ind.kula Damer A-SM'!$A$1:$E$67"}</definedName>
    <definedName name="________qqq1" localSheetId="6" hidden="1">{"'Ind.kula Damer A-SM'!$A$1:$E$67"}</definedName>
    <definedName name="________qqq1" hidden="1">{"'Ind.kula Damer A-SM'!$A$1:$E$67"}</definedName>
    <definedName name="________qqq2" localSheetId="7" hidden="1">{"'Ind.kula Damer A-SM'!$A$1:$E$67"}</definedName>
    <definedName name="________qqq2" localSheetId="8" hidden="1">{"'Ind.kula Damer A-SM'!$A$1:$E$67"}</definedName>
    <definedName name="________qqq2" localSheetId="5" hidden="1">{"'Ind.kula Damer A-SM'!$A$1:$E$67"}</definedName>
    <definedName name="________qqq2" localSheetId="3" hidden="1">{"'Ind.kula Damer A-SM'!$A$1:$E$67"}</definedName>
    <definedName name="________qqq2" localSheetId="4" hidden="1">{"'Ind.kula Damer A-SM'!$A$1:$E$67"}</definedName>
    <definedName name="________qqq2" localSheetId="6" hidden="1">{"'Ind.kula Damer A-SM'!$A$1:$E$67"}</definedName>
    <definedName name="________qqq2" hidden="1">{"'Ind.kula Damer A-SM'!$A$1:$E$67"}</definedName>
    <definedName name="_______qq1" localSheetId="7" hidden="1">{"'Ind.kula Damer A-SM'!$A$1:$E$67"}</definedName>
    <definedName name="_______qq1" localSheetId="8" hidden="1">{"'Ind.kula Damer A-SM'!$A$1:$E$67"}</definedName>
    <definedName name="_______qq1" localSheetId="5" hidden="1">{"'Ind.kula Damer A-SM'!$A$1:$E$67"}</definedName>
    <definedName name="_______qq1" localSheetId="3" hidden="1">{"'Ind.kula Damer A-SM'!$A$1:$E$67"}</definedName>
    <definedName name="_______qq1" localSheetId="4" hidden="1">{"'Ind.kula Damer A-SM'!$A$1:$E$67"}</definedName>
    <definedName name="_______qq1" localSheetId="6" hidden="1">{"'Ind.kula Damer A-SM'!$A$1:$E$67"}</definedName>
    <definedName name="_______qq1" hidden="1">{"'Ind.kula Damer A-SM'!$A$1:$E$67"}</definedName>
    <definedName name="_______qq2" localSheetId="7" hidden="1">{"'Ind.kula Damer A-SM'!$A$1:$E$67"}</definedName>
    <definedName name="_______qq2" localSheetId="8" hidden="1">{"'Ind.kula Damer A-SM'!$A$1:$E$67"}</definedName>
    <definedName name="_______qq2" localSheetId="5" hidden="1">{"'Ind.kula Damer A-SM'!$A$1:$E$67"}</definedName>
    <definedName name="_______qq2" localSheetId="3" hidden="1">{"'Ind.kula Damer A-SM'!$A$1:$E$67"}</definedName>
    <definedName name="_______qq2" localSheetId="4" hidden="1">{"'Ind.kula Damer A-SM'!$A$1:$E$67"}</definedName>
    <definedName name="_______qq2" localSheetId="6" hidden="1">{"'Ind.kula Damer A-SM'!$A$1:$E$67"}</definedName>
    <definedName name="_______qq2" hidden="1">{"'Ind.kula Damer A-SM'!$A$1:$E$67"}</definedName>
    <definedName name="_______qqq1" localSheetId="7" hidden="1">{"'Ind.kula Damer A-SM'!$A$1:$E$67"}</definedName>
    <definedName name="_______qqq1" localSheetId="8" hidden="1">{"'Ind.kula Damer A-SM'!$A$1:$E$67"}</definedName>
    <definedName name="_______qqq1" localSheetId="5" hidden="1">{"'Ind.kula Damer A-SM'!$A$1:$E$67"}</definedName>
    <definedName name="_______qqq1" localSheetId="3" hidden="1">{"'Ind.kula Damer A-SM'!$A$1:$E$67"}</definedName>
    <definedName name="_______qqq1" localSheetId="4" hidden="1">{"'Ind.kula Damer A-SM'!$A$1:$E$67"}</definedName>
    <definedName name="_______qqq1" localSheetId="6" hidden="1">{"'Ind.kula Damer A-SM'!$A$1:$E$67"}</definedName>
    <definedName name="_______qqq1" hidden="1">{"'Ind.kula Damer A-SM'!$A$1:$E$67"}</definedName>
    <definedName name="_______qqq2" localSheetId="7" hidden="1">{"'Ind.kula Damer A-SM'!$A$1:$E$67"}</definedName>
    <definedName name="_______qqq2" localSheetId="8" hidden="1">{"'Ind.kula Damer A-SM'!$A$1:$E$67"}</definedName>
    <definedName name="_______qqq2" localSheetId="5" hidden="1">{"'Ind.kula Damer A-SM'!$A$1:$E$67"}</definedName>
    <definedName name="_______qqq2" localSheetId="3" hidden="1">{"'Ind.kula Damer A-SM'!$A$1:$E$67"}</definedName>
    <definedName name="_______qqq2" localSheetId="4" hidden="1">{"'Ind.kula Damer A-SM'!$A$1:$E$67"}</definedName>
    <definedName name="_______qqq2" localSheetId="6" hidden="1">{"'Ind.kula Damer A-SM'!$A$1:$E$67"}</definedName>
    <definedName name="_______qqq2" hidden="1">{"'Ind.kula Damer A-SM'!$A$1:$E$67"}</definedName>
    <definedName name="______qq1" localSheetId="7" hidden="1">{"'Ind.kula Damer A-SM'!$A$1:$E$67"}</definedName>
    <definedName name="______qq1" localSheetId="8" hidden="1">{"'Ind.kula Damer A-SM'!$A$1:$E$67"}</definedName>
    <definedName name="______qq1" localSheetId="5" hidden="1">{"'Ind.kula Damer A-SM'!$A$1:$E$67"}</definedName>
    <definedName name="______qq1" localSheetId="3" hidden="1">{"'Ind.kula Damer A-SM'!$A$1:$E$67"}</definedName>
    <definedName name="______qq1" localSheetId="4" hidden="1">{"'Ind.kula Damer A-SM'!$A$1:$E$67"}</definedName>
    <definedName name="______qq1" localSheetId="6" hidden="1">{"'Ind.kula Damer A-SM'!$A$1:$E$67"}</definedName>
    <definedName name="______qq1" hidden="1">{"'Ind.kula Damer A-SM'!$A$1:$E$67"}</definedName>
    <definedName name="______qq2" localSheetId="7" hidden="1">{"'Ind.kula Damer A-SM'!$A$1:$E$67"}</definedName>
    <definedName name="______qq2" localSheetId="8" hidden="1">{"'Ind.kula Damer A-SM'!$A$1:$E$67"}</definedName>
    <definedName name="______qq2" localSheetId="5" hidden="1">{"'Ind.kula Damer A-SM'!$A$1:$E$67"}</definedName>
    <definedName name="______qq2" localSheetId="3" hidden="1">{"'Ind.kula Damer A-SM'!$A$1:$E$67"}</definedName>
    <definedName name="______qq2" localSheetId="4" hidden="1">{"'Ind.kula Damer A-SM'!$A$1:$E$67"}</definedName>
    <definedName name="______qq2" localSheetId="6" hidden="1">{"'Ind.kula Damer A-SM'!$A$1:$E$67"}</definedName>
    <definedName name="______qq2" hidden="1">{"'Ind.kula Damer A-SM'!$A$1:$E$67"}</definedName>
    <definedName name="______qqq1" localSheetId="7" hidden="1">{"'Ind.kula Damer A-SM'!$A$1:$E$67"}</definedName>
    <definedName name="______qqq1" localSheetId="8" hidden="1">{"'Ind.kula Damer A-SM'!$A$1:$E$67"}</definedName>
    <definedName name="______qqq1" localSheetId="5" hidden="1">{"'Ind.kula Damer A-SM'!$A$1:$E$67"}</definedName>
    <definedName name="______qqq1" localSheetId="3" hidden="1">{"'Ind.kula Damer A-SM'!$A$1:$E$67"}</definedName>
    <definedName name="______qqq1" localSheetId="4" hidden="1">{"'Ind.kula Damer A-SM'!$A$1:$E$67"}</definedName>
    <definedName name="______qqq1" localSheetId="6" hidden="1">{"'Ind.kula Damer A-SM'!$A$1:$E$67"}</definedName>
    <definedName name="______qqq1" hidden="1">{"'Ind.kula Damer A-SM'!$A$1:$E$67"}</definedName>
    <definedName name="______qqq2" localSheetId="7" hidden="1">{"'Ind.kula Damer A-SM'!$A$1:$E$67"}</definedName>
    <definedName name="______qqq2" localSheetId="8" hidden="1">{"'Ind.kula Damer A-SM'!$A$1:$E$67"}</definedName>
    <definedName name="______qqq2" localSheetId="5" hidden="1">{"'Ind.kula Damer A-SM'!$A$1:$E$67"}</definedName>
    <definedName name="______qqq2" localSheetId="3" hidden="1">{"'Ind.kula Damer A-SM'!$A$1:$E$67"}</definedName>
    <definedName name="______qqq2" localSheetId="4" hidden="1">{"'Ind.kula Damer A-SM'!$A$1:$E$67"}</definedName>
    <definedName name="______qqq2" localSheetId="6" hidden="1">{"'Ind.kula Damer A-SM'!$A$1:$E$67"}</definedName>
    <definedName name="______qqq2" hidden="1">{"'Ind.kula Damer A-SM'!$A$1:$E$67"}</definedName>
    <definedName name="____qq1" localSheetId="7" hidden="1">{"'Ind.kula Damer A-SM'!$A$1:$E$67"}</definedName>
    <definedName name="____qq1" localSheetId="8" hidden="1">{"'Ind.kula Damer A-SM'!$A$1:$E$67"}</definedName>
    <definedName name="____qq1" localSheetId="5" hidden="1">{"'Ind.kula Damer A-SM'!$A$1:$E$67"}</definedName>
    <definedName name="____qq1" localSheetId="3" hidden="1">{"'Ind.kula Damer A-SM'!$A$1:$E$67"}</definedName>
    <definedName name="____qq1" localSheetId="4" hidden="1">{"'Ind.kula Damer A-SM'!$A$1:$E$67"}</definedName>
    <definedName name="____qq1" localSheetId="6" hidden="1">{"'Ind.kula Damer A-SM'!$A$1:$E$67"}</definedName>
    <definedName name="____qq1" hidden="1">{"'Ind.kula Damer A-SM'!$A$1:$E$67"}</definedName>
    <definedName name="____qq2" localSheetId="7" hidden="1">{"'Ind.kula Damer A-SM'!$A$1:$E$67"}</definedName>
    <definedName name="____qq2" localSheetId="8" hidden="1">{"'Ind.kula Damer A-SM'!$A$1:$E$67"}</definedName>
    <definedName name="____qq2" localSheetId="5" hidden="1">{"'Ind.kula Damer A-SM'!$A$1:$E$67"}</definedName>
    <definedName name="____qq2" localSheetId="3" hidden="1">{"'Ind.kula Damer A-SM'!$A$1:$E$67"}</definedName>
    <definedName name="____qq2" localSheetId="4" hidden="1">{"'Ind.kula Damer A-SM'!$A$1:$E$67"}</definedName>
    <definedName name="____qq2" localSheetId="6" hidden="1">{"'Ind.kula Damer A-SM'!$A$1:$E$67"}</definedName>
    <definedName name="____qq2" hidden="1">{"'Ind.kula Damer A-SM'!$A$1:$E$67"}</definedName>
    <definedName name="____qqq1" localSheetId="7" hidden="1">{"'Ind.kula Damer A-SM'!$A$1:$E$67"}</definedName>
    <definedName name="____qqq1" localSheetId="8" hidden="1">{"'Ind.kula Damer A-SM'!$A$1:$E$67"}</definedName>
    <definedName name="____qqq1" localSheetId="5" hidden="1">{"'Ind.kula Damer A-SM'!$A$1:$E$67"}</definedName>
    <definedName name="____qqq1" localSheetId="3" hidden="1">{"'Ind.kula Damer A-SM'!$A$1:$E$67"}</definedName>
    <definedName name="____qqq1" localSheetId="4" hidden="1">{"'Ind.kula Damer A-SM'!$A$1:$E$67"}</definedName>
    <definedName name="____qqq1" localSheetId="6" hidden="1">{"'Ind.kula Damer A-SM'!$A$1:$E$67"}</definedName>
    <definedName name="____qqq1" hidden="1">{"'Ind.kula Damer A-SM'!$A$1:$E$67"}</definedName>
    <definedName name="____qqq2" localSheetId="7" hidden="1">{"'Ind.kula Damer A-SM'!$A$1:$E$67"}</definedName>
    <definedName name="____qqq2" localSheetId="8" hidden="1">{"'Ind.kula Damer A-SM'!$A$1:$E$67"}</definedName>
    <definedName name="____qqq2" localSheetId="5" hidden="1">{"'Ind.kula Damer A-SM'!$A$1:$E$67"}</definedName>
    <definedName name="____qqq2" localSheetId="3" hidden="1">{"'Ind.kula Damer A-SM'!$A$1:$E$67"}</definedName>
    <definedName name="____qqq2" localSheetId="4" hidden="1">{"'Ind.kula Damer A-SM'!$A$1:$E$67"}</definedName>
    <definedName name="____qqq2" localSheetId="6" hidden="1">{"'Ind.kula Damer A-SM'!$A$1:$E$67"}</definedName>
    <definedName name="____qqq2" hidden="1">{"'Ind.kula Damer A-SM'!$A$1:$E$67"}</definedName>
    <definedName name="__qq1" localSheetId="7" hidden="1">{"'Ind.kula Damer A-SM'!$A$1:$E$67"}</definedName>
    <definedName name="__qq1" localSheetId="8" hidden="1">{"'Ind.kula Damer A-SM'!$A$1:$E$67"}</definedName>
    <definedName name="__qq1" localSheetId="5" hidden="1">{"'Ind.kula Damer A-SM'!$A$1:$E$67"}</definedName>
    <definedName name="__qq1" localSheetId="3" hidden="1">{"'Ind.kula Damer A-SM'!$A$1:$E$67"}</definedName>
    <definedName name="__qq1" localSheetId="4" hidden="1">{"'Ind.kula Damer A-SM'!$A$1:$E$67"}</definedName>
    <definedName name="__qq1" localSheetId="6" hidden="1">{"'Ind.kula Damer A-SM'!$A$1:$E$67"}</definedName>
    <definedName name="__qq1" hidden="1">{"'Ind.kula Damer A-SM'!$A$1:$E$67"}</definedName>
    <definedName name="__qq2" localSheetId="7" hidden="1">{"'Ind.kula Damer A-SM'!$A$1:$E$67"}</definedName>
    <definedName name="__qq2" localSheetId="8" hidden="1">{"'Ind.kula Damer A-SM'!$A$1:$E$67"}</definedName>
    <definedName name="__qq2" localSheetId="5" hidden="1">{"'Ind.kula Damer A-SM'!$A$1:$E$67"}</definedName>
    <definedName name="__qq2" localSheetId="3" hidden="1">{"'Ind.kula Damer A-SM'!$A$1:$E$67"}</definedName>
    <definedName name="__qq2" localSheetId="4" hidden="1">{"'Ind.kula Damer A-SM'!$A$1:$E$67"}</definedName>
    <definedName name="__qq2" localSheetId="6" hidden="1">{"'Ind.kula Damer A-SM'!$A$1:$E$67"}</definedName>
    <definedName name="__qq2" hidden="1">{"'Ind.kula Damer A-SM'!$A$1:$E$67"}</definedName>
    <definedName name="__qqq1" localSheetId="7" hidden="1">{"'Ind.kula Damer A-SM'!$A$1:$E$67"}</definedName>
    <definedName name="__qqq1" localSheetId="8" hidden="1">{"'Ind.kula Damer A-SM'!$A$1:$E$67"}</definedName>
    <definedName name="__qqq1" localSheetId="5" hidden="1">{"'Ind.kula Damer A-SM'!$A$1:$E$67"}</definedName>
    <definedName name="__qqq1" localSheetId="3" hidden="1">{"'Ind.kula Damer A-SM'!$A$1:$E$67"}</definedName>
    <definedName name="__qqq1" localSheetId="4" hidden="1">{"'Ind.kula Damer A-SM'!$A$1:$E$67"}</definedName>
    <definedName name="__qqq1" localSheetId="6" hidden="1">{"'Ind.kula Damer A-SM'!$A$1:$E$67"}</definedName>
    <definedName name="__qqq1" hidden="1">{"'Ind.kula Damer A-SM'!$A$1:$E$67"}</definedName>
    <definedName name="__qqq2" localSheetId="7" hidden="1">{"'Ind.kula Damer A-SM'!$A$1:$E$67"}</definedName>
    <definedName name="__qqq2" localSheetId="8" hidden="1">{"'Ind.kula Damer A-SM'!$A$1:$E$67"}</definedName>
    <definedName name="__qqq2" localSheetId="5" hidden="1">{"'Ind.kula Damer A-SM'!$A$1:$E$67"}</definedName>
    <definedName name="__qqq2" localSheetId="3" hidden="1">{"'Ind.kula Damer A-SM'!$A$1:$E$67"}</definedName>
    <definedName name="__qqq2" localSheetId="4" hidden="1">{"'Ind.kula Damer A-SM'!$A$1:$E$67"}</definedName>
    <definedName name="__qqq2" localSheetId="6" hidden="1">{"'Ind.kula Damer A-SM'!$A$1:$E$67"}</definedName>
    <definedName name="__qqq2" hidden="1">{"'Ind.kula Damer A-SM'!$A$1:$E$67"}</definedName>
    <definedName name="_qq1" localSheetId="7" hidden="1">{"'Ind.kula Damer A-SM'!$A$1:$E$67"}</definedName>
    <definedName name="_qq1" localSheetId="5" hidden="1">{"'Ind.kula Damer A-SM'!$A$1:$E$67"}</definedName>
    <definedName name="_qq1" localSheetId="3" hidden="1">{"'Ind.kula Damer A-SM'!$A$1:$E$67"}</definedName>
    <definedName name="_qq1" localSheetId="4" hidden="1">{"'Ind.kula Damer A-SM'!$A$1:$E$67"}</definedName>
    <definedName name="_qq2" localSheetId="7" hidden="1">{"'Ind.kula Damer A-SM'!$A$1:$E$67"}</definedName>
    <definedName name="_qq2" localSheetId="5" hidden="1">{"'Ind.kula Damer A-SM'!$A$1:$E$67"}</definedName>
    <definedName name="_qq2" localSheetId="3" hidden="1">{"'Ind.kula Damer A-SM'!$A$1:$E$67"}</definedName>
    <definedName name="_qq2" localSheetId="4" hidden="1">{"'Ind.kula Damer A-SM'!$A$1:$E$67"}</definedName>
    <definedName name="_qqq1" localSheetId="7" hidden="1">{"'Ind.kula Damer A-SM'!$A$1:$E$67"}</definedName>
    <definedName name="_qqq1" localSheetId="5" hidden="1">{"'Ind.kula Damer A-SM'!$A$1:$E$67"}</definedName>
    <definedName name="_qqq1" localSheetId="3" hidden="1">{"'Ind.kula Damer A-SM'!$A$1:$E$67"}</definedName>
    <definedName name="_qqq1" localSheetId="4" hidden="1">{"'Ind.kula Damer A-SM'!$A$1:$E$67"}</definedName>
    <definedName name="_qqq2" localSheetId="7" hidden="1">{"'Ind.kula Damer A-SM'!$A$1:$E$67"}</definedName>
    <definedName name="_qqq2" localSheetId="5" hidden="1">{"'Ind.kula Damer A-SM'!$A$1:$E$67"}</definedName>
    <definedName name="_qqq2" localSheetId="3" hidden="1">{"'Ind.kula Damer A-SM'!$A$1:$E$67"}</definedName>
    <definedName name="_qqq2" localSheetId="4" hidden="1">{"'Ind.kula Damer A-SM'!$A$1:$E$67"}</definedName>
    <definedName name="Hans_Evert" localSheetId="7">#REF!</definedName>
    <definedName name="Hans_Evert" localSheetId="8">#REF!</definedName>
    <definedName name="Hans_Evert" localSheetId="1">#REF!</definedName>
    <definedName name="Hans_Evert" localSheetId="5">#REF!</definedName>
    <definedName name="Hans_Evert" localSheetId="2">#REF!</definedName>
    <definedName name="Hans_Evert" localSheetId="3">#REF!</definedName>
    <definedName name="Hans_Evert" localSheetId="4">#REF!</definedName>
    <definedName name="Hans_Evert" localSheetId="6">#REF!</definedName>
    <definedName name="Hans_Evert">#REF!</definedName>
    <definedName name="HTML_CodePage" hidden="1">1252</definedName>
    <definedName name="HTML_Control" localSheetId="7" hidden="1">{"'Ind.kula Damer A-SM'!$A$1:$E$67"}</definedName>
    <definedName name="HTML_Control" localSheetId="8" hidden="1">{"'Ind.kula Damer A-SM'!$A$1:$E$67"}</definedName>
    <definedName name="HTML_Control" localSheetId="5" hidden="1">{"'Ind.kula Damer A-SM'!$A$1:$E$67"}</definedName>
    <definedName name="HTML_Control" localSheetId="3" hidden="1">{"'Ind.kula Damer A-SM'!$A$1:$E$67"}</definedName>
    <definedName name="HTML_Control" localSheetId="4" hidden="1">{"'Ind.kula Damer A-SM'!$A$1:$E$67"}</definedName>
    <definedName name="HTML_Control" localSheetId="6" hidden="1">{"'Ind.kula Damer A-SM'!$A$1:$E$67"}</definedName>
    <definedName name="HTML_Control" hidden="1">{"'Ind.kula Damer A-SM'!$A$1:$E$67"}</definedName>
    <definedName name="HTML_Description" hidden="1">""</definedName>
    <definedName name="HTML_Email" hidden="1">""</definedName>
    <definedName name="HTML_Header" hidden="1">"Ind.kula Damer A-SM"</definedName>
    <definedName name="HTML_LastUpdate" hidden="1">"1998-02-03"</definedName>
    <definedName name="HTML_LineAfter" hidden="1">FALSE</definedName>
    <definedName name="HTML_LineBefore" hidden="1">FALSE</definedName>
    <definedName name="HTML_Name" hidden="1">"Stig Ulmstedt"</definedName>
    <definedName name="HTML_OBDlg2" hidden="1">TRUE</definedName>
    <definedName name="HTML_OBDlg4" hidden="1">TRUE</definedName>
    <definedName name="HTML_OS" hidden="1">0</definedName>
    <definedName name="HTML_PathFile" hidden="1">"C:\Mina dokument\Varpa 97\web\ind kula damer a-sm.htm"</definedName>
    <definedName name="HTML_Title" hidden="1">"Smvarpa 97"</definedName>
    <definedName name="Namn" localSheetId="7">[1]Anmälningar!$A$12:$AA$127</definedName>
    <definedName name="Namn" localSheetId="8">#REF!</definedName>
    <definedName name="Namn" localSheetId="1">#REF!</definedName>
    <definedName name="Namn" localSheetId="5">[1]Anmälningar!$A$12:$AA$127</definedName>
    <definedName name="Namn" localSheetId="2">#REF!</definedName>
    <definedName name="Namn" localSheetId="3">[1]Anmälningar!$A$12:$AA$127</definedName>
    <definedName name="Namn" localSheetId="4">[1]Anmälningar!$A$12:$AA$127</definedName>
    <definedName name="Namn" localSheetId="6">#REF!</definedName>
    <definedName name="Namn">#REF!</definedName>
    <definedName name="namn2">[2]Anmälningar!$A$12:$AA$153</definedName>
    <definedName name="Oldparrrrr" hidden="1">{"'Ind.kula Damer A-SM'!$A$1:$E$67"}</definedName>
    <definedName name="qqq" localSheetId="7" hidden="1">{"'Ind.kula Damer A-SM'!$A$1:$E$67"}</definedName>
    <definedName name="qqq" localSheetId="8" hidden="1">{"'Ind.kula Damer A-SM'!$A$1:$E$67"}</definedName>
    <definedName name="qqq" localSheetId="5" hidden="1">{"'Ind.kula Damer A-SM'!$A$1:$E$67"}</definedName>
    <definedName name="qqq" localSheetId="3" hidden="1">{"'Ind.kula Damer A-SM'!$A$1:$E$67"}</definedName>
    <definedName name="qqq" localSheetId="4" hidden="1">{"'Ind.kula Damer A-SM'!$A$1:$E$67"}</definedName>
    <definedName name="qqq" localSheetId="6" hidden="1">{"'Ind.kula Damer A-SM'!$A$1:$E$67"}</definedName>
    <definedName name="qqq" hidden="1">{"'Ind.kula Damer A-SM'!$A$1:$E$67"}</definedName>
    <definedName name="qqqq" localSheetId="7" hidden="1">{"'Ind.kula Damer A-SM'!$A$1:$E$67"}</definedName>
    <definedName name="qqqq" localSheetId="8" hidden="1">{"'Ind.kula Damer A-SM'!$A$1:$E$67"}</definedName>
    <definedName name="qqqq" localSheetId="5" hidden="1">{"'Ind.kula Damer A-SM'!$A$1:$E$67"}</definedName>
    <definedName name="qqqq" localSheetId="3" hidden="1">{"'Ind.kula Damer A-SM'!$A$1:$E$67"}</definedName>
    <definedName name="qqqq" localSheetId="4" hidden="1">{"'Ind.kula Damer A-SM'!$A$1:$E$67"}</definedName>
    <definedName name="qqqq" localSheetId="6" hidden="1">{"'Ind.kula Damer A-SM'!$A$1:$E$67"}</definedName>
    <definedName name="qqqq" hidden="1">{"'Ind.kula Damer A-SM'!$A$1:$E$67"}</definedName>
    <definedName name="qqqqq" localSheetId="7" hidden="1">{"'Ind.kula Damer A-SM'!$A$1:$E$67"}</definedName>
    <definedName name="qqqqq" localSheetId="8" hidden="1">{"'Ind.kula Damer A-SM'!$A$1:$E$67"}</definedName>
    <definedName name="qqqqq" localSheetId="5" hidden="1">{"'Ind.kula Damer A-SM'!$A$1:$E$67"}</definedName>
    <definedName name="qqqqq" localSheetId="3" hidden="1">{"'Ind.kula Damer A-SM'!$A$1:$E$67"}</definedName>
    <definedName name="qqqqq" localSheetId="4" hidden="1">{"'Ind.kula Damer A-SM'!$A$1:$E$67"}</definedName>
    <definedName name="qqqqq" localSheetId="6" hidden="1">{"'Ind.kula Damer A-SM'!$A$1:$E$67"}</definedName>
    <definedName name="qqqqq" hidden="1">{"'Ind.kula Damer A-SM'!$A$1:$E$67"}</definedName>
    <definedName name="T" hidden="1">{"'Ind.kula Damer A-SM'!$A$1:$E$67"}</definedName>
    <definedName name="TTTT" hidden="1">{"'Ind.kula Damer A-SM'!$A$1:$E$67"}</definedName>
    <definedName name="_xlnm.Print_Area" localSheetId="7">' Damer '!$A$1:$X$22</definedName>
    <definedName name="_xlnm.Print_Area" localSheetId="5">'Old mix '!$A$1:$X$22</definedName>
    <definedName name="_xlnm.Print_Area" localSheetId="3">'Ungdom Flickor'!$A$1:$X$22</definedName>
    <definedName name="_xlnm.Print_Area" localSheetId="4">'Ungdom Pojkar'!$A$1:$X$22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63" l="1"/>
  <c r="D4" i="63"/>
  <c r="E4" i="63"/>
  <c r="F4" i="63"/>
  <c r="AC4" i="63"/>
  <c r="AD4" i="63"/>
  <c r="AE4" i="63"/>
  <c r="AF4" i="63"/>
  <c r="BE4" i="63"/>
  <c r="CY4" i="63"/>
  <c r="ES4" i="63"/>
  <c r="ET4" i="63"/>
  <c r="EU4" i="63"/>
  <c r="EV4" i="63"/>
  <c r="FN4" i="63"/>
  <c r="FO4" i="63"/>
  <c r="FP4" i="63"/>
  <c r="FQ4" i="63"/>
  <c r="C5" i="63"/>
  <c r="D5" i="63"/>
  <c r="E5" i="63"/>
  <c r="F5" i="63"/>
  <c r="AC5" i="63"/>
  <c r="AD5" i="63"/>
  <c r="AE5" i="63"/>
  <c r="AF5" i="63"/>
  <c r="BE5" i="63"/>
  <c r="CY5" i="63"/>
  <c r="ES5" i="63"/>
  <c r="ET5" i="63"/>
  <c r="EU5" i="63"/>
  <c r="EV5" i="63"/>
  <c r="FN5" i="63"/>
  <c r="FO5" i="63"/>
  <c r="FP5" i="63"/>
  <c r="FQ5" i="63"/>
  <c r="C6" i="63"/>
  <c r="D6" i="63"/>
  <c r="E6" i="63"/>
  <c r="F6" i="63"/>
  <c r="AC6" i="63"/>
  <c r="AD6" i="63"/>
  <c r="AE6" i="63"/>
  <c r="AF6" i="63"/>
  <c r="BE6" i="63"/>
  <c r="CY6" i="63"/>
  <c r="ES6" i="63"/>
  <c r="ET6" i="63"/>
  <c r="EU6" i="63"/>
  <c r="EV6" i="63"/>
  <c r="FN6" i="63"/>
  <c r="FO6" i="63"/>
  <c r="FP6" i="63"/>
  <c r="FQ6" i="63"/>
  <c r="C7" i="63"/>
  <c r="D7" i="63"/>
  <c r="E7" i="63"/>
  <c r="F7" i="63"/>
  <c r="AC7" i="63"/>
  <c r="AD7" i="63"/>
  <c r="AE7" i="63"/>
  <c r="AF7" i="63"/>
  <c r="BE7" i="63"/>
  <c r="CY7" i="63"/>
  <c r="ES7" i="63"/>
  <c r="ET7" i="63"/>
  <c r="EU7" i="63"/>
  <c r="EV7" i="63"/>
  <c r="FN7" i="63"/>
  <c r="FO7" i="63"/>
  <c r="FP7" i="63"/>
  <c r="FQ7" i="63"/>
  <c r="C8" i="63"/>
  <c r="D8" i="63"/>
  <c r="E8" i="63"/>
  <c r="F8" i="63"/>
  <c r="AC8" i="63"/>
  <c r="AD8" i="63"/>
  <c r="AE8" i="63"/>
  <c r="AF8" i="63"/>
  <c r="BE8" i="63"/>
  <c r="CY8" i="63"/>
  <c r="ES8" i="63"/>
  <c r="ET8" i="63"/>
  <c r="EU8" i="63"/>
  <c r="EV8" i="63"/>
  <c r="FN8" i="63"/>
  <c r="FO8" i="63"/>
  <c r="FP8" i="63"/>
  <c r="FQ8" i="63"/>
  <c r="C9" i="63"/>
  <c r="D9" i="63"/>
  <c r="E9" i="63"/>
  <c r="F9" i="63"/>
  <c r="AC9" i="63"/>
  <c r="AD9" i="63"/>
  <c r="AE9" i="63"/>
  <c r="AF9" i="63"/>
  <c r="BE9" i="63"/>
  <c r="CY9" i="63"/>
  <c r="ES9" i="63"/>
  <c r="ET9" i="63"/>
  <c r="EU9" i="63"/>
  <c r="EV9" i="63"/>
  <c r="FN9" i="63"/>
  <c r="FO9" i="63"/>
  <c r="FP9" i="63"/>
  <c r="FQ9" i="63"/>
  <c r="C10" i="63"/>
  <c r="D10" i="63"/>
  <c r="E10" i="63"/>
  <c r="F10" i="63"/>
  <c r="AC10" i="63"/>
  <c r="AD10" i="63"/>
  <c r="AE10" i="63"/>
  <c r="AF10" i="63"/>
  <c r="BE10" i="63"/>
  <c r="CY10" i="63"/>
  <c r="ES10" i="63"/>
  <c r="ET10" i="63"/>
  <c r="EU10" i="63"/>
  <c r="EV10" i="63"/>
  <c r="FN10" i="63"/>
  <c r="FO10" i="63"/>
  <c r="FP10" i="63"/>
  <c r="FQ10" i="63"/>
  <c r="C11" i="63"/>
  <c r="D11" i="63"/>
  <c r="E11" i="63"/>
  <c r="F11" i="63"/>
  <c r="AC11" i="63"/>
  <c r="AD11" i="63"/>
  <c r="AE11" i="63"/>
  <c r="AF11" i="63"/>
  <c r="BE11" i="63"/>
  <c r="CY11" i="63"/>
  <c r="ES11" i="63"/>
  <c r="ET11" i="63"/>
  <c r="EU11" i="63"/>
  <c r="EV11" i="63"/>
  <c r="FN11" i="63"/>
  <c r="FO11" i="63"/>
  <c r="FP11" i="63"/>
  <c r="FQ11" i="63"/>
  <c r="C12" i="63"/>
  <c r="D12" i="63"/>
  <c r="E12" i="63"/>
  <c r="F12" i="63"/>
  <c r="AC12" i="63"/>
  <c r="AD12" i="63"/>
  <c r="AE12" i="63"/>
  <c r="AF12" i="63"/>
  <c r="BE12" i="63"/>
  <c r="CY12" i="63"/>
  <c r="ES12" i="63"/>
  <c r="ET12" i="63"/>
  <c r="EU12" i="63"/>
  <c r="EV12" i="63"/>
  <c r="FN12" i="63"/>
  <c r="FO12" i="63"/>
  <c r="FP12" i="63"/>
  <c r="FQ12" i="63"/>
  <c r="C13" i="63"/>
  <c r="D13" i="63"/>
  <c r="E13" i="63"/>
  <c r="F13" i="63"/>
  <c r="AC13" i="63"/>
  <c r="AD13" i="63"/>
  <c r="AE13" i="63"/>
  <c r="AF13" i="63"/>
  <c r="BE13" i="63"/>
  <c r="CY13" i="63"/>
  <c r="ES13" i="63"/>
  <c r="ET13" i="63"/>
  <c r="EU13" i="63"/>
  <c r="EV13" i="63"/>
  <c r="FN13" i="63"/>
  <c r="FO13" i="63"/>
  <c r="FP13" i="63"/>
  <c r="FQ13" i="63"/>
  <c r="C14" i="63"/>
  <c r="D14" i="63"/>
  <c r="E14" i="63"/>
  <c r="F14" i="63"/>
  <c r="AC14" i="63"/>
  <c r="AD14" i="63"/>
  <c r="AE14" i="63"/>
  <c r="AF14" i="63"/>
  <c r="BE14" i="63"/>
  <c r="CY14" i="63"/>
  <c r="ES14" i="63"/>
  <c r="ET14" i="63"/>
  <c r="EU14" i="63"/>
  <c r="EV14" i="63"/>
  <c r="FN14" i="63"/>
  <c r="FO14" i="63"/>
  <c r="FP14" i="63"/>
  <c r="FQ14" i="63"/>
  <c r="C15" i="63"/>
  <c r="D15" i="63"/>
  <c r="E15" i="63"/>
  <c r="F15" i="63"/>
  <c r="AC15" i="63"/>
  <c r="AD15" i="63"/>
  <c r="AE15" i="63"/>
  <c r="AF15" i="63"/>
  <c r="BE15" i="63"/>
  <c r="CY15" i="63"/>
  <c r="ES15" i="63"/>
  <c r="ET15" i="63"/>
  <c r="EU15" i="63"/>
  <c r="EV15" i="63"/>
  <c r="FN15" i="63"/>
  <c r="FO15" i="63"/>
  <c r="FP15" i="63"/>
  <c r="FQ15" i="63"/>
  <c r="C16" i="63"/>
  <c r="D16" i="63"/>
  <c r="E16" i="63"/>
  <c r="F16" i="63"/>
  <c r="AC16" i="63"/>
  <c r="AD16" i="63"/>
  <c r="AE16" i="63"/>
  <c r="AF16" i="63"/>
  <c r="BE16" i="63"/>
  <c r="CY16" i="63"/>
  <c r="ES16" i="63"/>
  <c r="ET16" i="63"/>
  <c r="EU16" i="63"/>
  <c r="EV16" i="63"/>
  <c r="FN16" i="63"/>
  <c r="FO16" i="63"/>
  <c r="FP16" i="63"/>
  <c r="FQ16" i="63"/>
  <c r="C17" i="63"/>
  <c r="D17" i="63"/>
  <c r="E17" i="63"/>
  <c r="F17" i="63"/>
  <c r="AC17" i="63"/>
  <c r="AD17" i="63"/>
  <c r="AE17" i="63"/>
  <c r="AF17" i="63"/>
  <c r="BE17" i="63"/>
  <c r="CY17" i="63"/>
  <c r="ES17" i="63"/>
  <c r="ET17" i="63"/>
  <c r="EU17" i="63"/>
  <c r="EV17" i="63"/>
  <c r="FN17" i="63"/>
  <c r="FO17" i="63"/>
  <c r="FP17" i="63"/>
  <c r="FQ17" i="63"/>
  <c r="C18" i="63"/>
  <c r="D18" i="63"/>
  <c r="E18" i="63"/>
  <c r="F18" i="63"/>
  <c r="AC18" i="63"/>
  <c r="AD18" i="63"/>
  <c r="AE18" i="63"/>
  <c r="AF18" i="63"/>
  <c r="BE18" i="63"/>
  <c r="CY18" i="63"/>
  <c r="ES18" i="63"/>
  <c r="ET18" i="63"/>
  <c r="EU18" i="63"/>
  <c r="EV18" i="63"/>
  <c r="FN18" i="63"/>
  <c r="FO18" i="63"/>
  <c r="FP18" i="63"/>
  <c r="FQ18" i="63"/>
  <c r="C19" i="63"/>
  <c r="D19" i="63"/>
  <c r="E19" i="63"/>
  <c r="F19" i="63"/>
  <c r="AC19" i="63"/>
  <c r="AD19" i="63"/>
  <c r="AE19" i="63"/>
  <c r="AF19" i="63"/>
  <c r="BE19" i="63"/>
  <c r="CY19" i="63"/>
  <c r="ES19" i="63"/>
  <c r="ET19" i="63"/>
  <c r="EU19" i="63"/>
  <c r="EV19" i="63"/>
  <c r="FN19" i="63"/>
  <c r="FO19" i="63"/>
  <c r="FP19" i="63"/>
  <c r="FQ19" i="63"/>
  <c r="C20" i="63"/>
  <c r="D20" i="63"/>
  <c r="E20" i="63"/>
  <c r="F20" i="63"/>
  <c r="AC20" i="63"/>
  <c r="AD20" i="63"/>
  <c r="AE20" i="63"/>
  <c r="AF20" i="63"/>
  <c r="BE20" i="63"/>
  <c r="CY20" i="63"/>
  <c r="ES20" i="63"/>
  <c r="ET20" i="63"/>
  <c r="EU20" i="63"/>
  <c r="EV20" i="63"/>
  <c r="FN20" i="63"/>
  <c r="FO20" i="63"/>
  <c r="FP20" i="63"/>
  <c r="FQ20" i="63"/>
  <c r="C21" i="63"/>
  <c r="D21" i="63"/>
  <c r="E21" i="63"/>
  <c r="F21" i="63"/>
  <c r="AC21" i="63"/>
  <c r="AD21" i="63"/>
  <c r="AE21" i="63"/>
  <c r="AF21" i="63"/>
  <c r="BD21" i="63"/>
  <c r="BF21" i="63"/>
  <c r="BG21" i="63"/>
  <c r="BH21" i="63"/>
  <c r="BI21" i="63"/>
  <c r="BJ21" i="63"/>
  <c r="BK21" i="63"/>
  <c r="BL21" i="63"/>
  <c r="BM21" i="63"/>
  <c r="BN21" i="63"/>
  <c r="BO21" i="63"/>
  <c r="BP21" i="63"/>
  <c r="BQ21" i="63"/>
  <c r="BR21" i="63"/>
  <c r="BS21" i="63"/>
  <c r="BT21" i="63"/>
  <c r="BU21" i="63"/>
  <c r="BV21" i="63"/>
  <c r="BW21" i="63"/>
  <c r="BX21" i="63"/>
  <c r="BY21" i="63"/>
  <c r="BZ21" i="63"/>
  <c r="CA21" i="63"/>
  <c r="CB21" i="63"/>
  <c r="CC21" i="63"/>
  <c r="CD21" i="63"/>
  <c r="CE21" i="63"/>
  <c r="CF21" i="63"/>
  <c r="CG21" i="63"/>
  <c r="CH21" i="63"/>
  <c r="CI21" i="63"/>
  <c r="CJ21" i="63"/>
  <c r="CK21" i="63"/>
  <c r="CL21" i="63"/>
  <c r="CM21" i="63"/>
  <c r="CN21" i="63"/>
  <c r="CO21" i="63"/>
  <c r="CP21" i="63"/>
  <c r="CX20" i="63" s="1"/>
  <c r="CQ21" i="63"/>
  <c r="CR21" i="63"/>
  <c r="CS21" i="63"/>
  <c r="CT21" i="63"/>
  <c r="CU21" i="63"/>
  <c r="CX21" i="63"/>
  <c r="CY21" i="63"/>
  <c r="ES21" i="63"/>
  <c r="ET21" i="63"/>
  <c r="EU21" i="63"/>
  <c r="EV21" i="63"/>
  <c r="FN21" i="63"/>
  <c r="FO21" i="63"/>
  <c r="FP21" i="63"/>
  <c r="FQ21" i="63"/>
  <c r="AC22" i="63"/>
  <c r="AD22" i="63"/>
  <c r="AE22" i="63"/>
  <c r="AF22" i="63"/>
  <c r="ES22" i="63"/>
  <c r="ET22" i="63"/>
  <c r="EU22" i="63"/>
  <c r="EV22" i="63"/>
  <c r="FN22" i="63"/>
  <c r="FO22" i="63"/>
  <c r="FP22" i="63"/>
  <c r="FQ22" i="63"/>
  <c r="AC23" i="63"/>
  <c r="AD23" i="63"/>
  <c r="AE23" i="63"/>
  <c r="AF23" i="63"/>
  <c r="ES23" i="63"/>
  <c r="ET23" i="63"/>
  <c r="EU23" i="63"/>
  <c r="EV23" i="63"/>
  <c r="AC24" i="63"/>
  <c r="AD24" i="63"/>
  <c r="AE24" i="63"/>
  <c r="AF24" i="63"/>
  <c r="ES24" i="63"/>
  <c r="ET24" i="63"/>
  <c r="EU24" i="63"/>
  <c r="EV24" i="63"/>
  <c r="AC25" i="63"/>
  <c r="AD25" i="63"/>
  <c r="AE25" i="63"/>
  <c r="AF25" i="63"/>
  <c r="ES25" i="63"/>
  <c r="ET25" i="63"/>
  <c r="EU25" i="63"/>
  <c r="EV25" i="63"/>
  <c r="AC26" i="63"/>
  <c r="AD26" i="63"/>
  <c r="AE26" i="63"/>
  <c r="AF26" i="63"/>
  <c r="ES26" i="63"/>
  <c r="ET26" i="63"/>
  <c r="EU26" i="63"/>
  <c r="EV26" i="63"/>
  <c r="AC27" i="63"/>
  <c r="AD27" i="63"/>
  <c r="AE27" i="63"/>
  <c r="AF27" i="63"/>
  <c r="ES27" i="63"/>
  <c r="ET27" i="63"/>
  <c r="EU27" i="63"/>
  <c r="EV27" i="63"/>
  <c r="AC28" i="63"/>
  <c r="AD28" i="63"/>
  <c r="AE28" i="63"/>
  <c r="AF28" i="63"/>
  <c r="ES28" i="63"/>
  <c r="ET28" i="63"/>
  <c r="EU28" i="63"/>
  <c r="EV28" i="63"/>
  <c r="AC29" i="63"/>
  <c r="AD29" i="63"/>
  <c r="AE29" i="63"/>
  <c r="AF29" i="63"/>
  <c r="ES29" i="63"/>
  <c r="ET29" i="63"/>
  <c r="EU29" i="63"/>
  <c r="EV29" i="63"/>
  <c r="AC30" i="63"/>
  <c r="AD30" i="63"/>
  <c r="AE30" i="63"/>
  <c r="AF30" i="63"/>
  <c r="ES30" i="63"/>
  <c r="ET30" i="63"/>
  <c r="EU30" i="63"/>
  <c r="EV30" i="63"/>
  <c r="AC31" i="63"/>
  <c r="AD31" i="63"/>
  <c r="AE31" i="63"/>
  <c r="AF31" i="63"/>
  <c r="ES31" i="63"/>
  <c r="ET31" i="63"/>
  <c r="EU31" i="63"/>
  <c r="EV31" i="63"/>
  <c r="AC32" i="63"/>
  <c r="AD32" i="63"/>
  <c r="AE32" i="63"/>
  <c r="AF32" i="63"/>
  <c r="ES32" i="63"/>
  <c r="ET32" i="63"/>
  <c r="EU32" i="63"/>
  <c r="EV32" i="63"/>
  <c r="AC33" i="63"/>
  <c r="AD33" i="63"/>
  <c r="AE33" i="63"/>
  <c r="AF33" i="63"/>
  <c r="ES33" i="63"/>
  <c r="ET33" i="63"/>
  <c r="EU33" i="63"/>
  <c r="EV33" i="63"/>
  <c r="AC34" i="63"/>
  <c r="AD34" i="63"/>
  <c r="AE34" i="63"/>
  <c r="AF34" i="63"/>
  <c r="ES34" i="63"/>
  <c r="ET34" i="63"/>
  <c r="EU34" i="63"/>
  <c r="EV34" i="63"/>
  <c r="AC35" i="63"/>
  <c r="AD35" i="63"/>
  <c r="AE35" i="63"/>
  <c r="AF35" i="63"/>
  <c r="ES35" i="63"/>
  <c r="ET35" i="63"/>
  <c r="EU35" i="63"/>
  <c r="EV35" i="63"/>
  <c r="AC36" i="63"/>
  <c r="AD36" i="63"/>
  <c r="AE36" i="63"/>
  <c r="AF36" i="63"/>
  <c r="ES36" i="63"/>
  <c r="ET36" i="63"/>
  <c r="EU36" i="63"/>
  <c r="EV36" i="63"/>
  <c r="AC37" i="63"/>
  <c r="AD37" i="63"/>
  <c r="AE37" i="63"/>
  <c r="AF37" i="63"/>
  <c r="ES37" i="63"/>
  <c r="ET37" i="63"/>
  <c r="EU37" i="63"/>
  <c r="EV37" i="63"/>
  <c r="AC38" i="63"/>
  <c r="AD38" i="63"/>
  <c r="AE38" i="63"/>
  <c r="AF38" i="63"/>
  <c r="ES38" i="63"/>
  <c r="ET38" i="63"/>
  <c r="EU38" i="63"/>
  <c r="EV38" i="63"/>
  <c r="AC39" i="63"/>
  <c r="AD39" i="63"/>
  <c r="AE39" i="63"/>
  <c r="AF39" i="63"/>
  <c r="ES39" i="63"/>
  <c r="ET39" i="63"/>
  <c r="EU39" i="63"/>
  <c r="EV39" i="63"/>
  <c r="AC40" i="63"/>
  <c r="AD40" i="63"/>
  <c r="AE40" i="63"/>
  <c r="AF40" i="63"/>
  <c r="ES40" i="63"/>
  <c r="ET40" i="63"/>
  <c r="EU40" i="63"/>
  <c r="EV40" i="63"/>
  <c r="AC41" i="63"/>
  <c r="AD41" i="63"/>
  <c r="AE41" i="63"/>
  <c r="AF41" i="63"/>
  <c r="AG42" i="63"/>
  <c r="AH42" i="63"/>
  <c r="AI42" i="63"/>
  <c r="AJ42" i="63"/>
  <c r="AK42" i="63"/>
  <c r="AL42" i="63"/>
  <c r="AM42" i="63"/>
  <c r="AN42" i="63"/>
  <c r="AO42" i="63"/>
  <c r="AP42" i="63"/>
  <c r="AQ42" i="63"/>
  <c r="AR42" i="63"/>
  <c r="AS42" i="63"/>
  <c r="AT42" i="63"/>
  <c r="AU42" i="63"/>
  <c r="AV42" i="63"/>
  <c r="AW42" i="63"/>
  <c r="AX42" i="63"/>
  <c r="AY42" i="63"/>
  <c r="AF42" i="63" l="1"/>
  <c r="BE21" i="63"/>
  <c r="AB5" i="61"/>
  <c r="AR4" i="62"/>
  <c r="AS4" i="62"/>
  <c r="AT4" i="62"/>
  <c r="C5" i="62"/>
  <c r="D5" i="62"/>
  <c r="AA6" i="62"/>
  <c r="AB6" i="62"/>
  <c r="AC6" i="62"/>
  <c r="AD6" i="62"/>
  <c r="AE6" i="62"/>
  <c r="T7" i="62"/>
  <c r="V7" i="62"/>
  <c r="C8" i="62"/>
  <c r="D8" i="62"/>
  <c r="E9" i="62"/>
  <c r="G9" i="62"/>
  <c r="AB9" i="62"/>
  <c r="AC9" i="62"/>
  <c r="AD9" i="62"/>
  <c r="AE9" i="62"/>
  <c r="E10" i="62"/>
  <c r="G10" i="62"/>
  <c r="V10" i="62" s="1"/>
  <c r="C11" i="62"/>
  <c r="D11" i="62"/>
  <c r="P12" i="62"/>
  <c r="Q12" i="62"/>
  <c r="S12" i="62"/>
  <c r="AA12" i="62"/>
  <c r="AB12" i="62"/>
  <c r="AC12" i="62"/>
  <c r="N13" i="62"/>
  <c r="AD12" i="62" s="1"/>
  <c r="P13" i="62"/>
  <c r="Q13" i="62"/>
  <c r="S13" i="62"/>
  <c r="C14" i="62"/>
  <c r="H15" i="62"/>
  <c r="J15" i="62"/>
  <c r="K15" i="62"/>
  <c r="M15" i="62"/>
  <c r="Q15" i="62"/>
  <c r="S15" i="62"/>
  <c r="AA15" i="62"/>
  <c r="AD15" i="62"/>
  <c r="H16" i="62"/>
  <c r="AB15" i="62" s="1"/>
  <c r="J16" i="62"/>
  <c r="K16" i="62"/>
  <c r="M16" i="62"/>
  <c r="Q16" i="62"/>
  <c r="S16" i="62"/>
  <c r="C17" i="62"/>
  <c r="D17" i="62"/>
  <c r="E18" i="62"/>
  <c r="G18" i="62"/>
  <c r="H18" i="62"/>
  <c r="AB18" i="62" s="1"/>
  <c r="J18" i="62"/>
  <c r="K18" i="62"/>
  <c r="M18" i="62"/>
  <c r="N18" i="62"/>
  <c r="AD18" i="62" s="1"/>
  <c r="P18" i="62"/>
  <c r="AE18" i="62"/>
  <c r="E19" i="62"/>
  <c r="G19" i="62"/>
  <c r="H19" i="62"/>
  <c r="J19" i="62"/>
  <c r="K19" i="62"/>
  <c r="AC18" i="62" s="1"/>
  <c r="M19" i="62"/>
  <c r="N19" i="62"/>
  <c r="P19" i="62"/>
  <c r="C20" i="62"/>
  <c r="D20" i="62"/>
  <c r="E21" i="62"/>
  <c r="G21" i="62"/>
  <c r="H21" i="62"/>
  <c r="J21" i="62"/>
  <c r="K21" i="62"/>
  <c r="M21" i="62"/>
  <c r="N21" i="62"/>
  <c r="P21" i="62"/>
  <c r="Q21" i="62"/>
  <c r="S21" i="62"/>
  <c r="AA21" i="62"/>
  <c r="AE21" i="62"/>
  <c r="E22" i="62"/>
  <c r="G22" i="62"/>
  <c r="H22" i="62"/>
  <c r="J22" i="62"/>
  <c r="K22" i="62"/>
  <c r="M22" i="62"/>
  <c r="N22" i="62"/>
  <c r="P22" i="62"/>
  <c r="Q22" i="62"/>
  <c r="S22" i="62"/>
  <c r="AE15" i="62" l="1"/>
  <c r="V13" i="62"/>
  <c r="AD21" i="62"/>
  <c r="AB21" i="62"/>
  <c r="W21" i="62" s="1"/>
  <c r="V16" i="62"/>
  <c r="V22" i="62"/>
  <c r="AA18" i="62"/>
  <c r="T16" i="62"/>
  <c r="AC21" i="62"/>
  <c r="T22" i="62"/>
  <c r="V20" i="62" s="1"/>
  <c r="T13" i="62"/>
  <c r="V11" i="62" s="1"/>
  <c r="AE12" i="62"/>
  <c r="W12" i="62" s="1"/>
  <c r="V19" i="62"/>
  <c r="AC15" i="62"/>
  <c r="W15" i="62"/>
  <c r="W6" i="62"/>
  <c r="T19" i="62"/>
  <c r="V5" i="62"/>
  <c r="AF6" i="62" s="1"/>
  <c r="AA9" i="62"/>
  <c r="W9" i="62" s="1"/>
  <c r="W18" i="62"/>
  <c r="T10" i="62"/>
  <c r="V8" i="62" s="1"/>
  <c r="AF21" i="62" l="1"/>
  <c r="V14" i="62"/>
  <c r="AF15" i="62" s="1"/>
  <c r="AF9" i="62"/>
  <c r="V17" i="62"/>
  <c r="AF18" i="62" s="1"/>
  <c r="X18" i="62" s="1"/>
  <c r="AF12" i="62"/>
  <c r="V10" i="57"/>
  <c r="T10" i="57"/>
  <c r="E21" i="57"/>
  <c r="E22" i="57"/>
  <c r="G21" i="57"/>
  <c r="G22" i="57"/>
  <c r="X9" i="62" l="1"/>
  <c r="X6" i="62"/>
  <c r="X15" i="62"/>
  <c r="X12" i="62"/>
  <c r="X21" i="62"/>
  <c r="V8" i="57"/>
  <c r="A15" i="59"/>
  <c r="A9" i="59"/>
  <c r="S22" i="57"/>
  <c r="Q22" i="57"/>
  <c r="P22" i="57"/>
  <c r="N22" i="57"/>
  <c r="M22" i="57"/>
  <c r="K22" i="57"/>
  <c r="J22" i="57"/>
  <c r="H22" i="57"/>
  <c r="S21" i="57"/>
  <c r="Q21" i="57"/>
  <c r="AE21" i="57" s="1"/>
  <c r="P21" i="57"/>
  <c r="N21" i="57"/>
  <c r="M21" i="57"/>
  <c r="K21" i="57"/>
  <c r="AC21" i="57" s="1"/>
  <c r="J21" i="57"/>
  <c r="H21" i="57"/>
  <c r="AA21" i="57"/>
  <c r="D20" i="57"/>
  <c r="C20" i="57"/>
  <c r="P19" i="57"/>
  <c r="N19" i="57"/>
  <c r="M19" i="57"/>
  <c r="K19" i="57"/>
  <c r="J19" i="57"/>
  <c r="H19" i="57"/>
  <c r="G19" i="57"/>
  <c r="E19" i="57"/>
  <c r="AE18" i="57"/>
  <c r="P18" i="57"/>
  <c r="N18" i="57"/>
  <c r="AD18" i="57" s="1"/>
  <c r="M18" i="57"/>
  <c r="K18" i="57"/>
  <c r="AC18" i="57" s="1"/>
  <c r="J18" i="57"/>
  <c r="H18" i="57"/>
  <c r="G18" i="57"/>
  <c r="E18" i="57"/>
  <c r="AA18" i="57" s="1"/>
  <c r="D17" i="57"/>
  <c r="C17" i="57"/>
  <c r="S16" i="57"/>
  <c r="Q16" i="57"/>
  <c r="M16" i="57"/>
  <c r="K16" i="57"/>
  <c r="J16" i="57"/>
  <c r="H16" i="57"/>
  <c r="AD15" i="57"/>
  <c r="AA15" i="57"/>
  <c r="S15" i="57"/>
  <c r="Q15" i="57"/>
  <c r="AE15" i="57" s="1"/>
  <c r="M15" i="57"/>
  <c r="K15" i="57"/>
  <c r="J15" i="57"/>
  <c r="H15" i="57"/>
  <c r="AB15" i="57" s="1"/>
  <c r="D14" i="57"/>
  <c r="C14" i="57"/>
  <c r="S13" i="57"/>
  <c r="Q13" i="57"/>
  <c r="P13" i="57"/>
  <c r="N13" i="57"/>
  <c r="AC12" i="57"/>
  <c r="AB12" i="57"/>
  <c r="AA12" i="57"/>
  <c r="S12" i="57"/>
  <c r="Q12" i="57"/>
  <c r="P12" i="57"/>
  <c r="N12" i="57"/>
  <c r="D11" i="57"/>
  <c r="C11" i="57"/>
  <c r="AE9" i="57"/>
  <c r="AD9" i="57"/>
  <c r="AC9" i="57"/>
  <c r="AB9" i="57"/>
  <c r="D8" i="57"/>
  <c r="C8" i="57"/>
  <c r="V7" i="57"/>
  <c r="T7" i="57"/>
  <c r="AE6" i="57"/>
  <c r="AD6" i="57"/>
  <c r="AC6" i="57"/>
  <c r="AB6" i="57"/>
  <c r="AA6" i="57"/>
  <c r="D5" i="57"/>
  <c r="C5" i="57"/>
  <c r="AT4" i="57"/>
  <c r="AS4" i="57"/>
  <c r="AR4" i="57"/>
  <c r="S22" i="54"/>
  <c r="Q22" i="54"/>
  <c r="P22" i="54"/>
  <c r="N22" i="54"/>
  <c r="M22" i="54"/>
  <c r="K22" i="54"/>
  <c r="J22" i="54"/>
  <c r="H22" i="54"/>
  <c r="G22" i="54"/>
  <c r="E22" i="54"/>
  <c r="S21" i="54"/>
  <c r="Q21" i="54"/>
  <c r="P21" i="54"/>
  <c r="N21" i="54"/>
  <c r="AD21" i="54" s="1"/>
  <c r="M21" i="54"/>
  <c r="K21" i="54"/>
  <c r="AC21" i="54" s="1"/>
  <c r="J21" i="54"/>
  <c r="H21" i="54"/>
  <c r="G21" i="54"/>
  <c r="E21" i="54"/>
  <c r="AA21" i="54" s="1"/>
  <c r="D20" i="54"/>
  <c r="C20" i="54"/>
  <c r="P19" i="54"/>
  <c r="N19" i="54"/>
  <c r="M19" i="54"/>
  <c r="K19" i="54"/>
  <c r="J19" i="54"/>
  <c r="H19" i="54"/>
  <c r="G19" i="54"/>
  <c r="E19" i="54"/>
  <c r="AE18" i="54"/>
  <c r="P18" i="54"/>
  <c r="N18" i="54"/>
  <c r="AD18" i="54" s="1"/>
  <c r="M18" i="54"/>
  <c r="K18" i="54"/>
  <c r="AC18" i="54" s="1"/>
  <c r="J18" i="54"/>
  <c r="H18" i="54"/>
  <c r="AB18" i="54" s="1"/>
  <c r="G18" i="54"/>
  <c r="E18" i="54"/>
  <c r="AA18" i="54" s="1"/>
  <c r="D17" i="54"/>
  <c r="C17" i="54"/>
  <c r="S16" i="54"/>
  <c r="Q16" i="54"/>
  <c r="M16" i="54"/>
  <c r="K16" i="54"/>
  <c r="J16" i="54"/>
  <c r="H16" i="54"/>
  <c r="AD15" i="54"/>
  <c r="AB15" i="54"/>
  <c r="AA15" i="54"/>
  <c r="S15" i="54"/>
  <c r="Q15" i="54"/>
  <c r="M15" i="54"/>
  <c r="K15" i="54"/>
  <c r="J15" i="54"/>
  <c r="H15" i="54"/>
  <c r="D14" i="54"/>
  <c r="C14" i="54"/>
  <c r="S13" i="54"/>
  <c r="Q13" i="54"/>
  <c r="P13" i="54"/>
  <c r="N13" i="54"/>
  <c r="AC12" i="54"/>
  <c r="AB12" i="54"/>
  <c r="AA12" i="54"/>
  <c r="S12" i="54"/>
  <c r="Q12" i="54"/>
  <c r="AE12" i="54" s="1"/>
  <c r="P12" i="54"/>
  <c r="N12" i="54"/>
  <c r="AD12" i="54" s="1"/>
  <c r="D11" i="54"/>
  <c r="C11" i="54"/>
  <c r="G10" i="54"/>
  <c r="AE9" i="54"/>
  <c r="AD9" i="54"/>
  <c r="AC9" i="54"/>
  <c r="AB9" i="54"/>
  <c r="G9" i="54"/>
  <c r="D8" i="54"/>
  <c r="C8" i="54"/>
  <c r="V7" i="54"/>
  <c r="T7" i="54"/>
  <c r="AE6" i="54"/>
  <c r="AD6" i="54"/>
  <c r="AC6" i="54"/>
  <c r="AB6" i="54"/>
  <c r="AA6" i="54"/>
  <c r="D5" i="54"/>
  <c r="C5" i="54"/>
  <c r="AT4" i="54"/>
  <c r="AS4" i="54"/>
  <c r="AR4" i="54"/>
  <c r="S22" i="53"/>
  <c r="Q22" i="53"/>
  <c r="P22" i="53"/>
  <c r="N22" i="53"/>
  <c r="M22" i="53"/>
  <c r="K22" i="53"/>
  <c r="J22" i="53"/>
  <c r="H22" i="53"/>
  <c r="G22" i="53"/>
  <c r="E22" i="53"/>
  <c r="S21" i="53"/>
  <c r="Q21" i="53"/>
  <c r="P21" i="53"/>
  <c r="N21" i="53"/>
  <c r="AD21" i="53" s="1"/>
  <c r="M21" i="53"/>
  <c r="K21" i="53"/>
  <c r="J21" i="53"/>
  <c r="H21" i="53"/>
  <c r="G21" i="53"/>
  <c r="E21" i="53"/>
  <c r="D20" i="53"/>
  <c r="C20" i="53"/>
  <c r="P19" i="53"/>
  <c r="N19" i="53"/>
  <c r="M19" i="53"/>
  <c r="K19" i="53"/>
  <c r="J19" i="53"/>
  <c r="H19" i="53"/>
  <c r="G19" i="53"/>
  <c r="E19" i="53"/>
  <c r="AE18" i="53"/>
  <c r="AD18" i="53"/>
  <c r="P18" i="53"/>
  <c r="N18" i="53"/>
  <c r="M18" i="53"/>
  <c r="K18" i="53"/>
  <c r="J18" i="53"/>
  <c r="H18" i="53"/>
  <c r="AB18" i="53" s="1"/>
  <c r="G18" i="53"/>
  <c r="E18" i="53"/>
  <c r="D17" i="53"/>
  <c r="C17" i="53"/>
  <c r="S16" i="53"/>
  <c r="Q16" i="53"/>
  <c r="M16" i="53"/>
  <c r="K16" i="53"/>
  <c r="J16" i="53"/>
  <c r="H16" i="53"/>
  <c r="AD15" i="53"/>
  <c r="AA15" i="53"/>
  <c r="S15" i="53"/>
  <c r="Q15" i="53"/>
  <c r="AE15" i="53" s="1"/>
  <c r="M15" i="53"/>
  <c r="K15" i="53"/>
  <c r="AC15" i="53" s="1"/>
  <c r="J15" i="53"/>
  <c r="H15" i="53"/>
  <c r="AB15" i="53" s="1"/>
  <c r="D14" i="53"/>
  <c r="C14" i="53"/>
  <c r="S13" i="53"/>
  <c r="Q13" i="53"/>
  <c r="P13" i="53"/>
  <c r="N13" i="53"/>
  <c r="AD12" i="53"/>
  <c r="AC12" i="53"/>
  <c r="AB12" i="53"/>
  <c r="AA12" i="53"/>
  <c r="S12" i="53"/>
  <c r="Q12" i="53"/>
  <c r="AE12" i="53" s="1"/>
  <c r="P12" i="53"/>
  <c r="V13" i="53" s="1"/>
  <c r="N12" i="53"/>
  <c r="D11" i="53"/>
  <c r="C11" i="53"/>
  <c r="G10" i="53"/>
  <c r="E10" i="53"/>
  <c r="AE9" i="53"/>
  <c r="AD9" i="53"/>
  <c r="AC9" i="53"/>
  <c r="AB9" i="53"/>
  <c r="G9" i="53"/>
  <c r="E9" i="53"/>
  <c r="D8" i="53"/>
  <c r="C8" i="53"/>
  <c r="V7" i="53"/>
  <c r="T7" i="53"/>
  <c r="AE6" i="53"/>
  <c r="AD6" i="53"/>
  <c r="AC6" i="53"/>
  <c r="AB6" i="53"/>
  <c r="AA6" i="53"/>
  <c r="D5" i="53"/>
  <c r="C5" i="53"/>
  <c r="AT4" i="53"/>
  <c r="AS4" i="53"/>
  <c r="AR4" i="53"/>
  <c r="AD21" i="57" l="1"/>
  <c r="T10" i="53"/>
  <c r="V13" i="54"/>
  <c r="AE15" i="54"/>
  <c r="AB21" i="54"/>
  <c r="AD12" i="57"/>
  <c r="V22" i="54"/>
  <c r="T16" i="57"/>
  <c r="V14" i="57" s="1"/>
  <c r="V16" i="57"/>
  <c r="V16" i="53"/>
  <c r="AA18" i="53"/>
  <c r="AC18" i="53"/>
  <c r="V10" i="53"/>
  <c r="V8" i="53" s="1"/>
  <c r="AA21" i="53"/>
  <c r="T22" i="53"/>
  <c r="AC21" i="53"/>
  <c r="AE21" i="53"/>
  <c r="T16" i="53"/>
  <c r="V22" i="53"/>
  <c r="T13" i="53"/>
  <c r="V11" i="53" s="1"/>
  <c r="AF12" i="53" s="1"/>
  <c r="T22" i="57"/>
  <c r="V13" i="57"/>
  <c r="AE12" i="57"/>
  <c r="T13" i="57"/>
  <c r="W6" i="57"/>
  <c r="AE21" i="54"/>
  <c r="W21" i="54" s="1"/>
  <c r="T22" i="54"/>
  <c r="V20" i="54" s="1"/>
  <c r="AF21" i="54" s="1"/>
  <c r="T16" i="54"/>
  <c r="V16" i="54"/>
  <c r="V22" i="57"/>
  <c r="V19" i="54"/>
  <c r="W6" i="54"/>
  <c r="V19" i="57"/>
  <c r="AB18" i="57"/>
  <c r="T19" i="57"/>
  <c r="AB21" i="57"/>
  <c r="W12" i="53"/>
  <c r="V19" i="53"/>
  <c r="AB21" i="53"/>
  <c r="V5" i="53"/>
  <c r="AF6" i="53" s="1"/>
  <c r="W6" i="53"/>
  <c r="T10" i="54"/>
  <c r="V10" i="54"/>
  <c r="V5" i="54"/>
  <c r="AF6" i="54" s="1"/>
  <c r="V5" i="57"/>
  <c r="AF6" i="57" s="1"/>
  <c r="W18" i="57"/>
  <c r="W12" i="57"/>
  <c r="W21" i="57"/>
  <c r="AA9" i="57"/>
  <c r="AC15" i="57"/>
  <c r="W15" i="57" s="1"/>
  <c r="W18" i="54"/>
  <c r="T19" i="54"/>
  <c r="AA9" i="54"/>
  <c r="AC15" i="54"/>
  <c r="W12" i="54"/>
  <c r="T13" i="54"/>
  <c r="V11" i="54" s="1"/>
  <c r="AF12" i="54" s="1"/>
  <c r="W18" i="53"/>
  <c r="W15" i="53"/>
  <c r="V14" i="53"/>
  <c r="AF15" i="53" s="1"/>
  <c r="T19" i="53"/>
  <c r="AA9" i="53"/>
  <c r="V14" i="54" l="1"/>
  <c r="V20" i="57"/>
  <c r="AF21" i="57" s="1"/>
  <c r="W21" i="53"/>
  <c r="V20" i="53"/>
  <c r="AF21" i="53" s="1"/>
  <c r="V11" i="57"/>
  <c r="AF12" i="57" s="1"/>
  <c r="AF15" i="54"/>
  <c r="V17" i="57"/>
  <c r="AF18" i="57" s="1"/>
  <c r="V17" i="54"/>
  <c r="AF18" i="54" s="1"/>
  <c r="V8" i="54"/>
  <c r="AF9" i="54" s="1"/>
  <c r="W15" i="54"/>
  <c r="V17" i="53"/>
  <c r="AF18" i="53" s="1"/>
  <c r="W9" i="57"/>
  <c r="AF9" i="57"/>
  <c r="AF15" i="57"/>
  <c r="W9" i="54"/>
  <c r="AF9" i="53"/>
  <c r="W9" i="53"/>
  <c r="X9" i="53" l="1"/>
  <c r="X9" i="54"/>
  <c r="X12" i="57"/>
  <c r="X18" i="53"/>
  <c r="X15" i="53"/>
  <c r="X6" i="53"/>
  <c r="X12" i="53"/>
  <c r="X21" i="53"/>
  <c r="X15" i="54"/>
  <c r="X6" i="54"/>
  <c r="X18" i="54"/>
  <c r="X21" i="54"/>
  <c r="X12" i="54"/>
  <c r="X9" i="57"/>
  <c r="X15" i="57"/>
  <c r="X6" i="57"/>
  <c r="X18" i="57"/>
  <c r="X21" i="57"/>
  <c r="AS10" i="6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</author>
  </authors>
  <commentList>
    <comment ref="B1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<sst xmlns="http://schemas.openxmlformats.org/spreadsheetml/2006/main" count="1144" uniqueCount="271">
  <si>
    <t>Nr</t>
  </si>
  <si>
    <t>Lag</t>
  </si>
  <si>
    <t>Omg 1</t>
  </si>
  <si>
    <t>Omg 2</t>
  </si>
  <si>
    <t>Omg 3</t>
  </si>
  <si>
    <t>Omg 4</t>
  </si>
  <si>
    <t>Omg 5</t>
  </si>
  <si>
    <t>Kvot</t>
  </si>
  <si>
    <t>Poäng</t>
  </si>
  <si>
    <t>Plac.</t>
  </si>
  <si>
    <t>Rang</t>
  </si>
  <si>
    <t>Handpåläggning</t>
  </si>
  <si>
    <t>O1</t>
  </si>
  <si>
    <t>O2</t>
  </si>
  <si>
    <t>O3</t>
  </si>
  <si>
    <t>O4</t>
  </si>
  <si>
    <t>O5</t>
  </si>
  <si>
    <t xml:space="preserve"> -</t>
  </si>
  <si>
    <t>-</t>
  </si>
  <si>
    <t>x</t>
  </si>
  <si>
    <t>Stockholms VK</t>
  </si>
  <si>
    <t>Sanda IF</t>
  </si>
  <si>
    <t>Fårö IF</t>
  </si>
  <si>
    <t>Roma IF</t>
  </si>
  <si>
    <t>Grupp AB</t>
  </si>
  <si>
    <t>Omgång 1</t>
  </si>
  <si>
    <t>Bana</t>
  </si>
  <si>
    <t>Namn</t>
  </si>
  <si>
    <t>Res</t>
  </si>
  <si>
    <t>V</t>
  </si>
  <si>
    <t>F</t>
  </si>
  <si>
    <t>Kval</t>
  </si>
  <si>
    <t>Sanda IF 2</t>
  </si>
  <si>
    <t>Sanda IF 1</t>
  </si>
  <si>
    <t>Omg 6</t>
  </si>
  <si>
    <t>Omg 7</t>
  </si>
  <si>
    <t>Ungdom Flickor</t>
  </si>
  <si>
    <t xml:space="preserve">Bana  </t>
  </si>
  <si>
    <t>Sanda IF 3</t>
  </si>
  <si>
    <t>Ekeby BK 1</t>
  </si>
  <si>
    <t>Ekeby BK 2</t>
  </si>
  <si>
    <t>Vallstena IF 2</t>
  </si>
  <si>
    <t>Vallstena IF 1</t>
  </si>
  <si>
    <t>Hablingbo IK</t>
  </si>
  <si>
    <t>Södertälje VK</t>
  </si>
  <si>
    <t>Västra Frölunda VK</t>
  </si>
  <si>
    <t>IF Varpa 1</t>
  </si>
  <si>
    <t>IF Varpa 2</t>
  </si>
  <si>
    <t>Roma IF 1</t>
  </si>
  <si>
    <t>Roma IF 2</t>
  </si>
  <si>
    <t>Eksta IF</t>
  </si>
  <si>
    <t>Fole IF/Södertälje VK</t>
  </si>
  <si>
    <t>Sanda IF 4</t>
  </si>
  <si>
    <t>Sanda IF 5</t>
  </si>
  <si>
    <t>Sanda IF 6</t>
  </si>
  <si>
    <t>Vallstena IF</t>
  </si>
  <si>
    <t>Sanda IF3</t>
  </si>
  <si>
    <r>
      <rPr>
        <b/>
        <sz val="10"/>
        <rFont val="Arial"/>
        <family val="2"/>
      </rPr>
      <t>Fårö IF 2</t>
    </r>
    <r>
      <rPr>
        <sz val="10"/>
        <rFont val="Arial"/>
        <family val="2"/>
      </rPr>
      <t xml:space="preserve"> Conrad Carlsson, Anders Sigrén</t>
    </r>
  </si>
  <si>
    <t>Ella Stenman, Freja Sjölander</t>
  </si>
  <si>
    <t>Wilma Gillerfors, Moa Farinder</t>
  </si>
  <si>
    <t>Agnes Friman, Alva Stengård</t>
  </si>
  <si>
    <t>Hannah Eriksson, Julia Eriksson</t>
  </si>
  <si>
    <t>Tindra Andersson, Moa Lyander</t>
  </si>
  <si>
    <t>Emy Westergren, Elsa Vestberg</t>
  </si>
  <si>
    <t>1-3</t>
  </si>
  <si>
    <t>En kula 0-12 sedan möts 1:an och 2:an i gruppen i en final</t>
  </si>
  <si>
    <t>4-6</t>
  </si>
  <si>
    <t>Ungdom pojkar</t>
  </si>
  <si>
    <t>Hannes Sjölander, Samuel Westergren</t>
  </si>
  <si>
    <t>Leo Karlsson, Lukas Gillerfors</t>
  </si>
  <si>
    <t>Henning Niklasson, Mikael Häglund</t>
  </si>
  <si>
    <t>Jakob Martin, Viktor Söderström</t>
  </si>
  <si>
    <t>Jakob Kysinger, Oliver Söderström</t>
  </si>
  <si>
    <t>Anton Westergren, Malte Stenman</t>
  </si>
  <si>
    <t>Anna Pettersson, Ulrica Pettersson</t>
  </si>
  <si>
    <t>Johanna Olssinge, Margareta Sasse</t>
  </si>
  <si>
    <t>Inger Azrak, Sara Azrak</t>
  </si>
  <si>
    <t>Louise Jona, Gunilla Keegan</t>
  </si>
  <si>
    <t>Annika Broberg, Erika Broberg</t>
  </si>
  <si>
    <t>7-9</t>
  </si>
  <si>
    <t>Damer</t>
  </si>
  <si>
    <r>
      <t xml:space="preserve">Mulde VK </t>
    </r>
    <r>
      <rPr>
        <sz val="10"/>
        <rFont val="Arial"/>
        <family val="2"/>
      </rPr>
      <t>Herman Hafdell, Samuel Jakobsson</t>
    </r>
  </si>
  <si>
    <r>
      <t xml:space="preserve">Sanda IF 1 </t>
    </r>
    <r>
      <rPr>
        <sz val="10"/>
        <rFont val="Arial"/>
        <family val="2"/>
      </rPr>
      <t>Tomas Holmqvist, Mauritz Westergren</t>
    </r>
  </si>
  <si>
    <r>
      <t xml:space="preserve">Västra Frölunda VK </t>
    </r>
    <r>
      <rPr>
        <sz val="10"/>
        <rFont val="Arial"/>
        <family val="2"/>
      </rPr>
      <t>Hampus Gudinge, Niklas Seholm</t>
    </r>
  </si>
  <si>
    <r>
      <t xml:space="preserve">Gotlands Ekeby BK </t>
    </r>
    <r>
      <rPr>
        <sz val="10"/>
        <rFont val="Arial"/>
        <family val="2"/>
      </rPr>
      <t>Torgny Ahlgren, Jesper Lindgren</t>
    </r>
  </si>
  <si>
    <r>
      <t xml:space="preserve">Hablingbo IK 4 </t>
    </r>
    <r>
      <rPr>
        <sz val="10"/>
        <rFont val="Arial"/>
        <family val="2"/>
      </rPr>
      <t>Thomas Snöbom, William Snöbom</t>
    </r>
  </si>
  <si>
    <r>
      <t xml:space="preserve">Gotlands Tofta VK </t>
    </r>
    <r>
      <rPr>
        <sz val="10"/>
        <rFont val="Arial"/>
        <family val="2"/>
      </rPr>
      <t>Daniel Norrby, Patrik Widegren</t>
    </r>
  </si>
  <si>
    <r>
      <t xml:space="preserve">Sanda IF 2 </t>
    </r>
    <r>
      <rPr>
        <sz val="10"/>
        <rFont val="Arial"/>
        <family val="2"/>
      </rPr>
      <t>Ola Hallvede, Sonny Westergren</t>
    </r>
  </si>
  <si>
    <r>
      <t xml:space="preserve">Hablingbo IK 1 </t>
    </r>
    <r>
      <rPr>
        <sz val="10"/>
        <rFont val="Arial"/>
        <family val="2"/>
      </rPr>
      <t>Berne Appelqvist, Olof Lithberg</t>
    </r>
  </si>
  <si>
    <r>
      <t xml:space="preserve">Fårö IF 1 </t>
    </r>
    <r>
      <rPr>
        <sz val="10"/>
        <rFont val="Arial"/>
        <family val="2"/>
      </rPr>
      <t>Benny Broberg, Anders Johansson</t>
    </r>
  </si>
  <si>
    <r>
      <t xml:space="preserve">Södertälje VK  </t>
    </r>
    <r>
      <rPr>
        <sz val="10"/>
        <rFont val="Arial"/>
        <family val="2"/>
      </rPr>
      <t>Kalle Azrak, Christoffer Carlsson</t>
    </r>
  </si>
  <si>
    <r>
      <t xml:space="preserve">Landskrona VK </t>
    </r>
    <r>
      <rPr>
        <sz val="10"/>
        <rFont val="Arial"/>
        <family val="2"/>
      </rPr>
      <t>Johan Andersson, Tim Andersson Ljung</t>
    </r>
  </si>
  <si>
    <r>
      <t xml:space="preserve">Eksta IF </t>
    </r>
    <r>
      <rPr>
        <sz val="10"/>
        <rFont val="Arial"/>
        <family val="2"/>
      </rPr>
      <t>Claes-Göran Hederstedt, Conny Hederstedt</t>
    </r>
  </si>
  <si>
    <r>
      <t xml:space="preserve">Stockholms VK </t>
    </r>
    <r>
      <rPr>
        <sz val="10"/>
        <rFont val="Arial"/>
        <family val="2"/>
      </rPr>
      <t>Anders Jona, Michel Ådefjäll</t>
    </r>
  </si>
  <si>
    <r>
      <t xml:space="preserve">Garda IK </t>
    </r>
    <r>
      <rPr>
        <sz val="10"/>
        <rFont val="Arial"/>
        <family val="2"/>
      </rPr>
      <t>Jan-Erik Dahlbom, Torsten Häglund</t>
    </r>
  </si>
  <si>
    <r>
      <t xml:space="preserve">Hablingbo IK 3 </t>
    </r>
    <r>
      <rPr>
        <sz val="10"/>
        <rFont val="Arial"/>
        <family val="2"/>
      </rPr>
      <t>Nils-Allan Nilsson, Kenneth Nilsson</t>
    </r>
  </si>
  <si>
    <r>
      <t xml:space="preserve">Hablingbo IK 2 </t>
    </r>
    <r>
      <rPr>
        <sz val="10"/>
        <rFont val="Arial"/>
        <family val="2"/>
      </rPr>
      <t>Ola Nilsson, Roland Nilsson</t>
    </r>
  </si>
  <si>
    <t>Resultat</t>
  </si>
  <si>
    <r>
      <t xml:space="preserve">Eksta IF 1 </t>
    </r>
    <r>
      <rPr>
        <sz val="10"/>
        <rFont val="Arial"/>
        <family val="2"/>
      </rPr>
      <t>Bernt Jakobsson, Ernst Jakobsson</t>
    </r>
  </si>
  <si>
    <r>
      <t xml:space="preserve">Roma IF 2 </t>
    </r>
    <r>
      <rPr>
        <sz val="10"/>
        <rFont val="Arial"/>
        <family val="2"/>
      </rPr>
      <t>Lars-Ulle Gadefors, Ulf Godman</t>
    </r>
  </si>
  <si>
    <r>
      <t xml:space="preserve">Roma IF 1 </t>
    </r>
    <r>
      <rPr>
        <sz val="10"/>
        <rFont val="Arial"/>
        <family val="2"/>
      </rPr>
      <t>Anders Dyplin Tage Svanborg</t>
    </r>
  </si>
  <si>
    <r>
      <t xml:space="preserve">Banda VK </t>
    </r>
    <r>
      <rPr>
        <sz val="10"/>
        <rFont val="Arial"/>
        <family val="2"/>
      </rPr>
      <t>Sven Gillefors, Torsten Olofsson</t>
    </r>
  </si>
  <si>
    <r>
      <t xml:space="preserve">Eksta IF 3 </t>
    </r>
    <r>
      <rPr>
        <sz val="10"/>
        <rFont val="Arial"/>
        <family val="2"/>
      </rPr>
      <t>Kenneth Johansson, Rune Wahlgren</t>
    </r>
  </si>
  <si>
    <r>
      <t xml:space="preserve">Wisby BK  </t>
    </r>
    <r>
      <rPr>
        <sz val="10"/>
        <rFont val="Arial"/>
        <family val="2"/>
      </rPr>
      <t>Rolf Burgesäter, Gösta Westergren</t>
    </r>
  </si>
  <si>
    <r>
      <t xml:space="preserve">IF Varpa 2 </t>
    </r>
    <r>
      <rPr>
        <sz val="10"/>
        <rFont val="Arial"/>
        <family val="2"/>
      </rPr>
      <t>Jimmy Malmqvist, Tommy Malmqvist</t>
    </r>
  </si>
  <si>
    <r>
      <t xml:space="preserve">Eksta IF 2 </t>
    </r>
    <r>
      <rPr>
        <sz val="10"/>
        <rFont val="Arial"/>
        <family val="2"/>
      </rPr>
      <t>Jan-Arne Rieem, Jan Larsson</t>
    </r>
  </si>
  <si>
    <r>
      <t xml:space="preserve">IF Varpa 3 </t>
    </r>
    <r>
      <rPr>
        <sz val="10"/>
        <rFont val="Arial"/>
        <family val="2"/>
      </rPr>
      <t>Nils Kindberg, Sven-Erik Nordlund</t>
    </r>
  </si>
  <si>
    <r>
      <t xml:space="preserve">Bäl IF </t>
    </r>
    <r>
      <rPr>
        <sz val="12"/>
        <rFont val="Calibri"/>
        <family val="2"/>
      </rPr>
      <t>Evert Olsson, Rune Olsson</t>
    </r>
  </si>
  <si>
    <r>
      <t xml:space="preserve">IF Varpa 1 </t>
    </r>
    <r>
      <rPr>
        <sz val="10"/>
        <rFont val="Arial"/>
        <family val="2"/>
      </rPr>
      <t>Göran Lindberg, Lars-Åke Olsson</t>
    </r>
  </si>
  <si>
    <r>
      <t xml:space="preserve">Garda IK 1 </t>
    </r>
    <r>
      <rPr>
        <sz val="10"/>
        <rFont val="Arial"/>
        <family val="2"/>
      </rPr>
      <t>Bernt Augustsson, Bengt Pettersson</t>
    </r>
  </si>
  <si>
    <r>
      <t xml:space="preserve">Garda IK 2 </t>
    </r>
    <r>
      <rPr>
        <sz val="10"/>
        <rFont val="Arial"/>
        <family val="2"/>
      </rPr>
      <t>Göran Augustsson Alf Nilsson</t>
    </r>
  </si>
  <si>
    <t>L</t>
  </si>
  <si>
    <t>Omgång 2</t>
  </si>
  <si>
    <t>Grupp CD</t>
  </si>
  <si>
    <t>Fri</t>
  </si>
  <si>
    <t>Alla mot alla i en kula 0-12 och 1 i gruppen möter 4:an samt 2:an mot 3:an i semifinal över bäst av tre kulor 4-12 och slutligen final.</t>
  </si>
  <si>
    <r>
      <t xml:space="preserve">Östergarns IK 2 </t>
    </r>
    <r>
      <rPr>
        <strike/>
        <sz val="10"/>
        <rFont val="Arial"/>
        <family val="2"/>
      </rPr>
      <t>Arne Eriksson, Lars Klingvall</t>
    </r>
  </si>
  <si>
    <r>
      <t xml:space="preserve">Gotlands Bara IF </t>
    </r>
    <r>
      <rPr>
        <strike/>
        <sz val="10"/>
        <rFont val="Arial"/>
        <family val="2"/>
      </rPr>
      <t>Roger Lindberg, Mattias Wahlgren</t>
    </r>
  </si>
  <si>
    <r>
      <t>Östergarns IK 1</t>
    </r>
    <r>
      <rPr>
        <sz val="10"/>
        <rFont val="Arial"/>
        <family val="2"/>
      </rPr>
      <t xml:space="preserve"> Torbjörn Lavergren, Lars Klingvall</t>
    </r>
  </si>
  <si>
    <t>Fri omg 1</t>
  </si>
  <si>
    <t>B 19 omg 2</t>
  </si>
  <si>
    <t>B 18 omg 2</t>
  </si>
  <si>
    <t>B 17 omg 2</t>
  </si>
  <si>
    <t>WO</t>
  </si>
  <si>
    <t xml:space="preserve">Omgång </t>
  </si>
  <si>
    <t>Grupp C</t>
  </si>
  <si>
    <t>Semifinal</t>
  </si>
  <si>
    <t>Fri omg 3</t>
  </si>
  <si>
    <t>Bana 14</t>
  </si>
  <si>
    <t>i semi</t>
  </si>
  <si>
    <t>Bana 15</t>
  </si>
  <si>
    <t>Grupp D</t>
  </si>
  <si>
    <t>U</t>
  </si>
  <si>
    <t>Grupp A</t>
  </si>
  <si>
    <t>Grupp B</t>
  </si>
  <si>
    <t>Final</t>
  </si>
  <si>
    <r>
      <t xml:space="preserve">Sanda IF </t>
    </r>
    <r>
      <rPr>
        <sz val="10"/>
        <rFont val="Arial"/>
        <family val="2"/>
      </rPr>
      <t>Ingvar Cedergren, Erik Holmqvist</t>
    </r>
  </si>
  <si>
    <t>9 7</t>
  </si>
  <si>
    <t>12 12</t>
  </si>
  <si>
    <t>8 10</t>
  </si>
  <si>
    <t>12 10</t>
  </si>
  <si>
    <r>
      <t>Garda IK 1</t>
    </r>
    <r>
      <rPr>
        <sz val="10"/>
        <rFont val="Arial"/>
        <family val="2"/>
      </rPr>
      <t xml:space="preserve"> Bernt Augustsson, Bengt Pettersson</t>
    </r>
  </si>
  <si>
    <r>
      <t xml:space="preserve">Bäl IF </t>
    </r>
    <r>
      <rPr>
        <sz val="10"/>
        <rFont val="Arial"/>
        <family val="2"/>
      </rPr>
      <t>Evert Olsson, Rune Olsson</t>
    </r>
  </si>
  <si>
    <t>10 12 7</t>
  </si>
  <si>
    <t>12 9 12</t>
  </si>
  <si>
    <t xml:space="preserve">Final </t>
  </si>
  <si>
    <t>Vallstena IF, Jakob Kysinger, Oliver Söderström</t>
  </si>
  <si>
    <t>Sanda IF 2, Anton Westergren, Malte Stenman</t>
  </si>
  <si>
    <t>12 11 11</t>
  </si>
  <si>
    <t>8 12 12</t>
  </si>
  <si>
    <t>Gotlands Ekeby BK 1, Hannah Eriksson, Julia Eriksson</t>
  </si>
  <si>
    <t>Gotlands Ekeby BK 2, Tindra Andersson, Moa Lyander</t>
  </si>
  <si>
    <t>Sanda IF, Anna Pettersson, Ulrica Pettersson</t>
  </si>
  <si>
    <t>Västra Frölunda VK, Johanna Olssinge, Margareta Sasse</t>
  </si>
  <si>
    <t>Stockholms VK, Louise Jona, Gunilla Keegan</t>
  </si>
  <si>
    <t>Fårö IF, Annika Broberg, Erika Broberg</t>
  </si>
  <si>
    <t>3-4 pris</t>
  </si>
  <si>
    <t>Malin Jacobsson, Agnes Johansson</t>
  </si>
  <si>
    <t>11 11</t>
  </si>
  <si>
    <t>9 11</t>
  </si>
  <si>
    <t>12 7 12</t>
  </si>
  <si>
    <t>7 12 8</t>
  </si>
  <si>
    <t>12 8 12</t>
  </si>
  <si>
    <t>8 12 8</t>
  </si>
  <si>
    <t xml:space="preserve">  9  8 </t>
  </si>
  <si>
    <t xml:space="preserve">12 6 12 </t>
  </si>
  <si>
    <t xml:space="preserve"> 8 12 2</t>
  </si>
  <si>
    <t xml:space="preserve">  8 4</t>
  </si>
  <si>
    <t>12 11 12</t>
  </si>
  <si>
    <t xml:space="preserve"> 7  12  6</t>
  </si>
  <si>
    <t>3 10</t>
  </si>
  <si>
    <t>4 12 7</t>
  </si>
  <si>
    <r>
      <t xml:space="preserve">Fårö IF / Södertälje VK </t>
    </r>
    <r>
      <rPr>
        <sz val="10"/>
        <rFont val="Arial"/>
        <family val="2"/>
      </rPr>
      <t>Sara Broberg, Christoffer Carlsson</t>
    </r>
  </si>
  <si>
    <r>
      <rPr>
        <b/>
        <sz val="10"/>
        <rFont val="Arial"/>
        <family val="2"/>
      </rPr>
      <t xml:space="preserve">Stockholms VK 1 </t>
    </r>
    <r>
      <rPr>
        <sz val="10"/>
        <rFont val="Arial"/>
        <family val="2"/>
      </rPr>
      <t>Louise Jona, Anders Jona</t>
    </r>
  </si>
  <si>
    <r>
      <t xml:space="preserve">Sanda IF 1 </t>
    </r>
    <r>
      <rPr>
        <sz val="10"/>
        <rFont val="Arial"/>
        <family val="2"/>
      </rPr>
      <t>Hanna Gustavsson, Tomas Holmqvist</t>
    </r>
  </si>
  <si>
    <r>
      <t xml:space="preserve">Gotland Ekeby BK 2 </t>
    </r>
    <r>
      <rPr>
        <sz val="10"/>
        <rFont val="Arial"/>
        <family val="2"/>
      </rPr>
      <t>Åse Eriksson, Torgny Ahlgren</t>
    </r>
  </si>
  <si>
    <t>B 16 omg 2</t>
  </si>
  <si>
    <r>
      <t xml:space="preserve">Stockholms VK 2 </t>
    </r>
    <r>
      <rPr>
        <sz val="10"/>
        <rFont val="Arial"/>
        <family val="2"/>
      </rPr>
      <t>Amanda Jona, Michel Ådefjäll</t>
    </r>
  </si>
  <si>
    <r>
      <t xml:space="preserve">Gotlands Bara IF </t>
    </r>
    <r>
      <rPr>
        <sz val="10"/>
        <rFont val="Arial"/>
        <family val="2"/>
      </rPr>
      <t>Johanna Magnusson, Mattias Wahlgren</t>
    </r>
  </si>
  <si>
    <r>
      <t xml:space="preserve">Fårö IF 1 </t>
    </r>
    <r>
      <rPr>
        <sz val="10"/>
        <rFont val="Arial"/>
        <family val="2"/>
      </rPr>
      <t>Annika Broberg, Andreas Lindström</t>
    </r>
  </si>
  <si>
    <r>
      <t>Östergarns IK</t>
    </r>
    <r>
      <rPr>
        <sz val="10"/>
        <rFont val="Arial"/>
        <family val="2"/>
      </rPr>
      <t xml:space="preserve"> Irene Pettersson, Fredrik Pettersson</t>
    </r>
  </si>
  <si>
    <r>
      <t xml:space="preserve">Fårö IF 3 </t>
    </r>
    <r>
      <rPr>
        <sz val="10"/>
        <rFont val="Arial"/>
        <family val="2"/>
      </rPr>
      <t>Erika Broberg, Conrad Carlsson</t>
    </r>
  </si>
  <si>
    <r>
      <t xml:space="preserve">Sanda IF 3 </t>
    </r>
    <r>
      <rPr>
        <sz val="10"/>
        <rFont val="Arial"/>
        <family val="2"/>
      </rPr>
      <t>Anna Pettersson, Tony Pettersson</t>
    </r>
  </si>
  <si>
    <r>
      <t xml:space="preserve">Gotlands Ekeby BK 1 </t>
    </r>
    <r>
      <rPr>
        <sz val="10"/>
        <rFont val="Arial"/>
        <family val="2"/>
      </rPr>
      <t>Cecilia Ahlgren, Jesper Lindgren</t>
    </r>
  </si>
  <si>
    <t>B 18omg 2</t>
  </si>
  <si>
    <r>
      <t xml:space="preserve">Södertälje VK </t>
    </r>
    <r>
      <rPr>
        <sz val="10"/>
        <rFont val="Arial"/>
        <family val="2"/>
      </rPr>
      <t>Inger Azrak, Kalle Azrak</t>
    </r>
  </si>
  <si>
    <r>
      <t xml:space="preserve">Stockholms VK / Hablingbo IK </t>
    </r>
    <r>
      <rPr>
        <sz val="10"/>
        <rFont val="Arial"/>
        <family val="2"/>
      </rPr>
      <t>Gunilla Keegan, Berne Appelqvist</t>
    </r>
  </si>
  <si>
    <r>
      <t xml:space="preserve">Hablingbo IK 2 </t>
    </r>
    <r>
      <rPr>
        <sz val="10"/>
        <rFont val="Arial"/>
        <family val="2"/>
      </rPr>
      <t>Agnes Johansson, Ola Nilsson</t>
    </r>
  </si>
  <si>
    <r>
      <t xml:space="preserve">Västra Frölunda VK </t>
    </r>
    <r>
      <rPr>
        <sz val="10"/>
        <rFont val="Arial"/>
        <family val="2"/>
      </rPr>
      <t>Margareta Sasse, Hampus Gudinge</t>
    </r>
  </si>
  <si>
    <r>
      <t>Sanda IF 2</t>
    </r>
    <r>
      <rPr>
        <sz val="10"/>
        <rFont val="Arial"/>
        <family val="2"/>
      </rPr>
      <t xml:space="preserve"> Ulrica Pettersson, Sonny Westergren</t>
    </r>
  </si>
  <si>
    <r>
      <t xml:space="preserve">Hablingbo IK 4 </t>
    </r>
    <r>
      <rPr>
        <sz val="10"/>
        <rFont val="Arial"/>
        <family val="2"/>
      </rPr>
      <t>Jane Snöbom, William Snöbom</t>
    </r>
  </si>
  <si>
    <t>B 20 omg 2</t>
  </si>
  <si>
    <r>
      <t xml:space="preserve">Hablingbo IK 3 </t>
    </r>
    <r>
      <rPr>
        <sz val="10"/>
        <rFont val="Arial"/>
        <family val="2"/>
      </rPr>
      <t>Malin Jakobsson, Olof Lithberg</t>
    </r>
  </si>
  <si>
    <r>
      <t xml:space="preserve">Fårö IF 2 </t>
    </r>
    <r>
      <rPr>
        <sz val="10"/>
        <rFont val="Arial"/>
        <family val="2"/>
      </rPr>
      <t>Karin Johansson, Benny Broberg</t>
    </r>
  </si>
  <si>
    <t>Grupp ABCD</t>
  </si>
  <si>
    <t>Par</t>
  </si>
  <si>
    <r>
      <t xml:space="preserve">Hablingbo IK 1 </t>
    </r>
    <r>
      <rPr>
        <strike/>
        <sz val="10"/>
        <rFont val="Arial"/>
        <family val="2"/>
      </rPr>
      <t>Mona Engström, Roland Nilsson</t>
    </r>
  </si>
  <si>
    <t>Moa Lyander, Oliver Söderström</t>
  </si>
  <si>
    <t>Gotlands Ekeby BK / Vallstena IF</t>
  </si>
  <si>
    <t>Wilma Gillerfors, Lukas Gillerfors</t>
  </si>
  <si>
    <t>Ella Stenman, Malte Stenman</t>
  </si>
  <si>
    <t>Elsa Vestberg, Samuel Westergren</t>
  </si>
  <si>
    <t>Emy Westergren, Anton Westergren</t>
  </si>
  <si>
    <t>Josefin Ahlin, Viktor Söderström</t>
  </si>
  <si>
    <t>Moa Farinder, Leo Karlsson</t>
  </si>
  <si>
    <t>Freja Sjölander, Hannes Sjölander</t>
  </si>
  <si>
    <t>Bana 1-4</t>
  </si>
  <si>
    <t>Ungdomar Par</t>
  </si>
  <si>
    <t>Eva-Lisa Lindgren, Anders Dyplin</t>
  </si>
  <si>
    <t xml:space="preserve">Inga Lindberg, Göran Lindberg  </t>
  </si>
  <si>
    <t>Iris Pettersson, Lars-Åke Olsson</t>
  </si>
  <si>
    <t>Eivor Godman, Ulf Godman</t>
  </si>
  <si>
    <t>Eva Björklöf-Nygren, Jan-Arne Rieem</t>
  </si>
  <si>
    <t>Barbro Wettersten, Tomas Carlsson</t>
  </si>
  <si>
    <t>21-23</t>
  </si>
  <si>
    <t>Old mix</t>
  </si>
  <si>
    <t>Omgång  3</t>
  </si>
  <si>
    <t>Omgång 3</t>
  </si>
  <si>
    <t>Bana 15 i semi</t>
  </si>
  <si>
    <t>Bana 16 i semi</t>
  </si>
  <si>
    <t>Fri Bana 17 i semi</t>
  </si>
  <si>
    <t>Fri Bana 18 i semi</t>
  </si>
  <si>
    <t xml:space="preserve">  9 10</t>
  </si>
  <si>
    <r>
      <t xml:space="preserve">Vk Björken/Wisby BK </t>
    </r>
    <r>
      <rPr>
        <sz val="10"/>
        <rFont val="Arial"/>
        <family val="2"/>
      </rPr>
      <t>Kerstin Simu, Pär Svensspn</t>
    </r>
  </si>
  <si>
    <t xml:space="preserve">            Resultat</t>
  </si>
  <si>
    <t>Eksta IF, Eva Björklöf-Nygren, Jan-Arne Rieem</t>
  </si>
  <si>
    <t>IF Varpa 2 Inga Lindberg, Göran Lindberg</t>
  </si>
  <si>
    <t>Roma IF 1, Eva-Lisa Lindgren, Anders Dyplin</t>
  </si>
  <si>
    <t>Roma IF 2, Eivor Godman, Ulf Godman</t>
  </si>
  <si>
    <t xml:space="preserve">       6 7</t>
  </si>
  <si>
    <t>12 10 12</t>
  </si>
  <si>
    <t>11 12 9</t>
  </si>
  <si>
    <t>12 11 6</t>
  </si>
  <si>
    <t>5 12 12</t>
  </si>
  <si>
    <t>9 9</t>
  </si>
  <si>
    <t>Semifinal Grupp A</t>
  </si>
  <si>
    <t>11 10</t>
  </si>
  <si>
    <t>11 9</t>
  </si>
  <si>
    <t>Final grupp A</t>
  </si>
  <si>
    <t>3-4 grupp A</t>
  </si>
  <si>
    <t>Final grupp B</t>
  </si>
  <si>
    <t>Final grupp C</t>
  </si>
  <si>
    <t>Final grupp D</t>
  </si>
  <si>
    <t>11 8</t>
  </si>
  <si>
    <t xml:space="preserve">8 12 9 </t>
  </si>
  <si>
    <t>Gotlands Ekeby BK/Vallstena IF Moa Lyander, Oliver Söderström</t>
  </si>
  <si>
    <t>Sanda IF 6 Ella Stenman, Maite Stenman</t>
  </si>
  <si>
    <t>6 12 12</t>
  </si>
  <si>
    <t>12 7  7</t>
  </si>
  <si>
    <t>10 11</t>
  </si>
  <si>
    <t>Summ</t>
  </si>
  <si>
    <t>Eksta IK</t>
  </si>
  <si>
    <t xml:space="preserve"> </t>
  </si>
  <si>
    <t>Varbergs VK</t>
  </si>
  <si>
    <t>Gotlands Ekeby BK</t>
  </si>
  <si>
    <t>Östergarns IK</t>
  </si>
  <si>
    <t>CM</t>
  </si>
  <si>
    <t>Ind.kula</t>
  </si>
  <si>
    <t>Totalt</t>
  </si>
  <si>
    <t>2-manna</t>
  </si>
  <si>
    <t>Lag cm</t>
  </si>
  <si>
    <t>Centimeter</t>
  </si>
  <si>
    <t>Juniorer</t>
  </si>
  <si>
    <t>Oldgirls</t>
  </si>
  <si>
    <t>Oldboys</t>
  </si>
  <si>
    <t>Herrar</t>
  </si>
  <si>
    <t>Bästa Förening</t>
  </si>
  <si>
    <t>Bästa Herre</t>
  </si>
  <si>
    <t>Bästa Dam</t>
  </si>
  <si>
    <t xml:space="preserve">                            Resultat</t>
  </si>
  <si>
    <t xml:space="preserve"> 8   6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</si>
</sst>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;[Red]&quot;-&quot;#,##0"/>
  </numFmts>
  <fonts count="26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MS Sans Serif"/>
    </font>
    <font>
      <sz val="10"/>
      <name val="Arial"/>
      <family val="2"/>
    </font>
    <font>
      <b/>
      <sz val="14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trike/>
      <sz val="10"/>
      <name val="Arial"/>
      <family val="2"/>
    </font>
    <font>
      <strike/>
      <sz val="12"/>
      <name val="Arial"/>
      <family val="2"/>
    </font>
    <font>
      <strike/>
      <sz val="8"/>
      <name val="Arial"/>
      <family val="2"/>
    </font>
    <font>
      <b/>
      <strike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trike/>
      <sz val="10"/>
      <name val="Cambria"/>
      <family val="1"/>
    </font>
    <font>
      <sz val="10"/>
      <name val="Ariel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3" fillId="0" borderId="0"/>
    <xf numFmtId="0" fontId="4" fillId="0" borderId="0"/>
  </cellStyleXfs>
  <cellXfs count="345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2" fillId="0" borderId="0" xfId="0" applyFont="1" applyFill="1" applyBorder="1" applyProtection="1">
      <protection locked="0"/>
    </xf>
    <xf numFmtId="0" fontId="7" fillId="0" borderId="0" xfId="0" applyFont="1" applyFill="1" applyBorder="1" applyAlignment="1">
      <alignment horizontal="right"/>
    </xf>
    <xf numFmtId="0" fontId="0" fillId="0" borderId="0" xfId="0" applyFill="1"/>
    <xf numFmtId="0" fontId="8" fillId="0" borderId="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 applyProtection="1">
      <protection locked="0"/>
    </xf>
    <xf numFmtId="0" fontId="2" fillId="0" borderId="1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3" fillId="0" borderId="0" xfId="0" applyFont="1" applyBorder="1"/>
    <xf numFmtId="0" fontId="3" fillId="0" borderId="14" xfId="0" applyFont="1" applyBorder="1" applyProtection="1">
      <protection locked="0"/>
    </xf>
    <xf numFmtId="0" fontId="9" fillId="0" borderId="0" xfId="0" applyFont="1" applyFill="1" applyBorder="1" applyAlignment="1"/>
    <xf numFmtId="0" fontId="9" fillId="0" borderId="1" xfId="0" applyFont="1" applyFill="1" applyBorder="1" applyAlignment="1"/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5" xfId="0" applyFill="1" applyBorder="1"/>
    <xf numFmtId="0" fontId="0" fillId="0" borderId="15" xfId="0" applyBorder="1"/>
    <xf numFmtId="0" fontId="9" fillId="0" borderId="17" xfId="0" applyFont="1" applyFill="1" applyBorder="1" applyAlignment="1" applyProtection="1">
      <protection locked="0"/>
    </xf>
    <xf numFmtId="0" fontId="9" fillId="0" borderId="17" xfId="0" applyFont="1" applyFill="1" applyBorder="1" applyAlignment="1"/>
    <xf numFmtId="0" fontId="9" fillId="0" borderId="19" xfId="0" applyFont="1" applyFill="1" applyBorder="1" applyAlignment="1" applyProtection="1">
      <protection locked="0"/>
    </xf>
    <xf numFmtId="0" fontId="9" fillId="0" borderId="20" xfId="0" applyFont="1" applyBorder="1"/>
    <xf numFmtId="0" fontId="9" fillId="0" borderId="17" xfId="0" applyFont="1" applyBorder="1"/>
    <xf numFmtId="0" fontId="9" fillId="0" borderId="19" xfId="0" applyFont="1" applyBorder="1"/>
    <xf numFmtId="0" fontId="9" fillId="0" borderId="19" xfId="0" applyFont="1" applyBorder="1" applyAlignment="1" applyProtection="1">
      <alignment horizontal="center" vertical="justify"/>
      <protection locked="0"/>
    </xf>
    <xf numFmtId="0" fontId="9" fillId="0" borderId="21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justify"/>
    </xf>
    <xf numFmtId="0" fontId="9" fillId="0" borderId="17" xfId="0" applyFont="1" applyFill="1" applyBorder="1" applyAlignment="1" applyProtection="1"/>
    <xf numFmtId="0" fontId="9" fillId="0" borderId="19" xfId="0" applyFont="1" applyFill="1" applyBorder="1" applyAlignment="1" applyProtection="1"/>
    <xf numFmtId="0" fontId="9" fillId="0" borderId="1" xfId="0" applyFont="1" applyBorder="1" applyAlignment="1">
      <alignment horizontal="center" vertical="justify"/>
    </xf>
    <xf numFmtId="0" fontId="9" fillId="0" borderId="19" xfId="0" applyFont="1" applyFill="1" applyBorder="1" applyAlignment="1"/>
    <xf numFmtId="0" fontId="2" fillId="0" borderId="13" xfId="0" applyFont="1" applyBorder="1" applyAlignment="1">
      <alignment horizontal="center"/>
    </xf>
    <xf numFmtId="0" fontId="9" fillId="0" borderId="25" xfId="0" applyFont="1" applyFill="1" applyBorder="1" applyAlignment="1"/>
    <xf numFmtId="0" fontId="9" fillId="0" borderId="23" xfId="0" applyFont="1" applyFill="1" applyBorder="1" applyAlignment="1"/>
    <xf numFmtId="0" fontId="9" fillId="0" borderId="26" xfId="0" applyFont="1" applyFill="1" applyBorder="1" applyAlignment="1"/>
    <xf numFmtId="0" fontId="9" fillId="0" borderId="24" xfId="0" applyFont="1" applyFill="1" applyBorder="1" applyAlignment="1"/>
    <xf numFmtId="0" fontId="9" fillId="0" borderId="25" xfId="0" applyFont="1" applyBorder="1"/>
    <xf numFmtId="0" fontId="9" fillId="0" borderId="26" xfId="0" applyFont="1" applyBorder="1"/>
    <xf numFmtId="0" fontId="9" fillId="0" borderId="26" xfId="0" applyFont="1" applyBorder="1" applyAlignment="1" applyProtection="1">
      <alignment horizontal="center"/>
      <protection locked="0"/>
    </xf>
    <xf numFmtId="0" fontId="9" fillId="0" borderId="27" xfId="0" applyFont="1" applyBorder="1" applyAlignment="1" applyProtection="1">
      <alignment horizontal="center"/>
      <protection locked="0"/>
    </xf>
    <xf numFmtId="0" fontId="12" fillId="0" borderId="22" xfId="0" applyFont="1" applyBorder="1"/>
    <xf numFmtId="0" fontId="12" fillId="0" borderId="16" xfId="0" applyFont="1" applyBorder="1"/>
    <xf numFmtId="0" fontId="11" fillId="0" borderId="0" xfId="0" applyFont="1" applyFill="1" applyBorder="1" applyAlignment="1">
      <alignment horizontal="right"/>
    </xf>
    <xf numFmtId="0" fontId="12" fillId="0" borderId="8" xfId="0" applyFont="1" applyBorder="1"/>
    <xf numFmtId="0" fontId="12" fillId="0" borderId="5" xfId="0" applyFont="1" applyBorder="1"/>
    <xf numFmtId="0" fontId="12" fillId="0" borderId="2" xfId="0" applyFont="1" applyBorder="1"/>
    <xf numFmtId="0" fontId="12" fillId="0" borderId="0" xfId="0" applyFont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Border="1"/>
    <xf numFmtId="0" fontId="3" fillId="0" borderId="0" xfId="0" applyFont="1" applyAlignment="1">
      <alignment horizontal="right"/>
    </xf>
    <xf numFmtId="0" fontId="3" fillId="0" borderId="17" xfId="0" applyFont="1" applyBorder="1" applyAlignment="1">
      <alignment horizontal="center"/>
    </xf>
    <xf numFmtId="0" fontId="3" fillId="0" borderId="17" xfId="0" applyFont="1" applyFill="1" applyBorder="1"/>
    <xf numFmtId="0" fontId="3" fillId="0" borderId="19" xfId="0" applyFont="1" applyBorder="1" applyAlignment="1">
      <alignment horizontal="center"/>
    </xf>
    <xf numFmtId="0" fontId="0" fillId="0" borderId="29" xfId="0" applyBorder="1"/>
    <xf numFmtId="0" fontId="0" fillId="0" borderId="17" xfId="0" applyBorder="1"/>
    <xf numFmtId="0" fontId="3" fillId="0" borderId="0" xfId="0" applyFont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1" xfId="0" applyBorder="1"/>
    <xf numFmtId="0" fontId="0" fillId="0" borderId="0" xfId="0" applyBorder="1"/>
    <xf numFmtId="0" fontId="3" fillId="0" borderId="0" xfId="0" applyFont="1" applyFill="1" applyBorder="1" applyProtection="1">
      <protection locked="0"/>
    </xf>
    <xf numFmtId="0" fontId="0" fillId="0" borderId="19" xfId="0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left"/>
    </xf>
    <xf numFmtId="0" fontId="5" fillId="0" borderId="0" xfId="0" applyFont="1" applyBorder="1" applyProtection="1">
      <protection locked="0"/>
    </xf>
    <xf numFmtId="0" fontId="0" fillId="0" borderId="0" xfId="0" applyAlignment="1">
      <alignment horizontal="right"/>
    </xf>
    <xf numFmtId="0" fontId="5" fillId="0" borderId="2" xfId="0" applyFont="1" applyBorder="1"/>
    <xf numFmtId="0" fontId="5" fillId="0" borderId="5" xfId="0" applyFont="1" applyBorder="1"/>
    <xf numFmtId="0" fontId="5" fillId="0" borderId="8" xfId="0" applyFont="1" applyBorder="1"/>
    <xf numFmtId="0" fontId="9" fillId="0" borderId="0" xfId="0" applyFont="1" applyBorder="1" applyAlignment="1">
      <alignment horizontal="left"/>
    </xf>
    <xf numFmtId="0" fontId="9" fillId="0" borderId="10" xfId="0" applyFont="1" applyBorder="1"/>
    <xf numFmtId="0" fontId="9" fillId="0" borderId="11" xfId="0" applyFont="1" applyBorder="1" applyProtection="1">
      <protection locked="0"/>
    </xf>
    <xf numFmtId="0" fontId="2" fillId="0" borderId="12" xfId="0" applyFont="1" applyFill="1" applyBorder="1" applyAlignment="1">
      <alignment horizontal="left"/>
    </xf>
    <xf numFmtId="0" fontId="9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right"/>
    </xf>
    <xf numFmtId="0" fontId="9" fillId="0" borderId="12" xfId="0" applyFont="1" applyFill="1" applyBorder="1" applyAlignment="1">
      <alignment horizontal="right"/>
    </xf>
    <xf numFmtId="0" fontId="5" fillId="0" borderId="16" xfId="0" applyFont="1" applyBorder="1"/>
    <xf numFmtId="0" fontId="9" fillId="0" borderId="17" xfId="0" applyFont="1" applyFill="1" applyBorder="1" applyAlignment="1" applyProtection="1">
      <alignment horizontal="right"/>
      <protection locked="0"/>
    </xf>
    <xf numFmtId="0" fontId="9" fillId="0" borderId="17" xfId="0" applyFont="1" applyFill="1" applyBorder="1" applyAlignment="1">
      <alignment horizontal="left"/>
    </xf>
    <xf numFmtId="0" fontId="9" fillId="0" borderId="19" xfId="0" applyFont="1" applyFill="1" applyBorder="1" applyAlignment="1" applyProtection="1">
      <alignment horizontal="right"/>
      <protection locked="0"/>
    </xf>
    <xf numFmtId="0" fontId="9" fillId="0" borderId="20" xfId="0" applyFont="1" applyFill="1" applyBorder="1" applyAlignment="1" applyProtection="1">
      <alignment horizontal="right"/>
      <protection locked="0"/>
    </xf>
    <xf numFmtId="0" fontId="9" fillId="0" borderId="17" xfId="0" applyFont="1" applyFill="1" applyBorder="1" applyAlignment="1" applyProtection="1">
      <alignment horizontal="right"/>
    </xf>
    <xf numFmtId="0" fontId="9" fillId="0" borderId="17" xfId="0" applyFont="1" applyFill="1" applyBorder="1" applyAlignment="1" applyProtection="1">
      <alignment horizontal="left"/>
    </xf>
    <xf numFmtId="0" fontId="9" fillId="0" borderId="19" xfId="0" applyFont="1" applyFill="1" applyBorder="1" applyAlignment="1" applyProtection="1">
      <alignment horizontal="right"/>
    </xf>
    <xf numFmtId="0" fontId="9" fillId="0" borderId="20" xfId="0" applyFont="1" applyFill="1" applyBorder="1" applyAlignment="1" applyProtection="1">
      <alignment horizontal="right"/>
    </xf>
    <xf numFmtId="0" fontId="9" fillId="0" borderId="17" xfId="0" applyFont="1" applyFill="1" applyBorder="1" applyAlignment="1">
      <alignment horizontal="right"/>
    </xf>
    <xf numFmtId="0" fontId="9" fillId="0" borderId="19" xfId="0" applyFont="1" applyFill="1" applyBorder="1" applyAlignment="1">
      <alignment horizontal="right"/>
    </xf>
    <xf numFmtId="0" fontId="9" fillId="0" borderId="20" xfId="0" applyFont="1" applyFill="1" applyBorder="1" applyAlignment="1">
      <alignment horizontal="right"/>
    </xf>
    <xf numFmtId="0" fontId="2" fillId="0" borderId="31" xfId="0" applyFont="1" applyFill="1" applyBorder="1" applyAlignment="1">
      <alignment horizontal="left"/>
    </xf>
    <xf numFmtId="0" fontId="2" fillId="0" borderId="30" xfId="0" applyFont="1" applyFill="1" applyBorder="1" applyAlignment="1">
      <alignment horizontal="left"/>
    </xf>
    <xf numFmtId="0" fontId="2" fillId="0" borderId="34" xfId="0" applyFont="1" applyFill="1" applyBorder="1" applyAlignment="1">
      <alignment horizontal="left"/>
    </xf>
    <xf numFmtId="0" fontId="2" fillId="0" borderId="35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right"/>
    </xf>
    <xf numFmtId="0" fontId="9" fillId="0" borderId="29" xfId="0" applyFont="1" applyFill="1" applyBorder="1" applyAlignment="1">
      <alignment horizontal="right"/>
    </xf>
    <xf numFmtId="0" fontId="9" fillId="0" borderId="19" xfId="0" applyFont="1" applyBorder="1" applyAlignment="1" applyProtection="1">
      <alignment horizontal="center"/>
      <protection locked="0"/>
    </xf>
    <xf numFmtId="0" fontId="2" fillId="0" borderId="32" xfId="0" applyFont="1" applyFill="1" applyBorder="1" applyAlignment="1">
      <alignment horizontal="left"/>
    </xf>
    <xf numFmtId="0" fontId="5" fillId="0" borderId="22" xfId="0" applyFont="1" applyBorder="1"/>
    <xf numFmtId="0" fontId="9" fillId="0" borderId="23" xfId="0" applyFont="1" applyBorder="1"/>
    <xf numFmtId="0" fontId="9" fillId="0" borderId="25" xfId="0" applyFont="1" applyFill="1" applyBorder="1" applyAlignment="1">
      <alignment horizontal="right"/>
    </xf>
    <xf numFmtId="0" fontId="9" fillId="0" borderId="23" xfId="0" applyFont="1" applyFill="1" applyBorder="1" applyAlignment="1">
      <alignment horizontal="left"/>
    </xf>
    <xf numFmtId="0" fontId="9" fillId="0" borderId="23" xfId="0" applyFont="1" applyFill="1" applyBorder="1" applyAlignment="1">
      <alignment horizontal="right"/>
    </xf>
    <xf numFmtId="0" fontId="9" fillId="0" borderId="28" xfId="0" applyFont="1" applyFill="1" applyBorder="1" applyAlignment="1">
      <alignment horizontal="right"/>
    </xf>
    <xf numFmtId="0" fontId="9" fillId="0" borderId="26" xfId="0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9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9" xfId="0" applyFont="1" applyBorder="1"/>
    <xf numFmtId="0" fontId="3" fillId="0" borderId="17" xfId="0" applyFont="1" applyBorder="1"/>
    <xf numFmtId="0" fontId="1" fillId="0" borderId="17" xfId="0" applyFont="1" applyBorder="1"/>
    <xf numFmtId="0" fontId="1" fillId="0" borderId="0" xfId="0" applyFont="1"/>
    <xf numFmtId="49" fontId="6" fillId="0" borderId="0" xfId="0" applyNumberFormat="1" applyFont="1" applyAlignment="1">
      <alignment horizontal="center" vertical="center"/>
    </xf>
    <xf numFmtId="0" fontId="1" fillId="0" borderId="17" xfId="0" applyFont="1" applyBorder="1" applyAlignment="1">
      <alignment horizontal="left"/>
    </xf>
    <xf numFmtId="0" fontId="3" fillId="0" borderId="1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3" fillId="0" borderId="17" xfId="0" applyFont="1" applyBorder="1"/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7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Border="1" applyAlignment="1">
      <alignment horizontal="left"/>
    </xf>
    <xf numFmtId="0" fontId="18" fillId="0" borderId="0" xfId="0" applyFont="1" applyBorder="1"/>
    <xf numFmtId="0" fontId="18" fillId="0" borderId="14" xfId="0" applyFont="1" applyBorder="1" applyProtection="1">
      <protection locked="0"/>
    </xf>
    <xf numFmtId="0" fontId="19" fillId="0" borderId="0" xfId="0" applyFont="1" applyFill="1" applyBorder="1" applyAlignment="1"/>
    <xf numFmtId="0" fontId="19" fillId="0" borderId="1" xfId="0" applyFont="1" applyFill="1" applyBorder="1" applyAlignment="1"/>
    <xf numFmtId="0" fontId="20" fillId="0" borderId="12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7" xfId="0" applyFont="1" applyFill="1" applyBorder="1" applyAlignment="1" applyProtection="1">
      <protection locked="0"/>
    </xf>
    <xf numFmtId="0" fontId="19" fillId="0" borderId="17" xfId="0" applyFont="1" applyFill="1" applyBorder="1" applyAlignment="1"/>
    <xf numFmtId="0" fontId="19" fillId="0" borderId="19" xfId="0" applyFont="1" applyFill="1" applyBorder="1" applyAlignment="1" applyProtection="1">
      <protection locked="0"/>
    </xf>
    <xf numFmtId="0" fontId="19" fillId="0" borderId="19" xfId="0" applyFont="1" applyFill="1" applyBorder="1" applyAlignment="1"/>
    <xf numFmtId="0" fontId="19" fillId="0" borderId="20" xfId="0" applyFont="1" applyBorder="1"/>
    <xf numFmtId="0" fontId="19" fillId="0" borderId="17" xfId="0" applyFont="1" applyBorder="1"/>
    <xf numFmtId="0" fontId="19" fillId="0" borderId="19" xfId="0" applyFont="1" applyBorder="1"/>
    <xf numFmtId="0" fontId="19" fillId="0" borderId="19" xfId="0" applyFont="1" applyBorder="1" applyAlignment="1" applyProtection="1">
      <alignment horizontal="center" vertical="justify"/>
      <protection locked="0"/>
    </xf>
    <xf numFmtId="0" fontId="19" fillId="0" borderId="21" xfId="0" applyFont="1" applyBorder="1" applyAlignment="1" applyProtection="1">
      <alignment horizontal="center"/>
      <protection locked="0"/>
    </xf>
    <xf numFmtId="0" fontId="21" fillId="0" borderId="0" xfId="0" applyFont="1"/>
    <xf numFmtId="0" fontId="21" fillId="0" borderId="17" xfId="0" applyFont="1" applyBorder="1"/>
    <xf numFmtId="0" fontId="3" fillId="0" borderId="19" xfId="0" applyFont="1" applyBorder="1" applyAlignment="1">
      <alignment horizontal="right"/>
    </xf>
    <xf numFmtId="0" fontId="3" fillId="0" borderId="2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/>
    <xf numFmtId="0" fontId="24" fillId="0" borderId="14" xfId="0" applyFont="1" applyBorder="1" applyProtection="1">
      <protection locked="0"/>
    </xf>
    <xf numFmtId="0" fontId="1" fillId="0" borderId="30" xfId="0" applyFont="1" applyBorder="1"/>
    <xf numFmtId="0" fontId="0" fillId="0" borderId="0" xfId="0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30" xfId="0" applyFont="1" applyBorder="1" applyAlignment="1">
      <alignment horizontal="left"/>
    </xf>
    <xf numFmtId="0" fontId="3" fillId="0" borderId="17" xfId="0" applyFont="1" applyBorder="1" applyAlignment="1">
      <alignment horizontal="right"/>
    </xf>
    <xf numFmtId="0" fontId="3" fillId="0" borderId="29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3" fillId="0" borderId="0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0" xfId="0" applyFont="1" applyBorder="1"/>
    <xf numFmtId="0" fontId="1" fillId="0" borderId="30" xfId="0" applyFont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12" fillId="0" borderId="0" xfId="0" applyFont="1" applyBorder="1"/>
    <xf numFmtId="0" fontId="3" fillId="0" borderId="0" xfId="0" applyFont="1" applyBorder="1" applyAlignment="1"/>
    <xf numFmtId="0" fontId="9" fillId="0" borderId="0" xfId="0" applyFont="1" applyBorder="1" applyAlignment="1" applyProtection="1">
      <alignment horizontal="center"/>
      <protection locked="0"/>
    </xf>
    <xf numFmtId="0" fontId="3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32" xfId="0" applyFont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3" fillId="0" borderId="33" xfId="0" applyFont="1" applyBorder="1" applyProtection="1">
      <protection locked="0"/>
    </xf>
    <xf numFmtId="0" fontId="25" fillId="0" borderId="14" xfId="0" applyFont="1" applyBorder="1" applyProtection="1">
      <protection locked="0"/>
    </xf>
    <xf numFmtId="0" fontId="25" fillId="0" borderId="0" xfId="0" applyFont="1" applyBorder="1"/>
    <xf numFmtId="0" fontId="25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3" fillId="0" borderId="30" xfId="0" applyFont="1" applyFill="1" applyBorder="1"/>
    <xf numFmtId="0" fontId="0" fillId="0" borderId="1" xfId="0" applyBorder="1" applyAlignment="1">
      <alignment horizontal="right"/>
    </xf>
    <xf numFmtId="0" fontId="0" fillId="0" borderId="34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9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Alignment="1"/>
    <xf numFmtId="0" fontId="1" fillId="0" borderId="17" xfId="0" applyFont="1" applyBorder="1" applyAlignment="1">
      <alignment horizontal="right"/>
    </xf>
    <xf numFmtId="0" fontId="3" fillId="0" borderId="0" xfId="3"/>
    <xf numFmtId="0" fontId="3" fillId="0" borderId="41" xfId="3" applyBorder="1"/>
    <xf numFmtId="0" fontId="3" fillId="0" borderId="42" xfId="3" applyBorder="1"/>
    <xf numFmtId="0" fontId="3" fillId="0" borderId="43" xfId="3" applyBorder="1"/>
    <xf numFmtId="0" fontId="3" fillId="0" borderId="15" xfId="3" applyBorder="1"/>
    <xf numFmtId="0" fontId="3" fillId="0" borderId="44" xfId="3" applyFont="1" applyBorder="1"/>
    <xf numFmtId="0" fontId="3" fillId="0" borderId="44" xfId="3" applyFont="1" applyBorder="1" applyAlignment="1">
      <alignment horizontal="right"/>
    </xf>
    <xf numFmtId="0" fontId="3" fillId="0" borderId="17" xfId="3" applyFill="1" applyBorder="1"/>
    <xf numFmtId="0" fontId="3" fillId="0" borderId="17" xfId="3" applyFont="1" applyBorder="1"/>
    <xf numFmtId="0" fontId="3" fillId="0" borderId="17" xfId="3" applyFont="1" applyBorder="1" applyAlignment="1">
      <alignment horizontal="right"/>
    </xf>
    <xf numFmtId="0" fontId="3" fillId="0" borderId="44" xfId="3" applyBorder="1"/>
    <xf numFmtId="0" fontId="3" fillId="0" borderId="17" xfId="3" applyBorder="1"/>
    <xf numFmtId="0" fontId="3" fillId="0" borderId="44" xfId="3" applyFill="1" applyBorder="1"/>
    <xf numFmtId="0" fontId="3" fillId="0" borderId="0" xfId="3" applyFont="1"/>
    <xf numFmtId="0" fontId="3" fillId="0" borderId="0" xfId="3" applyFont="1" applyAlignment="1">
      <alignment horizontal="right"/>
    </xf>
    <xf numFmtId="0" fontId="3" fillId="0" borderId="45" xfId="3" applyBorder="1"/>
    <xf numFmtId="0" fontId="3" fillId="0" borderId="19" xfId="3" applyBorder="1"/>
    <xf numFmtId="0" fontId="3" fillId="0" borderId="29" xfId="3" applyBorder="1"/>
    <xf numFmtId="0" fontId="3" fillId="0" borderId="46" xfId="3" applyBorder="1"/>
    <xf numFmtId="0" fontId="3" fillId="0" borderId="47" xfId="3" applyBorder="1"/>
    <xf numFmtId="0" fontId="3" fillId="0" borderId="0" xfId="3" applyFont="1" applyBorder="1" applyAlignment="1" applyProtection="1">
      <alignment horizontal="right"/>
    </xf>
    <xf numFmtId="0" fontId="3" fillId="0" borderId="1" xfId="3" applyBorder="1"/>
    <xf numFmtId="0" fontId="3" fillId="0" borderId="0" xfId="3" applyBorder="1"/>
    <xf numFmtId="0" fontId="3" fillId="0" borderId="32" xfId="3" applyBorder="1"/>
    <xf numFmtId="0" fontId="1" fillId="0" borderId="48" xfId="3" applyFont="1" applyBorder="1"/>
    <xf numFmtId="0" fontId="1" fillId="0" borderId="49" xfId="3" applyFont="1" applyBorder="1"/>
    <xf numFmtId="0" fontId="1" fillId="0" borderId="50" xfId="3" applyFont="1" applyBorder="1"/>
    <xf numFmtId="0" fontId="1" fillId="0" borderId="51" xfId="3" applyFont="1" applyBorder="1"/>
    <xf numFmtId="0" fontId="1" fillId="0" borderId="31" xfId="3" applyFont="1" applyBorder="1"/>
    <xf numFmtId="0" fontId="3" fillId="0" borderId="42" xfId="3" applyFont="1" applyBorder="1"/>
    <xf numFmtId="0" fontId="3" fillId="0" borderId="42" xfId="3" applyFont="1" applyBorder="1" applyAlignment="1">
      <alignment horizontal="right"/>
    </xf>
    <xf numFmtId="0" fontId="3" fillId="0" borderId="17" xfId="3" applyFont="1" applyBorder="1" applyAlignment="1" applyProtection="1">
      <alignment horizontal="right"/>
    </xf>
    <xf numFmtId="0" fontId="3" fillId="0" borderId="0" xfId="3" applyFont="1" applyFill="1" applyBorder="1"/>
    <xf numFmtId="0" fontId="3" fillId="0" borderId="52" xfId="3" applyBorder="1"/>
    <xf numFmtId="0" fontId="3" fillId="0" borderId="53" xfId="3" applyBorder="1"/>
    <xf numFmtId="0" fontId="3" fillId="0" borderId="31" xfId="3" applyBorder="1"/>
    <xf numFmtId="0" fontId="3" fillId="0" borderId="0" xfId="3" applyFont="1" applyAlignment="1" applyProtection="1">
      <alignment horizontal="right"/>
    </xf>
    <xf numFmtId="0" fontId="3" fillId="0" borderId="17" xfId="3" applyFont="1" applyFill="1" applyBorder="1"/>
    <xf numFmtId="0" fontId="3" fillId="0" borderId="54" xfId="3" applyBorder="1"/>
    <xf numFmtId="0" fontId="3" fillId="0" borderId="17" xfId="3" applyFont="1" applyBorder="1" applyAlignment="1"/>
    <xf numFmtId="0" fontId="3" fillId="0" borderId="0" xfId="3" applyAlignment="1">
      <alignment horizontal="right"/>
    </xf>
    <xf numFmtId="0" fontId="3" fillId="0" borderId="0" xfId="3" applyFill="1" applyBorder="1"/>
    <xf numFmtId="0" fontId="3" fillId="0" borderId="55" xfId="3" applyBorder="1"/>
    <xf numFmtId="0" fontId="3" fillId="0" borderId="56" xfId="3" applyBorder="1"/>
    <xf numFmtId="0" fontId="3" fillId="0" borderId="57" xfId="3" applyBorder="1"/>
    <xf numFmtId="0" fontId="3" fillId="0" borderId="58" xfId="3" applyBorder="1"/>
    <xf numFmtId="0" fontId="3" fillId="0" borderId="42" xfId="3" applyFill="1" applyBorder="1"/>
    <xf numFmtId="0" fontId="3" fillId="0" borderId="41" xfId="3" applyFill="1" applyBorder="1"/>
    <xf numFmtId="0" fontId="3" fillId="0" borderId="17" xfId="3" applyFont="1" applyBorder="1" applyAlignment="1">
      <alignment horizontal="left"/>
    </xf>
    <xf numFmtId="0" fontId="3" fillId="0" borderId="52" xfId="3" applyFill="1" applyBorder="1"/>
    <xf numFmtId="0" fontId="3" fillId="0" borderId="21" xfId="3" applyBorder="1"/>
    <xf numFmtId="0" fontId="3" fillId="0" borderId="59" xfId="3" applyBorder="1"/>
    <xf numFmtId="0" fontId="1" fillId="0" borderId="47" xfId="3" applyFont="1" applyBorder="1"/>
    <xf numFmtId="0" fontId="1" fillId="0" borderId="1" xfId="3" applyFont="1" applyBorder="1" applyAlignment="1"/>
    <xf numFmtId="0" fontId="1" fillId="0" borderId="0" xfId="3" applyFont="1" applyBorder="1" applyAlignment="1"/>
    <xf numFmtId="0" fontId="5" fillId="0" borderId="0" xfId="3" applyFont="1"/>
    <xf numFmtId="0" fontId="1" fillId="0" borderId="60" xfId="3" applyFont="1" applyBorder="1" applyAlignment="1"/>
    <xf numFmtId="0" fontId="1" fillId="0" borderId="61" xfId="3" applyFont="1" applyBorder="1" applyAlignment="1"/>
    <xf numFmtId="0" fontId="1" fillId="0" borderId="62" xfId="3" applyFont="1" applyBorder="1" applyAlignment="1"/>
    <xf numFmtId="0" fontId="1" fillId="0" borderId="32" xfId="3" applyFont="1" applyBorder="1"/>
    <xf numFmtId="0" fontId="3" fillId="0" borderId="60" xfId="3" applyBorder="1"/>
    <xf numFmtId="0" fontId="3" fillId="0" borderId="61" xfId="3" applyBorder="1"/>
    <xf numFmtId="0" fontId="1" fillId="0" borderId="62" xfId="3" applyFont="1" applyBorder="1"/>
    <xf numFmtId="0" fontId="3" fillId="0" borderId="62" xfId="3" applyBorder="1"/>
    <xf numFmtId="0" fontId="1" fillId="0" borderId="32" xfId="3" applyFont="1" applyBorder="1" applyAlignment="1"/>
    <xf numFmtId="0" fontId="1" fillId="0" borderId="0" xfId="3" applyFont="1" applyBorder="1" applyAlignment="1"/>
    <xf numFmtId="0" fontId="1" fillId="0" borderId="1" xfId="3" applyFont="1" applyBorder="1" applyAlignment="1"/>
    <xf numFmtId="0" fontId="1" fillId="0" borderId="62" xfId="3" applyFont="1" applyBorder="1" applyAlignment="1"/>
    <xf numFmtId="0" fontId="1" fillId="0" borderId="61" xfId="3" applyFont="1" applyBorder="1" applyAlignment="1"/>
    <xf numFmtId="0" fontId="1" fillId="0" borderId="60" xfId="3" applyFont="1" applyBorder="1" applyAlignment="1"/>
    <xf numFmtId="0" fontId="1" fillId="0" borderId="63" xfId="3" applyFont="1" applyBorder="1" applyAlignment="1"/>
    <xf numFmtId="0" fontId="1" fillId="0" borderId="13" xfId="3" applyFont="1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29" xfId="0" applyFont="1" applyBorder="1" applyAlignment="1"/>
    <xf numFmtId="0" fontId="3" fillId="0" borderId="17" xfId="0" applyFont="1" applyBorder="1" applyAlignment="1"/>
    <xf numFmtId="0" fontId="3" fillId="0" borderId="18" xfId="0" applyFont="1" applyBorder="1" applyAlignment="1"/>
    <xf numFmtId="0" fontId="3" fillId="0" borderId="28" xfId="0" applyFont="1" applyBorder="1" applyAlignment="1"/>
    <xf numFmtId="0" fontId="3" fillId="0" borderId="23" xfId="0" applyFont="1" applyBorder="1" applyAlignment="1"/>
    <xf numFmtId="0" fontId="3" fillId="0" borderId="24" xfId="0" applyFont="1" applyBorder="1" applyAlignment="1"/>
    <xf numFmtId="0" fontId="12" fillId="0" borderId="7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0" fontId="12" fillId="0" borderId="3" xfId="0" applyFont="1" applyBorder="1" applyAlignment="1"/>
    <xf numFmtId="0" fontId="12" fillId="0" borderId="4" xfId="0" applyFont="1" applyBorder="1" applyAlignment="1"/>
    <xf numFmtId="0" fontId="12" fillId="0" borderId="5" xfId="0" applyFont="1" applyBorder="1" applyAlignment="1"/>
    <xf numFmtId="0" fontId="12" fillId="0" borderId="6" xfId="0" applyFont="1" applyBorder="1" applyAlignment="1"/>
    <xf numFmtId="0" fontId="15" fillId="0" borderId="29" xfId="0" applyFont="1" applyBorder="1" applyAlignment="1"/>
    <xf numFmtId="0" fontId="15" fillId="0" borderId="28" xfId="0" applyFont="1" applyBorder="1" applyAlignment="1"/>
    <xf numFmtId="0" fontId="24" fillId="0" borderId="29" xfId="0" applyFont="1" applyBorder="1" applyAlignment="1"/>
    <xf numFmtId="0" fontId="24" fillId="0" borderId="17" xfId="0" applyFont="1" applyBorder="1" applyAlignment="1"/>
    <xf numFmtId="0" fontId="24" fillId="0" borderId="18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6" xfId="0" applyFont="1" applyBorder="1" applyAlignment="1"/>
    <xf numFmtId="0" fontId="25" fillId="0" borderId="28" xfId="0" applyFont="1" applyBorder="1" applyAlignment="1"/>
    <xf numFmtId="0" fontId="25" fillId="0" borderId="23" xfId="0" applyFont="1" applyBorder="1" applyAlignment="1"/>
    <xf numFmtId="0" fontId="25" fillId="0" borderId="24" xfId="0" applyFont="1" applyBorder="1" applyAlignment="1"/>
    <xf numFmtId="0" fontId="5" fillId="0" borderId="7" xfId="0" applyFont="1" applyBorder="1" applyAlignment="1"/>
    <xf numFmtId="0" fontId="25" fillId="0" borderId="29" xfId="0" applyFont="1" applyBorder="1" applyAlignment="1"/>
    <xf numFmtId="0" fontId="25" fillId="0" borderId="17" xfId="0" applyFont="1" applyBorder="1" applyAlignment="1"/>
    <xf numFmtId="0" fontId="25" fillId="0" borderId="18" xfId="0" applyFont="1" applyBorder="1" applyAlignment="1"/>
    <xf numFmtId="0" fontId="25" fillId="0" borderId="29" xfId="0" applyFont="1" applyBorder="1" applyAlignment="1">
      <alignment vertical="center"/>
    </xf>
    <xf numFmtId="0" fontId="5" fillId="0" borderId="5" xfId="0" applyFont="1" applyBorder="1" applyAlignment="1"/>
    <xf numFmtId="0" fontId="5" fillId="0" borderId="3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40" xfId="0" applyFont="1" applyBorder="1" applyAlignment="1"/>
    <xf numFmtId="0" fontId="5" fillId="0" borderId="39" xfId="0" applyFont="1" applyBorder="1" applyAlignment="1"/>
    <xf numFmtId="0" fontId="5" fillId="0" borderId="38" xfId="0" applyFont="1" applyBorder="1" applyAlignment="1"/>
    <xf numFmtId="0" fontId="18" fillId="0" borderId="29" xfId="0" applyFont="1" applyBorder="1" applyAlignment="1"/>
    <xf numFmtId="0" fontId="18" fillId="0" borderId="17" xfId="0" applyFont="1" applyBorder="1" applyAlignment="1"/>
    <xf numFmtId="0" fontId="18" fillId="0" borderId="18" xfId="0" applyFont="1" applyBorder="1" applyAlignment="1"/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Tusental (0)_Anmälninglista -97" xfId="1" xr:uid="{00000000-0005-0000-0000-000003000000}"/>
    <cellStyle name="Valuta (0)_Anmälninglista -97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docs3.online.rf.se\userdocs\SF41\GOFRSF41\Dokument\Frasses\Nov%202015\SM%202015\Lottn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sse\Documents\Varpa\SVF\SVF%202017\SM%20Eksta\Kopia%20av%20Lottning%20Mulde%202017%20ver%201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mälningar"/>
      <sheetName val="Sortering"/>
      <sheetName val="Deltagarlista"/>
      <sheetName val="Oldgirls"/>
      <sheetName val="A-SM IK Herr 31"/>
      <sheetName val="B-SM Herr 14"/>
      <sheetName val="B-SM Gr C Serie"/>
      <sheetName val="Damer Ind-kula"/>
      <sheetName val="Damer IK Gr C"/>
      <sheetName val="Oldboys IK 11"/>
      <sheetName val="OB IK Gr C"/>
      <sheetName val="Serie 8 lag"/>
      <sheetName val="Veteraner IK 17"/>
      <sheetName val="Herrjun IK"/>
      <sheetName val="Damjun IK"/>
      <sheetName val="Lag Herr 16"/>
      <sheetName val="Dam lag Gr A"/>
      <sheetName val="Oldboys Lag"/>
      <sheetName val="Oldboys lag Gr B"/>
      <sheetName val="CM (Banor)"/>
      <sheetName val="CM (Resultat)"/>
      <sheetName val="Prestationspris"/>
      <sheetName val="Blad6"/>
      <sheetName val="Blad11"/>
      <sheetName val="Blad14"/>
    </sheetNames>
    <sheetDataSet>
      <sheetData sheetId="0">
        <row r="12">
          <cell r="A12">
            <v>0</v>
          </cell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  <cell r="Y12"/>
          <cell r="Z12"/>
        </row>
        <row r="13">
          <cell r="A13">
            <v>1</v>
          </cell>
          <cell r="B13" t="str">
            <v>Bernt</v>
          </cell>
          <cell r="C13" t="str">
            <v>Nilsson</v>
          </cell>
          <cell r="D13"/>
          <cell r="E13" t="str">
            <v>H</v>
          </cell>
          <cell r="F13"/>
          <cell r="G13"/>
          <cell r="H13"/>
          <cell r="I13" t="str">
            <v>X</v>
          </cell>
          <cell r="J13" t="str">
            <v>C</v>
          </cell>
          <cell r="K13">
            <v>39</v>
          </cell>
          <cell r="L13" t="str">
            <v>X</v>
          </cell>
          <cell r="M13"/>
          <cell r="N13"/>
          <cell r="O13"/>
          <cell r="P13" t="str">
            <v>X</v>
          </cell>
          <cell r="Q13"/>
          <cell r="R13"/>
          <cell r="S13"/>
          <cell r="T13"/>
          <cell r="U13" t="str">
            <v>X</v>
          </cell>
          <cell r="V13"/>
          <cell r="W13"/>
          <cell r="X13"/>
          <cell r="Y13"/>
          <cell r="Z13"/>
          <cell r="AA13" t="str">
            <v>Bäl IF</v>
          </cell>
        </row>
        <row r="14">
          <cell r="A14">
            <v>2</v>
          </cell>
          <cell r="B14" t="str">
            <v>Evert</v>
          </cell>
          <cell r="C14" t="str">
            <v>Olsson</v>
          </cell>
          <cell r="D14"/>
          <cell r="E14" t="str">
            <v>H</v>
          </cell>
          <cell r="F14"/>
          <cell r="G14"/>
          <cell r="H14"/>
          <cell r="I14" t="str">
            <v>X</v>
          </cell>
          <cell r="J14" t="str">
            <v>E</v>
          </cell>
          <cell r="K14">
            <v>43</v>
          </cell>
          <cell r="L14" t="str">
            <v>X</v>
          </cell>
          <cell r="M14"/>
          <cell r="N14"/>
          <cell r="O14"/>
          <cell r="P14" t="str">
            <v>X</v>
          </cell>
          <cell r="Q14"/>
          <cell r="R14"/>
          <cell r="S14"/>
          <cell r="T14"/>
          <cell r="U14" t="str">
            <v>X</v>
          </cell>
          <cell r="V14"/>
          <cell r="W14"/>
          <cell r="X14"/>
          <cell r="Y14"/>
          <cell r="Z14"/>
          <cell r="AA14" t="str">
            <v>Bäl IF</v>
          </cell>
        </row>
        <row r="15">
          <cell r="A15">
            <v>3</v>
          </cell>
          <cell r="B15" t="str">
            <v xml:space="preserve">Rune </v>
          </cell>
          <cell r="C15" t="str">
            <v>Olsson</v>
          </cell>
          <cell r="D15"/>
          <cell r="E15" t="str">
            <v>H</v>
          </cell>
          <cell r="F15"/>
          <cell r="G15"/>
          <cell r="H15" t="str">
            <v>X</v>
          </cell>
          <cell r="I15"/>
          <cell r="J15" t="str">
            <v>E</v>
          </cell>
          <cell r="K15"/>
          <cell r="L15" t="str">
            <v>X</v>
          </cell>
          <cell r="M15"/>
          <cell r="N15"/>
          <cell r="O15"/>
          <cell r="P15"/>
          <cell r="Q15"/>
          <cell r="R15"/>
          <cell r="S15"/>
          <cell r="T15"/>
          <cell r="U15" t="str">
            <v>X</v>
          </cell>
          <cell r="V15"/>
          <cell r="W15"/>
          <cell r="X15"/>
          <cell r="Y15"/>
          <cell r="Z15"/>
          <cell r="AA15" t="str">
            <v>Bäl IF</v>
          </cell>
        </row>
        <row r="16">
          <cell r="A16">
            <v>4</v>
          </cell>
          <cell r="B16" t="str">
            <v>Göte</v>
          </cell>
          <cell r="C16" t="str">
            <v>Berglund</v>
          </cell>
          <cell r="D16">
            <v>110</v>
          </cell>
          <cell r="E16" t="str">
            <v>H</v>
          </cell>
          <cell r="F16"/>
          <cell r="G16"/>
          <cell r="H16"/>
          <cell r="I16" t="str">
            <v>X</v>
          </cell>
          <cell r="J16" t="str">
            <v>A</v>
          </cell>
          <cell r="K16">
            <v>1941</v>
          </cell>
          <cell r="L16"/>
          <cell r="M16"/>
          <cell r="N16"/>
          <cell r="O16"/>
          <cell r="P16"/>
          <cell r="Q16"/>
          <cell r="R16"/>
          <cell r="S16"/>
          <cell r="T16"/>
          <cell r="U16" t="str">
            <v>R</v>
          </cell>
          <cell r="V16"/>
          <cell r="W16"/>
          <cell r="X16"/>
          <cell r="Y16"/>
          <cell r="Z16"/>
          <cell r="AA16" t="str">
            <v>Eksta IF</v>
          </cell>
        </row>
        <row r="17">
          <cell r="A17">
            <v>5</v>
          </cell>
          <cell r="B17" t="str">
            <v>Bernt</v>
          </cell>
          <cell r="C17" t="str">
            <v>Jakobsson</v>
          </cell>
          <cell r="D17">
            <v>77</v>
          </cell>
          <cell r="E17" t="str">
            <v>H</v>
          </cell>
          <cell r="F17"/>
          <cell r="G17"/>
          <cell r="H17"/>
          <cell r="I17" t="str">
            <v>X</v>
          </cell>
          <cell r="J17" t="str">
            <v xml:space="preserve">E </v>
          </cell>
          <cell r="K17">
            <v>1943</v>
          </cell>
          <cell r="L17" t="str">
            <v>X</v>
          </cell>
          <cell r="M17"/>
          <cell r="N17"/>
          <cell r="O17"/>
          <cell r="P17" t="str">
            <v>X</v>
          </cell>
          <cell r="Q17"/>
          <cell r="R17"/>
          <cell r="S17"/>
          <cell r="T17"/>
          <cell r="U17" t="str">
            <v>X1</v>
          </cell>
          <cell r="V17"/>
          <cell r="W17"/>
          <cell r="X17"/>
          <cell r="Y17"/>
          <cell r="Z17"/>
          <cell r="AA17" t="str">
            <v>Eksta IF</v>
          </cell>
        </row>
        <row r="18">
          <cell r="A18">
            <v>6</v>
          </cell>
          <cell r="B18" t="str">
            <v>Ernst</v>
          </cell>
          <cell r="C18" t="str">
            <v>Jakobsson</v>
          </cell>
          <cell r="D18">
            <v>78</v>
          </cell>
          <cell r="E18" t="str">
            <v>H</v>
          </cell>
          <cell r="F18"/>
          <cell r="G18"/>
          <cell r="H18" t="str">
            <v>X</v>
          </cell>
          <cell r="I18"/>
          <cell r="J18" t="str">
            <v>E</v>
          </cell>
          <cell r="K18">
            <v>1946</v>
          </cell>
          <cell r="L18" t="str">
            <v>X</v>
          </cell>
          <cell r="M18"/>
          <cell r="N18"/>
          <cell r="O18" t="str">
            <v>X</v>
          </cell>
          <cell r="P18"/>
          <cell r="Q18"/>
          <cell r="R18"/>
          <cell r="S18"/>
          <cell r="T18"/>
          <cell r="U18" t="str">
            <v>X2</v>
          </cell>
          <cell r="V18"/>
          <cell r="W18"/>
          <cell r="X18"/>
          <cell r="Y18"/>
          <cell r="Z18"/>
          <cell r="AA18" t="str">
            <v>Eksta IF</v>
          </cell>
        </row>
        <row r="19">
          <cell r="A19">
            <v>7</v>
          </cell>
          <cell r="B19" t="str">
            <v xml:space="preserve">Jan </v>
          </cell>
          <cell r="C19" t="str">
            <v>Larsson</v>
          </cell>
          <cell r="D19">
            <v>915</v>
          </cell>
          <cell r="E19" t="str">
            <v>H</v>
          </cell>
          <cell r="F19"/>
          <cell r="G19"/>
          <cell r="H19"/>
          <cell r="I19" t="str">
            <v>X</v>
          </cell>
          <cell r="J19" t="str">
            <v>A</v>
          </cell>
          <cell r="K19">
            <v>1944</v>
          </cell>
          <cell r="L19" t="str">
            <v>X</v>
          </cell>
          <cell r="M19"/>
          <cell r="N19"/>
          <cell r="O19"/>
          <cell r="P19" t="str">
            <v>X</v>
          </cell>
          <cell r="Q19"/>
          <cell r="R19"/>
          <cell r="S19"/>
          <cell r="T19"/>
          <cell r="U19" t="str">
            <v>X2</v>
          </cell>
          <cell r="V19"/>
          <cell r="W19"/>
          <cell r="X19"/>
          <cell r="Y19"/>
          <cell r="Z19"/>
          <cell r="AA19" t="str">
            <v>Eksta IF</v>
          </cell>
        </row>
        <row r="20">
          <cell r="A20">
            <v>8</v>
          </cell>
          <cell r="B20" t="str">
            <v>Yngve</v>
          </cell>
          <cell r="C20" t="str">
            <v>Lindvall</v>
          </cell>
          <cell r="D20">
            <v>87</v>
          </cell>
          <cell r="E20" t="str">
            <v>H</v>
          </cell>
          <cell r="F20" t="str">
            <v>Sen</v>
          </cell>
          <cell r="G20"/>
          <cell r="H20"/>
          <cell r="I20"/>
          <cell r="J20" t="str">
            <v>A</v>
          </cell>
          <cell r="K20">
            <v>1960</v>
          </cell>
          <cell r="L20" t="str">
            <v>X</v>
          </cell>
          <cell r="M20" t="str">
            <v>X</v>
          </cell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 t="str">
            <v>Eksta IF</v>
          </cell>
        </row>
        <row r="21">
          <cell r="A21">
            <v>9</v>
          </cell>
          <cell r="B21" t="str">
            <v>Wide</v>
          </cell>
          <cell r="C21" t="str">
            <v>Nygren</v>
          </cell>
          <cell r="D21">
            <v>91</v>
          </cell>
          <cell r="E21" t="str">
            <v>H</v>
          </cell>
          <cell r="F21"/>
          <cell r="G21"/>
          <cell r="H21"/>
          <cell r="I21" t="str">
            <v>X</v>
          </cell>
          <cell r="J21" t="str">
            <v>A</v>
          </cell>
          <cell r="K21">
            <v>1941</v>
          </cell>
          <cell r="L21" t="str">
            <v>X</v>
          </cell>
          <cell r="M21"/>
          <cell r="N21"/>
          <cell r="O21"/>
          <cell r="P21" t="str">
            <v>X</v>
          </cell>
          <cell r="Q21"/>
          <cell r="R21"/>
          <cell r="S21"/>
          <cell r="T21"/>
          <cell r="U21" t="str">
            <v>X1</v>
          </cell>
          <cell r="V21"/>
          <cell r="W21"/>
          <cell r="X21"/>
          <cell r="Y21"/>
          <cell r="Z21"/>
          <cell r="AA21" t="str">
            <v>Eksta IF</v>
          </cell>
        </row>
        <row r="22">
          <cell r="A22">
            <v>10</v>
          </cell>
          <cell r="B22" t="str">
            <v>Jan-Arne</v>
          </cell>
          <cell r="C22" t="str">
            <v>Rieem</v>
          </cell>
          <cell r="D22">
            <v>128</v>
          </cell>
          <cell r="E22" t="str">
            <v>H</v>
          </cell>
          <cell r="F22"/>
          <cell r="G22"/>
          <cell r="H22"/>
          <cell r="I22" t="str">
            <v>X</v>
          </cell>
          <cell r="J22" t="str">
            <v>E</v>
          </cell>
          <cell r="K22">
            <v>1944</v>
          </cell>
          <cell r="L22" t="str">
            <v>X</v>
          </cell>
          <cell r="M22"/>
          <cell r="N22"/>
          <cell r="O22"/>
          <cell r="P22" t="str">
            <v>X</v>
          </cell>
          <cell r="Q22"/>
          <cell r="R22"/>
          <cell r="S22"/>
          <cell r="T22"/>
          <cell r="U22" t="str">
            <v>X1</v>
          </cell>
          <cell r="V22"/>
          <cell r="W22"/>
          <cell r="X22"/>
          <cell r="Y22"/>
          <cell r="Z22"/>
          <cell r="AA22" t="str">
            <v>Eksta IF</v>
          </cell>
        </row>
        <row r="23">
          <cell r="A23">
            <v>11</v>
          </cell>
          <cell r="B23" t="str">
            <v>Rune</v>
          </cell>
          <cell r="C23" t="str">
            <v>Wahlgren</v>
          </cell>
          <cell r="D23">
            <v>18</v>
          </cell>
          <cell r="E23" t="str">
            <v>H</v>
          </cell>
          <cell r="F23"/>
          <cell r="G23"/>
          <cell r="H23" t="str">
            <v>X</v>
          </cell>
          <cell r="I23"/>
          <cell r="J23" t="str">
            <v>A</v>
          </cell>
          <cell r="K23">
            <v>1949</v>
          </cell>
          <cell r="L23" t="str">
            <v>X</v>
          </cell>
          <cell r="M23"/>
          <cell r="N23"/>
          <cell r="O23" t="str">
            <v>X</v>
          </cell>
          <cell r="P23"/>
          <cell r="Q23"/>
          <cell r="R23"/>
          <cell r="S23"/>
          <cell r="T23"/>
          <cell r="U23" t="str">
            <v>X2</v>
          </cell>
          <cell r="V23"/>
          <cell r="W23"/>
          <cell r="X23"/>
          <cell r="Y23"/>
          <cell r="Z23"/>
          <cell r="AA23" t="str">
            <v>Eksta IF</v>
          </cell>
        </row>
        <row r="24">
          <cell r="A24">
            <v>12</v>
          </cell>
          <cell r="B24" t="str">
            <v>Barbro</v>
          </cell>
          <cell r="C24" t="str">
            <v>Fohlin</v>
          </cell>
          <cell r="D24"/>
          <cell r="E24" t="str">
            <v>D</v>
          </cell>
          <cell r="F24"/>
          <cell r="G24"/>
          <cell r="H24" t="str">
            <v>X</v>
          </cell>
          <cell r="I24"/>
          <cell r="J24" t="str">
            <v>OG</v>
          </cell>
          <cell r="K24">
            <v>47</v>
          </cell>
          <cell r="L24" t="str">
            <v>X</v>
          </cell>
          <cell r="M24"/>
          <cell r="N24"/>
          <cell r="O24" t="str">
            <v>X</v>
          </cell>
          <cell r="P24"/>
          <cell r="Q24"/>
          <cell r="R24"/>
          <cell r="S24"/>
          <cell r="T24"/>
          <cell r="U24"/>
          <cell r="V24"/>
          <cell r="W24"/>
          <cell r="X24"/>
          <cell r="Y24"/>
          <cell r="Z24"/>
          <cell r="AA24" t="str">
            <v>Fole IF</v>
          </cell>
        </row>
        <row r="25">
          <cell r="A25">
            <v>13</v>
          </cell>
          <cell r="B25" t="str">
            <v>Barbro</v>
          </cell>
          <cell r="C25" t="str">
            <v>Wettersten</v>
          </cell>
          <cell r="D25"/>
          <cell r="E25" t="str">
            <v>D</v>
          </cell>
          <cell r="F25"/>
          <cell r="G25"/>
          <cell r="H25" t="str">
            <v>X</v>
          </cell>
          <cell r="I25"/>
          <cell r="J25" t="str">
            <v>c</v>
          </cell>
          <cell r="K25">
            <v>50</v>
          </cell>
          <cell r="L25"/>
          <cell r="M25"/>
          <cell r="N25"/>
          <cell r="O25" t="str">
            <v>X</v>
          </cell>
          <cell r="P25"/>
          <cell r="Q25"/>
          <cell r="R25"/>
          <cell r="S25"/>
          <cell r="T25"/>
          <cell r="U25"/>
          <cell r="V25"/>
          <cell r="W25"/>
          <cell r="X25"/>
          <cell r="Y25"/>
          <cell r="Z25"/>
          <cell r="AA25" t="str">
            <v>Fole IF</v>
          </cell>
        </row>
        <row r="26">
          <cell r="A26">
            <v>14</v>
          </cell>
          <cell r="B26" t="str">
            <v>Alexandra</v>
          </cell>
          <cell r="C26" t="str">
            <v>Andersson</v>
          </cell>
          <cell r="D26">
            <v>594</v>
          </cell>
          <cell r="E26" t="str">
            <v>D</v>
          </cell>
          <cell r="F26" t="str">
            <v>X</v>
          </cell>
          <cell r="G26"/>
          <cell r="H26"/>
          <cell r="I26"/>
          <cell r="J26" t="str">
            <v>C</v>
          </cell>
          <cell r="K26">
            <v>93</v>
          </cell>
          <cell r="L26" t="str">
            <v>X</v>
          </cell>
          <cell r="M26"/>
          <cell r="N26" t="str">
            <v>X</v>
          </cell>
          <cell r="O26"/>
          <cell r="P26"/>
          <cell r="Q26"/>
          <cell r="R26"/>
          <cell r="S26" t="str">
            <v>R</v>
          </cell>
          <cell r="T26"/>
          <cell r="U26"/>
          <cell r="V26"/>
          <cell r="W26"/>
          <cell r="X26"/>
          <cell r="Y26"/>
          <cell r="Z26"/>
          <cell r="AA26" t="str">
            <v>Frölunda VK</v>
          </cell>
        </row>
        <row r="27">
          <cell r="A27">
            <v>15</v>
          </cell>
          <cell r="B27" t="str">
            <v>Urban</v>
          </cell>
          <cell r="C27" t="str">
            <v>Andersson</v>
          </cell>
          <cell r="D27">
            <v>732</v>
          </cell>
          <cell r="E27" t="str">
            <v>H</v>
          </cell>
          <cell r="F27" t="str">
            <v>X</v>
          </cell>
          <cell r="G27"/>
          <cell r="H27"/>
          <cell r="I27"/>
          <cell r="J27" t="str">
            <v xml:space="preserve">E </v>
          </cell>
          <cell r="K27">
            <v>66</v>
          </cell>
          <cell r="L27" t="str">
            <v>X</v>
          </cell>
          <cell r="M27" t="str">
            <v>X</v>
          </cell>
          <cell r="N27"/>
          <cell r="O27"/>
          <cell r="P27"/>
          <cell r="Q27"/>
          <cell r="R27"/>
          <cell r="S27" t="str">
            <v>X1</v>
          </cell>
          <cell r="T27"/>
          <cell r="U27"/>
          <cell r="V27"/>
          <cell r="W27"/>
          <cell r="X27"/>
          <cell r="Y27"/>
          <cell r="Z27"/>
          <cell r="AA27" t="str">
            <v>Frölunda VK</v>
          </cell>
        </row>
        <row r="28">
          <cell r="A28">
            <v>16</v>
          </cell>
          <cell r="B28" t="str">
            <v>Susanna</v>
          </cell>
          <cell r="C28" t="str">
            <v>Franzén</v>
          </cell>
          <cell r="D28">
            <v>737</v>
          </cell>
          <cell r="E28" t="str">
            <v>D</v>
          </cell>
          <cell r="F28"/>
          <cell r="G28" t="str">
            <v>X</v>
          </cell>
          <cell r="H28"/>
          <cell r="I28"/>
          <cell r="J28" t="str">
            <v>J</v>
          </cell>
          <cell r="K28">
            <v>95</v>
          </cell>
          <cell r="L28" t="str">
            <v>X</v>
          </cell>
          <cell r="M28"/>
          <cell r="N28"/>
          <cell r="O28"/>
          <cell r="P28"/>
          <cell r="Q28"/>
          <cell r="R28"/>
          <cell r="S28" t="str">
            <v>X</v>
          </cell>
          <cell r="T28"/>
          <cell r="U28"/>
          <cell r="V28"/>
          <cell r="W28"/>
          <cell r="X28"/>
          <cell r="Y28"/>
          <cell r="Z28"/>
          <cell r="AA28" t="str">
            <v>Frölunda VK</v>
          </cell>
        </row>
        <row r="29">
          <cell r="A29">
            <v>17</v>
          </cell>
          <cell r="B29" t="str">
            <v>Marie</v>
          </cell>
          <cell r="C29" t="str">
            <v>Granström</v>
          </cell>
          <cell r="D29">
            <v>1056</v>
          </cell>
          <cell r="E29" t="str">
            <v>D</v>
          </cell>
          <cell r="F29" t="str">
            <v>X</v>
          </cell>
          <cell r="G29"/>
          <cell r="H29"/>
          <cell r="I29"/>
          <cell r="J29" t="str">
            <v>A</v>
          </cell>
          <cell r="K29">
            <v>82</v>
          </cell>
          <cell r="L29" t="str">
            <v>X</v>
          </cell>
          <cell r="M29" t="str">
            <v>X</v>
          </cell>
          <cell r="N29"/>
          <cell r="O29"/>
          <cell r="P29"/>
          <cell r="Q29"/>
          <cell r="R29"/>
          <cell r="S29" t="str">
            <v>X</v>
          </cell>
          <cell r="T29"/>
          <cell r="U29"/>
          <cell r="V29"/>
          <cell r="W29"/>
          <cell r="X29"/>
          <cell r="Y29"/>
          <cell r="Z29"/>
          <cell r="AA29" t="str">
            <v>Frölunda VK</v>
          </cell>
        </row>
        <row r="30">
          <cell r="A30">
            <v>18</v>
          </cell>
          <cell r="B30" t="str">
            <v>Johanna</v>
          </cell>
          <cell r="C30" t="str">
            <v>Gudinge</v>
          </cell>
          <cell r="D30">
            <v>606</v>
          </cell>
          <cell r="E30" t="str">
            <v>D</v>
          </cell>
          <cell r="F30" t="str">
            <v>X</v>
          </cell>
          <cell r="G30"/>
          <cell r="H30"/>
          <cell r="I30"/>
          <cell r="J30" t="str">
            <v>B</v>
          </cell>
          <cell r="K30">
            <v>94</v>
          </cell>
          <cell r="L30" t="str">
            <v>X</v>
          </cell>
          <cell r="M30"/>
          <cell r="N30" t="str">
            <v>X</v>
          </cell>
          <cell r="O30"/>
          <cell r="P30"/>
          <cell r="Q30"/>
          <cell r="R30"/>
          <cell r="S30" t="str">
            <v>X</v>
          </cell>
          <cell r="T30"/>
          <cell r="U30"/>
          <cell r="V30"/>
          <cell r="W30"/>
          <cell r="X30"/>
          <cell r="Y30"/>
          <cell r="Z30"/>
          <cell r="AA30" t="str">
            <v>Frölunda VK</v>
          </cell>
        </row>
        <row r="31">
          <cell r="A31">
            <v>19</v>
          </cell>
          <cell r="B31" t="str">
            <v>Johan</v>
          </cell>
          <cell r="C31" t="str">
            <v>Löfqvist</v>
          </cell>
          <cell r="D31">
            <v>748</v>
          </cell>
          <cell r="E31" t="str">
            <v>H</v>
          </cell>
          <cell r="F31" t="str">
            <v>X</v>
          </cell>
          <cell r="G31"/>
          <cell r="H31"/>
          <cell r="I31"/>
          <cell r="J31" t="str">
            <v>A</v>
          </cell>
          <cell r="K31">
            <v>78</v>
          </cell>
          <cell r="L31"/>
          <cell r="M31" t="str">
            <v>X</v>
          </cell>
          <cell r="N31"/>
          <cell r="O31"/>
          <cell r="P31"/>
          <cell r="Q31"/>
          <cell r="R31"/>
          <cell r="S31" t="str">
            <v>X2</v>
          </cell>
          <cell r="T31"/>
          <cell r="U31"/>
          <cell r="V31"/>
          <cell r="W31"/>
          <cell r="X31"/>
          <cell r="Y31"/>
          <cell r="Z31"/>
          <cell r="AA31" t="str">
            <v>Frölunda VK</v>
          </cell>
        </row>
        <row r="32">
          <cell r="A32">
            <v>20</v>
          </cell>
          <cell r="B32" t="str">
            <v>Anders</v>
          </cell>
          <cell r="C32" t="str">
            <v>Malmgren</v>
          </cell>
          <cell r="D32">
            <v>837</v>
          </cell>
          <cell r="E32" t="str">
            <v>H</v>
          </cell>
          <cell r="F32" t="str">
            <v>X</v>
          </cell>
          <cell r="G32"/>
          <cell r="H32"/>
          <cell r="I32"/>
          <cell r="J32" t="str">
            <v>C</v>
          </cell>
          <cell r="K32">
            <v>67</v>
          </cell>
          <cell r="L32" t="str">
            <v>X</v>
          </cell>
          <cell r="M32"/>
          <cell r="N32" t="str">
            <v>X</v>
          </cell>
          <cell r="O32"/>
          <cell r="P32"/>
          <cell r="Q32"/>
          <cell r="R32"/>
          <cell r="S32" t="str">
            <v>R</v>
          </cell>
          <cell r="T32"/>
          <cell r="U32"/>
          <cell r="V32"/>
          <cell r="W32"/>
          <cell r="X32"/>
          <cell r="Y32"/>
          <cell r="Z32"/>
          <cell r="AA32" t="str">
            <v>Frölunda VK</v>
          </cell>
        </row>
        <row r="33">
          <cell r="A33">
            <v>21</v>
          </cell>
          <cell r="B33" t="str">
            <v>Robert</v>
          </cell>
          <cell r="C33" t="str">
            <v>Moberg</v>
          </cell>
          <cell r="D33">
            <v>749</v>
          </cell>
          <cell r="E33" t="str">
            <v>H</v>
          </cell>
          <cell r="F33" t="str">
            <v>X</v>
          </cell>
          <cell r="G33"/>
          <cell r="H33"/>
          <cell r="I33"/>
          <cell r="J33" t="str">
            <v xml:space="preserve">E </v>
          </cell>
          <cell r="K33">
            <v>67</v>
          </cell>
          <cell r="L33" t="str">
            <v>X</v>
          </cell>
          <cell r="M33" t="str">
            <v>X</v>
          </cell>
          <cell r="N33"/>
          <cell r="O33"/>
          <cell r="P33"/>
          <cell r="Q33"/>
          <cell r="R33"/>
          <cell r="S33" t="str">
            <v>X1</v>
          </cell>
          <cell r="T33"/>
          <cell r="U33"/>
          <cell r="V33"/>
          <cell r="W33"/>
          <cell r="X33"/>
          <cell r="Y33"/>
          <cell r="Z33"/>
          <cell r="AA33" t="str">
            <v>Frölunda VK</v>
          </cell>
        </row>
        <row r="34">
          <cell r="A34">
            <v>22</v>
          </cell>
          <cell r="B34" t="str">
            <v>Johan</v>
          </cell>
          <cell r="C34" t="str">
            <v>Olsson</v>
          </cell>
          <cell r="D34">
            <v>752</v>
          </cell>
          <cell r="E34" t="str">
            <v>H</v>
          </cell>
          <cell r="F34" t="str">
            <v>X</v>
          </cell>
          <cell r="G34"/>
          <cell r="H34"/>
          <cell r="I34"/>
          <cell r="J34" t="str">
            <v>C</v>
          </cell>
          <cell r="K34">
            <v>93</v>
          </cell>
          <cell r="L34"/>
          <cell r="M34"/>
          <cell r="N34"/>
          <cell r="O34"/>
          <cell r="P34"/>
          <cell r="Q34"/>
          <cell r="R34"/>
          <cell r="S34" t="str">
            <v>X2</v>
          </cell>
          <cell r="T34"/>
          <cell r="U34"/>
          <cell r="V34"/>
          <cell r="W34"/>
          <cell r="X34"/>
          <cell r="Y34"/>
          <cell r="Z34"/>
          <cell r="AA34" t="str">
            <v>Frölunda VK</v>
          </cell>
        </row>
        <row r="35">
          <cell r="A35">
            <v>23</v>
          </cell>
          <cell r="B35" t="str">
            <v>Lennart</v>
          </cell>
          <cell r="C35" t="str">
            <v>Olsson</v>
          </cell>
          <cell r="D35">
            <v>753</v>
          </cell>
          <cell r="E35" t="str">
            <v>H</v>
          </cell>
          <cell r="F35" t="str">
            <v>X</v>
          </cell>
          <cell r="G35"/>
          <cell r="H35"/>
          <cell r="I35"/>
          <cell r="J35" t="str">
            <v>B</v>
          </cell>
          <cell r="K35">
            <v>66</v>
          </cell>
          <cell r="L35" t="str">
            <v>X</v>
          </cell>
          <cell r="M35"/>
          <cell r="N35" t="str">
            <v>X</v>
          </cell>
          <cell r="O35"/>
          <cell r="P35"/>
          <cell r="Q35"/>
          <cell r="R35"/>
          <cell r="S35" t="str">
            <v>X2</v>
          </cell>
          <cell r="T35"/>
          <cell r="U35"/>
          <cell r="V35"/>
          <cell r="W35"/>
          <cell r="X35"/>
          <cell r="Y35"/>
          <cell r="Z35"/>
          <cell r="AA35" t="str">
            <v>Frölunda VK</v>
          </cell>
        </row>
        <row r="36">
          <cell r="A36">
            <v>24</v>
          </cell>
          <cell r="B36" t="str">
            <v>Stefan</v>
          </cell>
          <cell r="C36" t="str">
            <v>Olsson</v>
          </cell>
          <cell r="D36">
            <v>754</v>
          </cell>
          <cell r="E36" t="str">
            <v>H</v>
          </cell>
          <cell r="F36" t="str">
            <v>X</v>
          </cell>
          <cell r="G36"/>
          <cell r="H36"/>
          <cell r="I36"/>
          <cell r="J36" t="str">
            <v>C</v>
          </cell>
          <cell r="K36">
            <v>66</v>
          </cell>
          <cell r="L36"/>
          <cell r="M36"/>
          <cell r="N36"/>
          <cell r="O36"/>
          <cell r="P36"/>
          <cell r="Q36"/>
          <cell r="R36"/>
          <cell r="S36" t="str">
            <v>R</v>
          </cell>
          <cell r="T36"/>
          <cell r="U36"/>
          <cell r="V36"/>
          <cell r="W36"/>
          <cell r="X36"/>
          <cell r="Y36"/>
          <cell r="Z36"/>
          <cell r="AA36" t="str">
            <v>Frölunda VK</v>
          </cell>
        </row>
        <row r="37">
          <cell r="A37">
            <v>25</v>
          </cell>
          <cell r="B37" t="str">
            <v>Björn</v>
          </cell>
          <cell r="C37" t="str">
            <v>Åkerman</v>
          </cell>
          <cell r="D37">
            <v>579</v>
          </cell>
          <cell r="E37" t="str">
            <v>H</v>
          </cell>
          <cell r="F37" t="str">
            <v>X</v>
          </cell>
          <cell r="G37"/>
          <cell r="H37"/>
          <cell r="I37"/>
          <cell r="J37" t="str">
            <v xml:space="preserve">E </v>
          </cell>
          <cell r="K37">
            <v>65</v>
          </cell>
          <cell r="L37" t="str">
            <v>X</v>
          </cell>
          <cell r="M37" t="str">
            <v>X</v>
          </cell>
          <cell r="N37"/>
          <cell r="O37"/>
          <cell r="P37"/>
          <cell r="Q37"/>
          <cell r="R37"/>
          <cell r="S37" t="str">
            <v>X1</v>
          </cell>
          <cell r="T37"/>
          <cell r="U37"/>
          <cell r="V37"/>
          <cell r="W37"/>
          <cell r="X37"/>
          <cell r="Y37"/>
          <cell r="Z37"/>
          <cell r="AA37" t="str">
            <v>Frölunda VK</v>
          </cell>
        </row>
        <row r="38">
          <cell r="A38">
            <v>26</v>
          </cell>
          <cell r="B38" t="str">
            <v>Annika</v>
          </cell>
          <cell r="C38" t="str">
            <v>Broberg</v>
          </cell>
          <cell r="D38">
            <v>113</v>
          </cell>
          <cell r="E38" t="str">
            <v>D</v>
          </cell>
          <cell r="F38" t="str">
            <v>X</v>
          </cell>
          <cell r="G38"/>
          <cell r="H38"/>
          <cell r="I38"/>
          <cell r="J38" t="str">
            <v>B</v>
          </cell>
          <cell r="K38">
            <v>1992</v>
          </cell>
          <cell r="L38" t="str">
            <v>X</v>
          </cell>
          <cell r="M38" t="str">
            <v>X</v>
          </cell>
          <cell r="N38"/>
          <cell r="O38"/>
          <cell r="P38"/>
          <cell r="Q38"/>
          <cell r="R38"/>
          <cell r="S38"/>
          <cell r="T38" t="str">
            <v>X</v>
          </cell>
          <cell r="U38"/>
          <cell r="V38"/>
          <cell r="W38"/>
          <cell r="X38"/>
          <cell r="Y38"/>
          <cell r="Z38"/>
          <cell r="AA38" t="str">
            <v>Fårö IF</v>
          </cell>
        </row>
        <row r="39">
          <cell r="A39">
            <v>27</v>
          </cell>
          <cell r="B39" t="str">
            <v xml:space="preserve">Benny </v>
          </cell>
          <cell r="C39" t="str">
            <v>Broberg</v>
          </cell>
          <cell r="D39">
            <v>114</v>
          </cell>
          <cell r="E39" t="str">
            <v>H</v>
          </cell>
          <cell r="F39" t="str">
            <v>X</v>
          </cell>
          <cell r="G39"/>
          <cell r="H39"/>
          <cell r="I39"/>
          <cell r="J39" t="str">
            <v>A</v>
          </cell>
          <cell r="K39">
            <v>1961</v>
          </cell>
          <cell r="L39" t="str">
            <v>X</v>
          </cell>
          <cell r="M39" t="str">
            <v>X</v>
          </cell>
          <cell r="N39"/>
          <cell r="O39"/>
          <cell r="P39"/>
          <cell r="Q39"/>
          <cell r="R39"/>
          <cell r="S39" t="str">
            <v>X</v>
          </cell>
          <cell r="T39"/>
          <cell r="U39"/>
          <cell r="V39"/>
          <cell r="W39"/>
          <cell r="X39"/>
          <cell r="Y39"/>
          <cell r="Z39"/>
          <cell r="AA39" t="str">
            <v>Fårö IF</v>
          </cell>
        </row>
        <row r="40">
          <cell r="A40">
            <v>28</v>
          </cell>
          <cell r="B40" t="str">
            <v>Erika</v>
          </cell>
          <cell r="C40" t="str">
            <v>Broberg</v>
          </cell>
          <cell r="D40">
            <v>116</v>
          </cell>
          <cell r="E40" t="str">
            <v>D</v>
          </cell>
          <cell r="F40" t="str">
            <v>X</v>
          </cell>
          <cell r="G40"/>
          <cell r="H40"/>
          <cell r="I40"/>
          <cell r="J40" t="str">
            <v>A</v>
          </cell>
          <cell r="K40">
            <v>1991</v>
          </cell>
          <cell r="L40" t="str">
            <v>X</v>
          </cell>
          <cell r="M40" t="str">
            <v>X</v>
          </cell>
          <cell r="N40"/>
          <cell r="O40"/>
          <cell r="P40"/>
          <cell r="Q40"/>
          <cell r="R40"/>
          <cell r="S40"/>
          <cell r="T40" t="str">
            <v>X</v>
          </cell>
          <cell r="U40"/>
          <cell r="V40"/>
          <cell r="W40"/>
          <cell r="X40"/>
          <cell r="Y40"/>
          <cell r="Z40"/>
          <cell r="AA40" t="str">
            <v>Fårö IF</v>
          </cell>
        </row>
        <row r="41">
          <cell r="A41">
            <v>29</v>
          </cell>
          <cell r="B41" t="str">
            <v>Sara</v>
          </cell>
          <cell r="C41" t="str">
            <v>Broberg</v>
          </cell>
          <cell r="D41">
            <v>118</v>
          </cell>
          <cell r="E41" t="str">
            <v>D</v>
          </cell>
          <cell r="F41" t="str">
            <v>X</v>
          </cell>
          <cell r="G41"/>
          <cell r="H41"/>
          <cell r="I41"/>
          <cell r="J41" t="str">
            <v>B</v>
          </cell>
          <cell r="K41">
            <v>1988</v>
          </cell>
          <cell r="L41" t="str">
            <v>X</v>
          </cell>
          <cell r="M41" t="str">
            <v>X</v>
          </cell>
          <cell r="N41"/>
          <cell r="O41"/>
          <cell r="P41"/>
          <cell r="Q41"/>
          <cell r="R41"/>
          <cell r="S41"/>
          <cell r="T41" t="str">
            <v>X</v>
          </cell>
          <cell r="U41"/>
          <cell r="V41"/>
          <cell r="W41"/>
          <cell r="X41"/>
          <cell r="Y41"/>
          <cell r="Z41"/>
          <cell r="AA41" t="str">
            <v>Fårö IF</v>
          </cell>
        </row>
        <row r="42">
          <cell r="A42">
            <v>30</v>
          </cell>
          <cell r="B42" t="str">
            <v>Anders</v>
          </cell>
          <cell r="C42" t="str">
            <v>Johansson 122</v>
          </cell>
          <cell r="D42">
            <v>122</v>
          </cell>
          <cell r="E42" t="str">
            <v>H</v>
          </cell>
          <cell r="F42" t="str">
            <v>X</v>
          </cell>
          <cell r="G42"/>
          <cell r="H42"/>
          <cell r="I42"/>
          <cell r="J42" t="str">
            <v>A</v>
          </cell>
          <cell r="K42">
            <v>1955</v>
          </cell>
          <cell r="L42" t="str">
            <v>X</v>
          </cell>
          <cell r="M42" t="str">
            <v>X</v>
          </cell>
          <cell r="N42"/>
          <cell r="O42"/>
          <cell r="P42"/>
          <cell r="Q42"/>
          <cell r="R42"/>
          <cell r="S42" t="str">
            <v>X</v>
          </cell>
          <cell r="T42"/>
          <cell r="U42"/>
          <cell r="V42"/>
          <cell r="W42"/>
          <cell r="X42"/>
          <cell r="Y42"/>
          <cell r="Z42"/>
          <cell r="AA42" t="str">
            <v>Fårö IF</v>
          </cell>
        </row>
        <row r="43">
          <cell r="A43">
            <v>31</v>
          </cell>
          <cell r="B43" t="str">
            <v>Conrad</v>
          </cell>
          <cell r="C43" t="str">
            <v>Karlsson</v>
          </cell>
          <cell r="D43">
            <v>1072</v>
          </cell>
          <cell r="E43" t="str">
            <v>H</v>
          </cell>
          <cell r="F43" t="str">
            <v>X</v>
          </cell>
          <cell r="G43"/>
          <cell r="H43"/>
          <cell r="I43"/>
          <cell r="J43" t="str">
            <v>D</v>
          </cell>
          <cell r="K43">
            <v>1993</v>
          </cell>
          <cell r="L43" t="str">
            <v>X</v>
          </cell>
          <cell r="M43"/>
          <cell r="N43" t="str">
            <v>X</v>
          </cell>
          <cell r="O43"/>
          <cell r="P43"/>
          <cell r="Q43"/>
          <cell r="R43"/>
          <cell r="S43"/>
          <cell r="T43"/>
          <cell r="U43"/>
          <cell r="V43"/>
          <cell r="W43"/>
          <cell r="X43"/>
          <cell r="Y43"/>
          <cell r="Z43"/>
          <cell r="AA43" t="str">
            <v>Fårö IF</v>
          </cell>
        </row>
        <row r="44">
          <cell r="A44">
            <v>32</v>
          </cell>
          <cell r="B44" t="str">
            <v>Anders</v>
          </cell>
          <cell r="C44" t="str">
            <v>Johansson 738</v>
          </cell>
          <cell r="D44">
            <v>738</v>
          </cell>
          <cell r="E44" t="str">
            <v>H</v>
          </cell>
          <cell r="F44" t="str">
            <v>X</v>
          </cell>
          <cell r="G44"/>
          <cell r="H44"/>
          <cell r="I44"/>
          <cell r="J44" t="str">
            <v>A</v>
          </cell>
          <cell r="K44">
            <v>1993</v>
          </cell>
          <cell r="L44"/>
          <cell r="M44"/>
          <cell r="N44"/>
          <cell r="O44"/>
          <cell r="P44"/>
          <cell r="Q44"/>
          <cell r="R44"/>
          <cell r="S44" t="str">
            <v>X</v>
          </cell>
          <cell r="T44"/>
          <cell r="U44"/>
          <cell r="V44"/>
          <cell r="W44"/>
          <cell r="X44"/>
          <cell r="Y44"/>
          <cell r="Z44"/>
          <cell r="AA44" t="str">
            <v>Fårö IF</v>
          </cell>
        </row>
        <row r="45">
          <cell r="A45">
            <v>33</v>
          </cell>
          <cell r="B45" t="str">
            <v>Bernt</v>
          </cell>
          <cell r="C45" t="str">
            <v>Augustsson</v>
          </cell>
          <cell r="D45">
            <v>141</v>
          </cell>
          <cell r="E45" t="str">
            <v>H</v>
          </cell>
          <cell r="F45"/>
          <cell r="G45"/>
          <cell r="H45" t="str">
            <v>X</v>
          </cell>
          <cell r="I45"/>
          <cell r="J45" t="str">
            <v xml:space="preserve">E </v>
          </cell>
          <cell r="K45">
            <v>49</v>
          </cell>
          <cell r="L45" t="str">
            <v>X</v>
          </cell>
          <cell r="M45"/>
          <cell r="N45"/>
          <cell r="O45" t="str">
            <v>X</v>
          </cell>
          <cell r="P45"/>
          <cell r="Q45"/>
          <cell r="R45"/>
          <cell r="S45"/>
          <cell r="T45"/>
          <cell r="U45" t="str">
            <v>X1</v>
          </cell>
          <cell r="V45"/>
          <cell r="W45"/>
          <cell r="X45"/>
          <cell r="Y45"/>
          <cell r="Z45"/>
          <cell r="AA45" t="str">
            <v>Garda IK</v>
          </cell>
        </row>
        <row r="46">
          <cell r="A46">
            <v>34</v>
          </cell>
          <cell r="B46" t="str">
            <v>Göran</v>
          </cell>
          <cell r="C46" t="str">
            <v>Augustsson</v>
          </cell>
          <cell r="D46">
            <v>477</v>
          </cell>
          <cell r="E46" t="str">
            <v>H</v>
          </cell>
          <cell r="F46"/>
          <cell r="G46"/>
          <cell r="H46" t="str">
            <v>X</v>
          </cell>
          <cell r="I46"/>
          <cell r="J46" t="str">
            <v xml:space="preserve">E </v>
          </cell>
          <cell r="K46">
            <v>52</v>
          </cell>
          <cell r="L46" t="str">
            <v>X</v>
          </cell>
          <cell r="M46"/>
          <cell r="N46"/>
          <cell r="O46" t="str">
            <v>X</v>
          </cell>
          <cell r="P46"/>
          <cell r="Q46"/>
          <cell r="R46"/>
          <cell r="S46"/>
          <cell r="T46"/>
          <cell r="U46" t="str">
            <v>X2</v>
          </cell>
          <cell r="V46"/>
          <cell r="W46"/>
          <cell r="X46"/>
          <cell r="Y46"/>
          <cell r="Z46"/>
          <cell r="AA46" t="str">
            <v>Garda IK</v>
          </cell>
        </row>
        <row r="47">
          <cell r="A47">
            <v>35</v>
          </cell>
          <cell r="B47" t="str">
            <v>Alf</v>
          </cell>
          <cell r="C47" t="str">
            <v>Karlsson</v>
          </cell>
          <cell r="D47">
            <v>348</v>
          </cell>
          <cell r="E47" t="str">
            <v>H</v>
          </cell>
          <cell r="F47"/>
          <cell r="G47"/>
          <cell r="H47" t="str">
            <v>X</v>
          </cell>
          <cell r="I47"/>
          <cell r="J47" t="str">
            <v>A</v>
          </cell>
          <cell r="K47">
            <v>50</v>
          </cell>
          <cell r="L47"/>
          <cell r="M47"/>
          <cell r="N47"/>
          <cell r="O47" t="str">
            <v>X</v>
          </cell>
          <cell r="P47"/>
          <cell r="Q47"/>
          <cell r="R47"/>
          <cell r="S47"/>
          <cell r="T47"/>
          <cell r="U47" t="str">
            <v>X2</v>
          </cell>
          <cell r="V47"/>
          <cell r="W47"/>
          <cell r="X47"/>
          <cell r="Y47"/>
          <cell r="Z47"/>
          <cell r="AA47" t="str">
            <v>Garda IK</v>
          </cell>
        </row>
        <row r="48">
          <cell r="A48">
            <v>36</v>
          </cell>
          <cell r="B48" t="str">
            <v>Gunnar</v>
          </cell>
          <cell r="C48" t="str">
            <v>Lind</v>
          </cell>
          <cell r="D48">
            <v>348</v>
          </cell>
          <cell r="E48" t="str">
            <v>H</v>
          </cell>
          <cell r="F48"/>
          <cell r="G48"/>
          <cell r="H48" t="str">
            <v>X</v>
          </cell>
          <cell r="I48"/>
          <cell r="J48" t="str">
            <v>A</v>
          </cell>
          <cell r="K48">
            <v>50</v>
          </cell>
          <cell r="L48"/>
          <cell r="M48"/>
          <cell r="N48"/>
          <cell r="O48" t="str">
            <v>X</v>
          </cell>
          <cell r="P48"/>
          <cell r="Q48"/>
          <cell r="R48"/>
          <cell r="S48"/>
          <cell r="T48"/>
          <cell r="U48" t="str">
            <v>X2</v>
          </cell>
          <cell r="V48"/>
          <cell r="W48"/>
          <cell r="X48"/>
          <cell r="Y48"/>
          <cell r="Z48"/>
          <cell r="AA48" t="str">
            <v>Garda IK</v>
          </cell>
        </row>
        <row r="49">
          <cell r="A49">
            <v>37</v>
          </cell>
          <cell r="B49" t="str">
            <v>Alf</v>
          </cell>
          <cell r="C49" t="str">
            <v>Nilsson</v>
          </cell>
          <cell r="D49">
            <v>151</v>
          </cell>
          <cell r="E49" t="str">
            <v>H</v>
          </cell>
          <cell r="F49"/>
          <cell r="G49"/>
          <cell r="H49" t="str">
            <v>X</v>
          </cell>
          <cell r="I49"/>
          <cell r="J49" t="str">
            <v>A</v>
          </cell>
          <cell r="K49">
            <v>49</v>
          </cell>
          <cell r="L49" t="str">
            <v>X</v>
          </cell>
          <cell r="M49"/>
          <cell r="N49"/>
          <cell r="O49" t="str">
            <v>X</v>
          </cell>
          <cell r="P49"/>
          <cell r="Q49"/>
          <cell r="R49"/>
          <cell r="S49"/>
          <cell r="T49"/>
          <cell r="U49" t="str">
            <v>X1</v>
          </cell>
          <cell r="V49"/>
          <cell r="W49"/>
          <cell r="X49"/>
          <cell r="Y49"/>
          <cell r="Z49"/>
          <cell r="AA49" t="str">
            <v>Garda IK</v>
          </cell>
        </row>
        <row r="50">
          <cell r="A50">
            <v>38</v>
          </cell>
          <cell r="B50" t="str">
            <v xml:space="preserve">Bengt </v>
          </cell>
          <cell r="C50" t="str">
            <v>Pettersson</v>
          </cell>
          <cell r="D50">
            <v>152</v>
          </cell>
          <cell r="E50" t="str">
            <v>H</v>
          </cell>
          <cell r="F50"/>
          <cell r="G50"/>
          <cell r="H50" t="str">
            <v>X</v>
          </cell>
          <cell r="I50"/>
          <cell r="J50" t="str">
            <v xml:space="preserve">E </v>
          </cell>
          <cell r="K50">
            <v>51</v>
          </cell>
          <cell r="L50" t="str">
            <v>X</v>
          </cell>
          <cell r="M50"/>
          <cell r="N50"/>
          <cell r="O50" t="str">
            <v>X</v>
          </cell>
          <cell r="P50"/>
          <cell r="Q50"/>
          <cell r="R50"/>
          <cell r="S50"/>
          <cell r="T50"/>
          <cell r="U50" t="str">
            <v>X1</v>
          </cell>
          <cell r="V50"/>
          <cell r="W50"/>
          <cell r="X50"/>
          <cell r="Y50"/>
          <cell r="Z50"/>
          <cell r="AA50" t="str">
            <v>Garda IK</v>
          </cell>
        </row>
        <row r="51">
          <cell r="A51">
            <v>39</v>
          </cell>
          <cell r="B51" t="str">
            <v>Hampus</v>
          </cell>
          <cell r="C51" t="str">
            <v>Gudinge</v>
          </cell>
          <cell r="D51">
            <v>605</v>
          </cell>
          <cell r="E51" t="str">
            <v>H</v>
          </cell>
          <cell r="F51"/>
          <cell r="G51" t="str">
            <v>X</v>
          </cell>
          <cell r="H51"/>
          <cell r="I51"/>
          <cell r="J51" t="str">
            <v>J</v>
          </cell>
          <cell r="K51">
            <v>96</v>
          </cell>
          <cell r="L51" t="str">
            <v>X</v>
          </cell>
          <cell r="M51"/>
          <cell r="N51"/>
          <cell r="O51"/>
          <cell r="P51"/>
          <cell r="Q51" t="str">
            <v>X</v>
          </cell>
          <cell r="R51"/>
          <cell r="S51" t="str">
            <v>X3</v>
          </cell>
          <cell r="T51"/>
          <cell r="U51"/>
          <cell r="V51"/>
          <cell r="W51"/>
          <cell r="X51"/>
          <cell r="Y51"/>
          <cell r="Z51"/>
          <cell r="AA51" t="str">
            <v>Gotl. Bara IF</v>
          </cell>
        </row>
        <row r="52">
          <cell r="A52">
            <v>40</v>
          </cell>
          <cell r="B52" t="str">
            <v>Rikard</v>
          </cell>
          <cell r="C52" t="str">
            <v>Kolmodin</v>
          </cell>
          <cell r="D52">
            <v>175</v>
          </cell>
          <cell r="E52" t="str">
            <v>H</v>
          </cell>
          <cell r="F52" t="str">
            <v>X</v>
          </cell>
          <cell r="G52"/>
          <cell r="H52"/>
          <cell r="I52"/>
          <cell r="J52" t="str">
            <v>B</v>
          </cell>
          <cell r="K52">
            <v>94</v>
          </cell>
          <cell r="L52" t="str">
            <v>X</v>
          </cell>
          <cell r="M52"/>
          <cell r="N52" t="str">
            <v>X</v>
          </cell>
          <cell r="O52"/>
          <cell r="P52"/>
          <cell r="Q52"/>
          <cell r="R52"/>
          <cell r="S52" t="str">
            <v>X3</v>
          </cell>
          <cell r="T52"/>
          <cell r="U52"/>
          <cell r="V52"/>
          <cell r="W52"/>
          <cell r="X52"/>
          <cell r="Y52"/>
          <cell r="Z52"/>
          <cell r="AA52" t="str">
            <v>Gotl. Bara IF</v>
          </cell>
        </row>
        <row r="53">
          <cell r="A53">
            <v>41</v>
          </cell>
          <cell r="B53" t="str">
            <v xml:space="preserve">Johan </v>
          </cell>
          <cell r="C53" t="str">
            <v>Lindberg</v>
          </cell>
          <cell r="D53">
            <v>177</v>
          </cell>
          <cell r="E53" t="str">
            <v>H</v>
          </cell>
          <cell r="F53" t="str">
            <v>X</v>
          </cell>
          <cell r="G53"/>
          <cell r="H53"/>
          <cell r="I53"/>
          <cell r="J53" t="str">
            <v>A</v>
          </cell>
          <cell r="K53">
            <v>89</v>
          </cell>
          <cell r="L53" t="str">
            <v>X</v>
          </cell>
          <cell r="M53" t="str">
            <v>X</v>
          </cell>
          <cell r="N53"/>
          <cell r="O53"/>
          <cell r="P53"/>
          <cell r="Q53"/>
          <cell r="R53"/>
          <cell r="S53" t="str">
            <v>X1</v>
          </cell>
          <cell r="T53"/>
          <cell r="U53"/>
          <cell r="V53"/>
          <cell r="W53"/>
          <cell r="X53"/>
          <cell r="Y53"/>
          <cell r="Z53"/>
          <cell r="AA53" t="str">
            <v>Gotl. Bara IF</v>
          </cell>
        </row>
        <row r="54">
          <cell r="A54">
            <v>42</v>
          </cell>
          <cell r="B54" t="str">
            <v>Niklas</v>
          </cell>
          <cell r="C54" t="str">
            <v>Lindberg</v>
          </cell>
          <cell r="D54">
            <v>178</v>
          </cell>
          <cell r="E54" t="str">
            <v>H</v>
          </cell>
          <cell r="F54" t="str">
            <v>X</v>
          </cell>
          <cell r="G54"/>
          <cell r="H54"/>
          <cell r="I54"/>
          <cell r="J54" t="str">
            <v>C</v>
          </cell>
          <cell r="K54">
            <v>93</v>
          </cell>
          <cell r="L54"/>
          <cell r="M54"/>
          <cell r="N54" t="str">
            <v>X</v>
          </cell>
          <cell r="O54"/>
          <cell r="P54"/>
          <cell r="Q54"/>
          <cell r="R54"/>
          <cell r="S54" t="str">
            <v>X2</v>
          </cell>
          <cell r="T54"/>
          <cell r="U54"/>
          <cell r="V54"/>
          <cell r="W54"/>
          <cell r="X54"/>
          <cell r="Y54"/>
          <cell r="Z54"/>
          <cell r="AA54" t="str">
            <v>Gotl. Bara IF</v>
          </cell>
        </row>
        <row r="55">
          <cell r="A55">
            <v>43</v>
          </cell>
          <cell r="B55" t="str">
            <v>Roger</v>
          </cell>
          <cell r="C55" t="str">
            <v>Lindberg</v>
          </cell>
          <cell r="D55">
            <v>180</v>
          </cell>
          <cell r="E55" t="str">
            <v>H</v>
          </cell>
          <cell r="F55"/>
          <cell r="G55" t="str">
            <v>X</v>
          </cell>
          <cell r="H55"/>
          <cell r="I55"/>
          <cell r="J55" t="str">
            <v>J</v>
          </cell>
          <cell r="K55">
            <v>95</v>
          </cell>
          <cell r="L55" t="str">
            <v>X</v>
          </cell>
          <cell r="M55"/>
          <cell r="N55"/>
          <cell r="O55"/>
          <cell r="P55"/>
          <cell r="Q55"/>
          <cell r="R55"/>
          <cell r="S55" t="str">
            <v>X2</v>
          </cell>
          <cell r="T55"/>
          <cell r="U55"/>
          <cell r="V55"/>
          <cell r="W55"/>
          <cell r="X55"/>
          <cell r="Y55"/>
          <cell r="Z55"/>
          <cell r="AA55" t="str">
            <v>Gotl. Bara IF</v>
          </cell>
        </row>
        <row r="56">
          <cell r="A56">
            <v>44</v>
          </cell>
          <cell r="B56" t="str">
            <v>Sandra</v>
          </cell>
          <cell r="C56" t="str">
            <v>Lindberg</v>
          </cell>
          <cell r="D56">
            <v>181</v>
          </cell>
          <cell r="E56" t="str">
            <v>D</v>
          </cell>
          <cell r="F56" t="str">
            <v>X</v>
          </cell>
          <cell r="G56"/>
          <cell r="H56"/>
          <cell r="I56"/>
          <cell r="J56" t="str">
            <v>B</v>
          </cell>
          <cell r="K56">
            <v>90</v>
          </cell>
          <cell r="L56" t="str">
            <v>X</v>
          </cell>
          <cell r="M56"/>
          <cell r="N56" t="str">
            <v>X</v>
          </cell>
          <cell r="O56"/>
          <cell r="P56"/>
          <cell r="Q56"/>
          <cell r="R56"/>
          <cell r="S56"/>
          <cell r="T56"/>
          <cell r="U56"/>
          <cell r="V56"/>
          <cell r="W56"/>
          <cell r="X56"/>
          <cell r="Y56"/>
          <cell r="Z56"/>
          <cell r="AA56" t="str">
            <v>Gotl. Bara IF</v>
          </cell>
        </row>
        <row r="57">
          <cell r="A57">
            <v>45</v>
          </cell>
          <cell r="B57" t="str">
            <v xml:space="preserve">Jonas </v>
          </cell>
          <cell r="C57" t="str">
            <v>Ohlander</v>
          </cell>
          <cell r="D57">
            <v>197</v>
          </cell>
          <cell r="E57" t="str">
            <v>H</v>
          </cell>
          <cell r="F57" t="str">
            <v>X</v>
          </cell>
          <cell r="G57"/>
          <cell r="H57"/>
          <cell r="I57"/>
          <cell r="J57" t="str">
            <v>C</v>
          </cell>
          <cell r="K57">
            <v>89</v>
          </cell>
          <cell r="L57" t="str">
            <v>X</v>
          </cell>
          <cell r="M57"/>
          <cell r="N57" t="str">
            <v>X</v>
          </cell>
          <cell r="O57"/>
          <cell r="P57"/>
          <cell r="Q57"/>
          <cell r="R57"/>
          <cell r="S57" t="str">
            <v>X2</v>
          </cell>
          <cell r="T57"/>
          <cell r="U57"/>
          <cell r="V57"/>
          <cell r="W57"/>
          <cell r="X57"/>
          <cell r="Y57"/>
          <cell r="Z57"/>
          <cell r="AA57" t="str">
            <v>Gotl. Bara IF</v>
          </cell>
        </row>
        <row r="58">
          <cell r="A58">
            <v>46</v>
          </cell>
          <cell r="B58" t="str">
            <v>Elias</v>
          </cell>
          <cell r="C58" t="str">
            <v>Olofsson</v>
          </cell>
          <cell r="D58"/>
          <cell r="E58" t="str">
            <v>H</v>
          </cell>
          <cell r="F58" t="str">
            <v>X</v>
          </cell>
          <cell r="G58"/>
          <cell r="H58"/>
          <cell r="I58"/>
          <cell r="J58" t="str">
            <v>C</v>
          </cell>
          <cell r="K58">
            <v>94</v>
          </cell>
          <cell r="L58" t="str">
            <v>X</v>
          </cell>
          <cell r="M58"/>
          <cell r="N58" t="str">
            <v>X</v>
          </cell>
          <cell r="O58"/>
          <cell r="P58"/>
          <cell r="Q58"/>
          <cell r="R58"/>
          <cell r="S58" t="str">
            <v>X3</v>
          </cell>
          <cell r="T58"/>
          <cell r="U58"/>
          <cell r="V58"/>
          <cell r="W58"/>
          <cell r="X58"/>
          <cell r="Y58"/>
          <cell r="Z58"/>
          <cell r="AA58" t="str">
            <v>Gotl. Bara IF</v>
          </cell>
        </row>
        <row r="59">
          <cell r="A59">
            <v>47</v>
          </cell>
          <cell r="B59" t="str">
            <v xml:space="preserve">Johan </v>
          </cell>
          <cell r="C59" t="str">
            <v>Rosenqvist</v>
          </cell>
          <cell r="D59"/>
          <cell r="E59" t="str">
            <v>H</v>
          </cell>
          <cell r="F59" t="str">
            <v>X</v>
          </cell>
          <cell r="G59"/>
          <cell r="H59"/>
          <cell r="I59"/>
          <cell r="J59" t="str">
            <v>C</v>
          </cell>
          <cell r="K59">
            <v>90</v>
          </cell>
          <cell r="L59" t="str">
            <v>X</v>
          </cell>
          <cell r="M59"/>
          <cell r="N59" t="str">
            <v>X</v>
          </cell>
          <cell r="O59"/>
          <cell r="P59"/>
          <cell r="Q59"/>
          <cell r="R59"/>
          <cell r="S59" t="str">
            <v>X1</v>
          </cell>
          <cell r="T59"/>
          <cell r="U59"/>
          <cell r="V59"/>
          <cell r="W59"/>
          <cell r="X59"/>
          <cell r="Y59"/>
          <cell r="Z59"/>
          <cell r="AA59" t="str">
            <v>Gotl. Bara IF</v>
          </cell>
        </row>
        <row r="60">
          <cell r="A60">
            <v>48</v>
          </cell>
          <cell r="B60" t="str">
            <v xml:space="preserve">Mattias </v>
          </cell>
          <cell r="C60" t="str">
            <v>Wahlgren</v>
          </cell>
          <cell r="D60">
            <v>623</v>
          </cell>
          <cell r="E60" t="str">
            <v>H</v>
          </cell>
          <cell r="F60" t="str">
            <v>X</v>
          </cell>
          <cell r="G60"/>
          <cell r="H60"/>
          <cell r="I60"/>
          <cell r="J60" t="str">
            <v>A</v>
          </cell>
          <cell r="K60">
            <v>75</v>
          </cell>
          <cell r="L60" t="str">
            <v>X</v>
          </cell>
          <cell r="M60" t="str">
            <v>X</v>
          </cell>
          <cell r="N60"/>
          <cell r="O60"/>
          <cell r="P60"/>
          <cell r="Q60"/>
          <cell r="R60"/>
          <cell r="S60" t="str">
            <v>X1</v>
          </cell>
          <cell r="T60"/>
          <cell r="U60"/>
          <cell r="V60"/>
          <cell r="W60"/>
          <cell r="X60"/>
          <cell r="Y60"/>
          <cell r="Z60"/>
          <cell r="AA60" t="str">
            <v>Gotl. Bara IF</v>
          </cell>
        </row>
        <row r="61">
          <cell r="A61">
            <v>49</v>
          </cell>
          <cell r="B61" t="str">
            <v xml:space="preserve">Anders </v>
          </cell>
          <cell r="C61" t="str">
            <v>Bengtson</v>
          </cell>
          <cell r="D61"/>
          <cell r="E61" t="str">
            <v>H</v>
          </cell>
          <cell r="F61" t="str">
            <v>X</v>
          </cell>
          <cell r="G61"/>
          <cell r="H61"/>
          <cell r="I61"/>
          <cell r="J61" t="str">
            <v>C</v>
          </cell>
          <cell r="K61">
            <v>57</v>
          </cell>
          <cell r="L61"/>
          <cell r="M61"/>
          <cell r="N61" t="str">
            <v>X</v>
          </cell>
          <cell r="O61"/>
          <cell r="P61"/>
          <cell r="Q61"/>
          <cell r="R61"/>
          <cell r="S61" t="str">
            <v>X</v>
          </cell>
          <cell r="T61"/>
          <cell r="U61"/>
          <cell r="V61"/>
          <cell r="W61"/>
          <cell r="X61"/>
          <cell r="Y61"/>
          <cell r="Z61"/>
          <cell r="AA61" t="str">
            <v>Grytgöl IK</v>
          </cell>
        </row>
        <row r="62">
          <cell r="A62">
            <v>50</v>
          </cell>
          <cell r="B62" t="str">
            <v>Magnus</v>
          </cell>
          <cell r="C62" t="str">
            <v>Eloff</v>
          </cell>
          <cell r="D62"/>
          <cell r="E62" t="str">
            <v>H</v>
          </cell>
          <cell r="F62" t="str">
            <v>X</v>
          </cell>
          <cell r="G62"/>
          <cell r="H62"/>
          <cell r="I62"/>
          <cell r="J62" t="str">
            <v>C</v>
          </cell>
          <cell r="K62"/>
          <cell r="L62"/>
          <cell r="M62"/>
          <cell r="N62" t="str">
            <v>X</v>
          </cell>
          <cell r="O62"/>
          <cell r="P62"/>
          <cell r="Q62"/>
          <cell r="R62"/>
          <cell r="S62" t="str">
            <v>X</v>
          </cell>
          <cell r="T62"/>
          <cell r="U62"/>
          <cell r="V62"/>
          <cell r="W62"/>
          <cell r="X62"/>
          <cell r="Y62"/>
          <cell r="Z62"/>
          <cell r="AA62" t="str">
            <v>Grytgöl IK</v>
          </cell>
        </row>
        <row r="63">
          <cell r="A63">
            <v>51</v>
          </cell>
          <cell r="B63" t="str">
            <v xml:space="preserve">Oskar </v>
          </cell>
          <cell r="C63" t="str">
            <v>Grundström</v>
          </cell>
          <cell r="D63"/>
          <cell r="E63" t="str">
            <v>H</v>
          </cell>
          <cell r="F63"/>
          <cell r="G63" t="str">
            <v>X</v>
          </cell>
          <cell r="H63"/>
          <cell r="I63"/>
          <cell r="J63" t="str">
            <v>D</v>
          </cell>
          <cell r="K63">
            <v>96</v>
          </cell>
          <cell r="L63"/>
          <cell r="M63"/>
          <cell r="N63"/>
          <cell r="O63"/>
          <cell r="P63"/>
          <cell r="Q63" t="str">
            <v>X</v>
          </cell>
          <cell r="R63"/>
          <cell r="S63" t="str">
            <v>X R</v>
          </cell>
          <cell r="T63"/>
          <cell r="U63"/>
          <cell r="V63"/>
          <cell r="W63"/>
          <cell r="X63"/>
          <cell r="Y63"/>
          <cell r="Z63"/>
          <cell r="AA63" t="str">
            <v>Grytgöl IK</v>
          </cell>
        </row>
        <row r="64">
          <cell r="A64">
            <v>52</v>
          </cell>
          <cell r="B64" t="str">
            <v xml:space="preserve">Thomas </v>
          </cell>
          <cell r="C64" t="str">
            <v>Hall</v>
          </cell>
          <cell r="D64"/>
          <cell r="E64" t="str">
            <v>H</v>
          </cell>
          <cell r="F64" t="str">
            <v>X</v>
          </cell>
          <cell r="G64"/>
          <cell r="H64"/>
          <cell r="I64"/>
          <cell r="J64" t="str">
            <v>B</v>
          </cell>
          <cell r="K64"/>
          <cell r="L64"/>
          <cell r="M64"/>
          <cell r="N64"/>
          <cell r="O64"/>
          <cell r="P64"/>
          <cell r="Q64"/>
          <cell r="R64"/>
          <cell r="S64" t="str">
            <v>X</v>
          </cell>
          <cell r="T64"/>
          <cell r="U64"/>
          <cell r="V64"/>
          <cell r="W64"/>
          <cell r="X64"/>
          <cell r="Y64"/>
          <cell r="Z64"/>
          <cell r="AA64" t="str">
            <v>Grytgöl IK</v>
          </cell>
        </row>
        <row r="65">
          <cell r="A65">
            <v>53</v>
          </cell>
          <cell r="B65" t="str">
            <v>Berne</v>
          </cell>
          <cell r="C65" t="str">
            <v>Appelqvist</v>
          </cell>
          <cell r="D65">
            <v>257</v>
          </cell>
          <cell r="E65" t="str">
            <v>H</v>
          </cell>
          <cell r="F65" t="str">
            <v>X</v>
          </cell>
          <cell r="G65"/>
          <cell r="H65"/>
          <cell r="I65"/>
          <cell r="J65" t="str">
            <v>E</v>
          </cell>
          <cell r="K65">
            <v>64</v>
          </cell>
          <cell r="L65" t="str">
            <v>X</v>
          </cell>
          <cell r="M65" t="str">
            <v>X</v>
          </cell>
          <cell r="N65"/>
          <cell r="O65"/>
          <cell r="P65"/>
          <cell r="Q65"/>
          <cell r="R65"/>
          <cell r="S65" t="str">
            <v>X1</v>
          </cell>
          <cell r="T65"/>
          <cell r="U65"/>
          <cell r="V65"/>
          <cell r="W65"/>
          <cell r="X65"/>
          <cell r="Y65"/>
          <cell r="Z65"/>
          <cell r="AA65" t="str">
            <v>Hablingbo IK</v>
          </cell>
        </row>
        <row r="66">
          <cell r="A66">
            <v>54</v>
          </cell>
          <cell r="B66" t="str">
            <v>Olof</v>
          </cell>
          <cell r="C66" t="str">
            <v>Lithberg</v>
          </cell>
          <cell r="D66">
            <v>287</v>
          </cell>
          <cell r="E66" t="str">
            <v>H</v>
          </cell>
          <cell r="F66" t="str">
            <v>X</v>
          </cell>
          <cell r="G66"/>
          <cell r="H66"/>
          <cell r="I66"/>
          <cell r="J66" t="str">
            <v>A</v>
          </cell>
          <cell r="K66">
            <v>67</v>
          </cell>
          <cell r="L66" t="str">
            <v>X</v>
          </cell>
          <cell r="M66" t="str">
            <v>X</v>
          </cell>
          <cell r="N66"/>
          <cell r="O66"/>
          <cell r="P66"/>
          <cell r="Q66"/>
          <cell r="R66"/>
          <cell r="S66" t="str">
            <v>X1</v>
          </cell>
          <cell r="T66"/>
          <cell r="U66"/>
          <cell r="V66"/>
          <cell r="W66"/>
          <cell r="X66"/>
          <cell r="Y66"/>
          <cell r="Z66"/>
          <cell r="AA66" t="str">
            <v>Hablingbo IK</v>
          </cell>
        </row>
        <row r="67">
          <cell r="A67">
            <v>55</v>
          </cell>
          <cell r="B67" t="str">
            <v>Johan</v>
          </cell>
          <cell r="C67" t="str">
            <v>Mattsson</v>
          </cell>
          <cell r="D67">
            <v>288</v>
          </cell>
          <cell r="E67" t="str">
            <v>H</v>
          </cell>
          <cell r="F67" t="str">
            <v>X</v>
          </cell>
          <cell r="G67"/>
          <cell r="H67"/>
          <cell r="I67"/>
          <cell r="J67" t="str">
            <v>A</v>
          </cell>
          <cell r="K67">
            <v>73</v>
          </cell>
          <cell r="L67"/>
          <cell r="M67"/>
          <cell r="N67"/>
          <cell r="O67"/>
          <cell r="P67"/>
          <cell r="Q67"/>
          <cell r="R67"/>
          <cell r="S67" t="str">
            <v>R</v>
          </cell>
          <cell r="T67"/>
          <cell r="U67"/>
          <cell r="V67"/>
          <cell r="W67"/>
          <cell r="X67"/>
          <cell r="Y67"/>
          <cell r="Z67"/>
          <cell r="AA67" t="str">
            <v>Hablingbo IK</v>
          </cell>
        </row>
        <row r="68">
          <cell r="A68">
            <v>56</v>
          </cell>
          <cell r="B68" t="str">
            <v>Jakob</v>
          </cell>
          <cell r="C68" t="str">
            <v>Nilsson</v>
          </cell>
          <cell r="D68">
            <v>296</v>
          </cell>
          <cell r="E68" t="str">
            <v>H</v>
          </cell>
          <cell r="F68" t="str">
            <v>X</v>
          </cell>
          <cell r="G68"/>
          <cell r="H68"/>
          <cell r="I68"/>
          <cell r="J68" t="str">
            <v>A</v>
          </cell>
          <cell r="K68">
            <v>93</v>
          </cell>
          <cell r="L68" t="str">
            <v>X</v>
          </cell>
          <cell r="M68" t="str">
            <v>X</v>
          </cell>
          <cell r="N68"/>
          <cell r="O68"/>
          <cell r="P68"/>
          <cell r="Q68"/>
          <cell r="R68"/>
          <cell r="S68" t="str">
            <v>X2</v>
          </cell>
          <cell r="T68"/>
          <cell r="U68"/>
          <cell r="V68"/>
          <cell r="W68"/>
          <cell r="X68"/>
          <cell r="Y68"/>
          <cell r="Z68"/>
          <cell r="AA68" t="str">
            <v>Hablingbo IK</v>
          </cell>
        </row>
        <row r="69">
          <cell r="A69">
            <v>57</v>
          </cell>
          <cell r="B69" t="str">
            <v>Kenneth</v>
          </cell>
          <cell r="C69" t="str">
            <v>Nilsson</v>
          </cell>
          <cell r="D69">
            <v>297</v>
          </cell>
          <cell r="E69" t="str">
            <v>H</v>
          </cell>
          <cell r="F69" t="str">
            <v>X</v>
          </cell>
          <cell r="G69"/>
          <cell r="H69"/>
          <cell r="I69"/>
          <cell r="J69" t="str">
            <v>A</v>
          </cell>
          <cell r="K69">
            <v>55</v>
          </cell>
          <cell r="L69" t="str">
            <v>X</v>
          </cell>
          <cell r="M69" t="str">
            <v>X</v>
          </cell>
          <cell r="N69"/>
          <cell r="O69"/>
          <cell r="P69"/>
          <cell r="Q69"/>
          <cell r="R69"/>
          <cell r="S69" t="str">
            <v>X3</v>
          </cell>
          <cell r="T69"/>
          <cell r="U69"/>
          <cell r="V69"/>
          <cell r="W69"/>
          <cell r="X69"/>
          <cell r="Y69"/>
          <cell r="Z69"/>
          <cell r="AA69" t="str">
            <v>Hablingbo IK</v>
          </cell>
        </row>
        <row r="70">
          <cell r="A70">
            <v>58</v>
          </cell>
          <cell r="B70" t="str">
            <v>Nils-Allan</v>
          </cell>
          <cell r="C70" t="str">
            <v>Nilsson</v>
          </cell>
          <cell r="D70">
            <v>299</v>
          </cell>
          <cell r="E70" t="str">
            <v>H</v>
          </cell>
          <cell r="F70" t="str">
            <v>X</v>
          </cell>
          <cell r="G70"/>
          <cell r="H70"/>
          <cell r="I70"/>
          <cell r="J70" t="str">
            <v>A</v>
          </cell>
          <cell r="K70">
            <v>53</v>
          </cell>
          <cell r="L70" t="str">
            <v>X</v>
          </cell>
          <cell r="M70" t="str">
            <v>X</v>
          </cell>
          <cell r="N70"/>
          <cell r="O70"/>
          <cell r="P70"/>
          <cell r="Q70"/>
          <cell r="R70"/>
          <cell r="S70" t="str">
            <v>X3</v>
          </cell>
          <cell r="T70"/>
          <cell r="U70"/>
          <cell r="V70"/>
          <cell r="W70"/>
          <cell r="X70"/>
          <cell r="Y70"/>
          <cell r="Z70"/>
          <cell r="AA70" t="str">
            <v>Hablingbo IK</v>
          </cell>
        </row>
        <row r="71">
          <cell r="A71">
            <v>59</v>
          </cell>
          <cell r="B71" t="str">
            <v>Ola</v>
          </cell>
          <cell r="C71" t="str">
            <v>Nilsson</v>
          </cell>
          <cell r="D71">
            <v>300</v>
          </cell>
          <cell r="E71" t="str">
            <v>H</v>
          </cell>
          <cell r="F71" t="str">
            <v>X</v>
          </cell>
          <cell r="G71"/>
          <cell r="H71"/>
          <cell r="I71"/>
          <cell r="J71" t="str">
            <v>E</v>
          </cell>
          <cell r="K71">
            <v>68</v>
          </cell>
          <cell r="L71" t="str">
            <v>X</v>
          </cell>
          <cell r="M71" t="str">
            <v>X</v>
          </cell>
          <cell r="N71"/>
          <cell r="O71"/>
          <cell r="P71"/>
          <cell r="Q71"/>
          <cell r="R71"/>
          <cell r="S71" t="str">
            <v>X1</v>
          </cell>
          <cell r="T71"/>
          <cell r="U71"/>
          <cell r="V71"/>
          <cell r="W71"/>
          <cell r="X71"/>
          <cell r="Y71"/>
          <cell r="Z71"/>
          <cell r="AA71" t="str">
            <v>Hablingbo IK</v>
          </cell>
        </row>
        <row r="72">
          <cell r="A72">
            <v>60</v>
          </cell>
          <cell r="B72" t="str">
            <v xml:space="preserve">Roland </v>
          </cell>
          <cell r="C72" t="str">
            <v>Nilsson</v>
          </cell>
          <cell r="D72">
            <v>301</v>
          </cell>
          <cell r="E72" t="str">
            <v>H</v>
          </cell>
          <cell r="F72" t="str">
            <v>X</v>
          </cell>
          <cell r="G72"/>
          <cell r="H72"/>
          <cell r="I72"/>
          <cell r="J72" t="str">
            <v>E</v>
          </cell>
          <cell r="K72">
            <v>60</v>
          </cell>
          <cell r="L72" t="str">
            <v>X</v>
          </cell>
          <cell r="M72" t="str">
            <v>X</v>
          </cell>
          <cell r="N72"/>
          <cell r="O72"/>
          <cell r="P72"/>
          <cell r="Q72"/>
          <cell r="R72"/>
          <cell r="S72" t="str">
            <v>X3</v>
          </cell>
          <cell r="T72"/>
          <cell r="U72"/>
          <cell r="V72"/>
          <cell r="W72"/>
          <cell r="X72"/>
          <cell r="Y72"/>
          <cell r="Z72"/>
          <cell r="AA72" t="str">
            <v>Hablingbo IK</v>
          </cell>
        </row>
        <row r="73">
          <cell r="A73">
            <v>61</v>
          </cell>
          <cell r="B73" t="str">
            <v>Pehr</v>
          </cell>
          <cell r="C73" t="str">
            <v>Olofsson</v>
          </cell>
          <cell r="D73">
            <v>575</v>
          </cell>
          <cell r="E73" t="str">
            <v>H</v>
          </cell>
          <cell r="F73" t="str">
            <v>X</v>
          </cell>
          <cell r="G73"/>
          <cell r="H73"/>
          <cell r="I73"/>
          <cell r="J73" t="str">
            <v>E</v>
          </cell>
          <cell r="K73">
            <v>87</v>
          </cell>
          <cell r="L73" t="str">
            <v>X</v>
          </cell>
          <cell r="M73" t="str">
            <v>X</v>
          </cell>
          <cell r="N73"/>
          <cell r="O73"/>
          <cell r="P73"/>
          <cell r="Q73"/>
          <cell r="R73"/>
          <cell r="S73" t="str">
            <v>X2</v>
          </cell>
          <cell r="T73"/>
          <cell r="U73"/>
          <cell r="V73"/>
          <cell r="W73"/>
          <cell r="X73"/>
          <cell r="Y73"/>
          <cell r="Z73"/>
          <cell r="AA73" t="str">
            <v>Hablingbo IK</v>
          </cell>
        </row>
        <row r="74">
          <cell r="A74">
            <v>62</v>
          </cell>
          <cell r="B74" t="str">
            <v>Thomas</v>
          </cell>
          <cell r="C74" t="str">
            <v>Olofsson</v>
          </cell>
          <cell r="D74">
            <v>576</v>
          </cell>
          <cell r="E74" t="str">
            <v>H</v>
          </cell>
          <cell r="F74" t="str">
            <v>X</v>
          </cell>
          <cell r="G74"/>
          <cell r="H74"/>
          <cell r="I74"/>
          <cell r="J74" t="str">
            <v>E</v>
          </cell>
          <cell r="K74">
            <v>85</v>
          </cell>
          <cell r="L74" t="str">
            <v>X</v>
          </cell>
          <cell r="M74" t="str">
            <v>X</v>
          </cell>
          <cell r="N74"/>
          <cell r="O74"/>
          <cell r="P74"/>
          <cell r="Q74"/>
          <cell r="R74"/>
          <cell r="S74" t="str">
            <v>X2</v>
          </cell>
          <cell r="T74"/>
          <cell r="U74"/>
          <cell r="V74"/>
          <cell r="W74"/>
          <cell r="X74"/>
          <cell r="Y74"/>
          <cell r="Z74"/>
          <cell r="AA74" t="str">
            <v>Hablingbo IK</v>
          </cell>
        </row>
        <row r="75">
          <cell r="A75">
            <v>63</v>
          </cell>
          <cell r="B75" t="str">
            <v>Thea</v>
          </cell>
          <cell r="C75" t="str">
            <v>Bygde</v>
          </cell>
          <cell r="D75">
            <v>158</v>
          </cell>
          <cell r="E75" t="str">
            <v>D</v>
          </cell>
          <cell r="F75"/>
          <cell r="G75" t="str">
            <v>X</v>
          </cell>
          <cell r="H75"/>
          <cell r="I75"/>
          <cell r="J75" t="str">
            <v>J</v>
          </cell>
          <cell r="K75">
            <v>1997</v>
          </cell>
          <cell r="L75" t="str">
            <v>X</v>
          </cell>
          <cell r="M75"/>
          <cell r="N75"/>
          <cell r="O75"/>
          <cell r="P75"/>
          <cell r="Q75" t="str">
            <v>X</v>
          </cell>
          <cell r="R75"/>
          <cell r="S75"/>
          <cell r="T75"/>
          <cell r="U75"/>
          <cell r="V75"/>
          <cell r="W75"/>
          <cell r="X75" t="str">
            <v>X</v>
          </cell>
          <cell r="Y75"/>
          <cell r="Z75"/>
          <cell r="AA75" t="str">
            <v>IF Triangeln</v>
          </cell>
        </row>
        <row r="76">
          <cell r="A76">
            <v>64</v>
          </cell>
          <cell r="B76" t="str">
            <v>Patric</v>
          </cell>
          <cell r="C76" t="str">
            <v>Börjesson</v>
          </cell>
          <cell r="D76">
            <v>1004</v>
          </cell>
          <cell r="E76" t="str">
            <v>H</v>
          </cell>
          <cell r="F76"/>
          <cell r="G76" t="str">
            <v>X</v>
          </cell>
          <cell r="H76"/>
          <cell r="I76"/>
          <cell r="J76" t="str">
            <v>J</v>
          </cell>
          <cell r="K76">
            <v>1998</v>
          </cell>
          <cell r="L76" t="str">
            <v>X</v>
          </cell>
          <cell r="M76"/>
          <cell r="N76"/>
          <cell r="O76"/>
          <cell r="P76"/>
          <cell r="Q76" t="str">
            <v>X</v>
          </cell>
          <cell r="R76"/>
          <cell r="S76"/>
          <cell r="T76"/>
          <cell r="U76"/>
          <cell r="V76"/>
          <cell r="W76" t="str">
            <v>X</v>
          </cell>
          <cell r="X76"/>
          <cell r="Y76"/>
          <cell r="Z76"/>
          <cell r="AA76" t="str">
            <v>IF Triangeln</v>
          </cell>
        </row>
        <row r="77">
          <cell r="A77">
            <v>65</v>
          </cell>
          <cell r="B77" t="str">
            <v xml:space="preserve">Elin </v>
          </cell>
          <cell r="C77" t="str">
            <v>Karlsson</v>
          </cell>
          <cell r="D77">
            <v>913</v>
          </cell>
          <cell r="E77" t="str">
            <v>D</v>
          </cell>
          <cell r="F77"/>
          <cell r="G77" t="str">
            <v>X</v>
          </cell>
          <cell r="H77"/>
          <cell r="I77"/>
          <cell r="J77" t="str">
            <v>J</v>
          </cell>
          <cell r="K77">
            <v>1997</v>
          </cell>
          <cell r="L77" t="str">
            <v>X</v>
          </cell>
          <cell r="M77"/>
          <cell r="N77"/>
          <cell r="O77"/>
          <cell r="P77"/>
          <cell r="Q77" t="str">
            <v>X</v>
          </cell>
          <cell r="R77"/>
          <cell r="S77"/>
          <cell r="T77"/>
          <cell r="U77"/>
          <cell r="V77"/>
          <cell r="W77"/>
          <cell r="X77" t="str">
            <v>X</v>
          </cell>
          <cell r="Y77"/>
          <cell r="Z77"/>
          <cell r="AA77" t="str">
            <v>IF Triangeln</v>
          </cell>
        </row>
        <row r="78">
          <cell r="A78">
            <v>66</v>
          </cell>
          <cell r="B78" t="str">
            <v>Marcela</v>
          </cell>
          <cell r="C78" t="str">
            <v>Miranda</v>
          </cell>
          <cell r="D78">
            <v>143</v>
          </cell>
          <cell r="E78" t="str">
            <v>D</v>
          </cell>
          <cell r="F78"/>
          <cell r="G78" t="str">
            <v>X</v>
          </cell>
          <cell r="H78"/>
          <cell r="I78"/>
          <cell r="J78" t="str">
            <v>J</v>
          </cell>
          <cell r="K78">
            <v>1999</v>
          </cell>
          <cell r="L78" t="str">
            <v>X</v>
          </cell>
          <cell r="M78"/>
          <cell r="N78"/>
          <cell r="O78"/>
          <cell r="P78"/>
          <cell r="Q78" t="str">
            <v>X</v>
          </cell>
          <cell r="R78"/>
          <cell r="S78"/>
          <cell r="T78"/>
          <cell r="U78"/>
          <cell r="V78"/>
          <cell r="W78"/>
          <cell r="X78" t="str">
            <v>X</v>
          </cell>
          <cell r="Y78"/>
          <cell r="Z78"/>
          <cell r="AA78" t="str">
            <v>IF Triangeln</v>
          </cell>
        </row>
        <row r="79">
          <cell r="A79">
            <v>67</v>
          </cell>
          <cell r="B79" t="str">
            <v>Viktor</v>
          </cell>
          <cell r="C79" t="str">
            <v>Romo</v>
          </cell>
          <cell r="D79">
            <v>1044</v>
          </cell>
          <cell r="E79" t="str">
            <v>H</v>
          </cell>
          <cell r="F79"/>
          <cell r="G79" t="str">
            <v>X</v>
          </cell>
          <cell r="H79"/>
          <cell r="I79"/>
          <cell r="J79" t="str">
            <v>J</v>
          </cell>
          <cell r="K79">
            <v>1997</v>
          </cell>
          <cell r="L79" t="str">
            <v>X</v>
          </cell>
          <cell r="M79"/>
          <cell r="N79"/>
          <cell r="O79"/>
          <cell r="P79"/>
          <cell r="Q79" t="str">
            <v>X</v>
          </cell>
          <cell r="R79"/>
          <cell r="S79"/>
          <cell r="T79"/>
          <cell r="U79"/>
          <cell r="V79"/>
          <cell r="W79" t="str">
            <v>X</v>
          </cell>
          <cell r="X79"/>
          <cell r="Y79"/>
          <cell r="Z79"/>
          <cell r="AA79" t="str">
            <v>IF Triangeln</v>
          </cell>
        </row>
        <row r="80">
          <cell r="A80">
            <v>68</v>
          </cell>
          <cell r="B80" t="str">
            <v>Inga</v>
          </cell>
          <cell r="C80" t="str">
            <v>Lindberg</v>
          </cell>
          <cell r="D80"/>
          <cell r="E80" t="str">
            <v>D</v>
          </cell>
          <cell r="F80"/>
          <cell r="G80"/>
          <cell r="H80" t="str">
            <v>X</v>
          </cell>
          <cell r="I80"/>
          <cell r="J80" t="str">
            <v>OG</v>
          </cell>
          <cell r="K80">
            <v>1938</v>
          </cell>
          <cell r="L80" t="str">
            <v>X</v>
          </cell>
          <cell r="M80"/>
          <cell r="N80"/>
          <cell r="O80" t="str">
            <v>X</v>
          </cell>
          <cell r="P80"/>
          <cell r="Q80"/>
          <cell r="R80"/>
          <cell r="S80"/>
          <cell r="T80"/>
          <cell r="U80"/>
          <cell r="V80"/>
          <cell r="W80"/>
          <cell r="X80"/>
          <cell r="Y80"/>
          <cell r="Z80"/>
          <cell r="AA80" t="str">
            <v>IF Varpa</v>
          </cell>
        </row>
        <row r="81">
          <cell r="A81">
            <v>69</v>
          </cell>
          <cell r="B81" t="str">
            <v>Iris</v>
          </cell>
          <cell r="C81" t="str">
            <v>Pettersson</v>
          </cell>
          <cell r="D81"/>
          <cell r="E81" t="str">
            <v>D</v>
          </cell>
          <cell r="F81"/>
          <cell r="G81"/>
          <cell r="H81" t="str">
            <v>X</v>
          </cell>
          <cell r="I81"/>
          <cell r="J81" t="str">
            <v>OG</v>
          </cell>
          <cell r="K81">
            <v>1933</v>
          </cell>
          <cell r="L81"/>
          <cell r="M81"/>
          <cell r="N81"/>
          <cell r="O81" t="str">
            <v>X</v>
          </cell>
          <cell r="P81"/>
          <cell r="Q81"/>
          <cell r="R81"/>
          <cell r="S81"/>
          <cell r="T81"/>
          <cell r="U81"/>
          <cell r="V81"/>
          <cell r="W81"/>
          <cell r="X81"/>
          <cell r="Y81"/>
          <cell r="Z81"/>
          <cell r="AA81" t="str">
            <v>IF Varpa</v>
          </cell>
        </row>
        <row r="82">
          <cell r="A82">
            <v>70</v>
          </cell>
          <cell r="B82" t="str">
            <v>Karin</v>
          </cell>
          <cell r="C82" t="str">
            <v>Ring</v>
          </cell>
          <cell r="D82">
            <v>407</v>
          </cell>
          <cell r="E82" t="str">
            <v>D</v>
          </cell>
          <cell r="F82"/>
          <cell r="G82"/>
          <cell r="H82" t="str">
            <v>X</v>
          </cell>
          <cell r="I82"/>
          <cell r="J82" t="str">
            <v>OG</v>
          </cell>
          <cell r="K82"/>
          <cell r="L82" t="str">
            <v>X</v>
          </cell>
          <cell r="M82"/>
          <cell r="N82"/>
          <cell r="O82" t="str">
            <v>X</v>
          </cell>
          <cell r="P82"/>
          <cell r="Q82"/>
          <cell r="R82"/>
          <cell r="S82"/>
          <cell r="T82"/>
          <cell r="U82"/>
          <cell r="V82"/>
          <cell r="W82"/>
          <cell r="X82"/>
          <cell r="Y82"/>
          <cell r="Z82"/>
          <cell r="AA82" t="str">
            <v>Kovlands IF</v>
          </cell>
        </row>
        <row r="83">
          <cell r="A83">
            <v>71</v>
          </cell>
          <cell r="B83" t="str">
            <v>Bengt</v>
          </cell>
          <cell r="C83" t="str">
            <v>Westberg</v>
          </cell>
          <cell r="D83">
            <v>411</v>
          </cell>
          <cell r="E83" t="str">
            <v>H</v>
          </cell>
          <cell r="F83"/>
          <cell r="G83"/>
          <cell r="H83"/>
          <cell r="I83" t="str">
            <v>X</v>
          </cell>
          <cell r="J83" t="str">
            <v>A</v>
          </cell>
          <cell r="K83"/>
          <cell r="L83" t="str">
            <v>X</v>
          </cell>
          <cell r="M83" t="str">
            <v>X</v>
          </cell>
          <cell r="N83"/>
          <cell r="O83"/>
          <cell r="P83" t="str">
            <v>X</v>
          </cell>
          <cell r="Q83"/>
          <cell r="R83"/>
          <cell r="S83"/>
          <cell r="T83"/>
          <cell r="U83"/>
          <cell r="V83"/>
          <cell r="W83"/>
          <cell r="X83"/>
          <cell r="Y83"/>
          <cell r="Z83"/>
          <cell r="AA83" t="str">
            <v>Kovlands IF</v>
          </cell>
        </row>
        <row r="84">
          <cell r="A84">
            <v>72</v>
          </cell>
          <cell r="B84" t="str">
            <v>Tim</v>
          </cell>
          <cell r="C84" t="str">
            <v>Andersson</v>
          </cell>
          <cell r="D84">
            <v>428</v>
          </cell>
          <cell r="E84" t="str">
            <v>H</v>
          </cell>
          <cell r="F84" t="str">
            <v>X</v>
          </cell>
          <cell r="G84"/>
          <cell r="H84"/>
          <cell r="I84"/>
          <cell r="J84" t="str">
            <v>A</v>
          </cell>
          <cell r="K84">
            <v>68</v>
          </cell>
          <cell r="L84" t="str">
            <v>X</v>
          </cell>
          <cell r="M84" t="str">
            <v>X</v>
          </cell>
          <cell r="N84"/>
          <cell r="O84"/>
          <cell r="P84"/>
          <cell r="Q84"/>
          <cell r="R84"/>
          <cell r="S84" t="str">
            <v>X</v>
          </cell>
          <cell r="T84"/>
          <cell r="U84"/>
          <cell r="V84"/>
          <cell r="W84"/>
          <cell r="X84"/>
          <cell r="Y84"/>
          <cell r="Z84"/>
          <cell r="AA84" t="str">
            <v>Landskrona VK</v>
          </cell>
        </row>
        <row r="85">
          <cell r="A85">
            <v>73</v>
          </cell>
          <cell r="B85" t="str">
            <v xml:space="preserve">Daniel </v>
          </cell>
          <cell r="C85" t="str">
            <v>Löfqvist</v>
          </cell>
          <cell r="D85">
            <v>722</v>
          </cell>
          <cell r="E85" t="str">
            <v>H</v>
          </cell>
          <cell r="F85" t="str">
            <v>X</v>
          </cell>
          <cell r="G85"/>
          <cell r="H85"/>
          <cell r="I85"/>
          <cell r="J85" t="str">
            <v>A</v>
          </cell>
          <cell r="K85">
            <v>75</v>
          </cell>
          <cell r="L85" t="str">
            <v>X</v>
          </cell>
          <cell r="M85" t="str">
            <v>X</v>
          </cell>
          <cell r="N85"/>
          <cell r="O85"/>
          <cell r="P85"/>
          <cell r="Q85"/>
          <cell r="R85"/>
          <cell r="S85" t="str">
            <v>X</v>
          </cell>
          <cell r="T85"/>
          <cell r="U85"/>
          <cell r="V85"/>
          <cell r="W85"/>
          <cell r="X85"/>
          <cell r="Y85"/>
          <cell r="Z85"/>
          <cell r="AA85" t="str">
            <v>Landskrona VK</v>
          </cell>
        </row>
        <row r="86">
          <cell r="A86">
            <v>74</v>
          </cell>
          <cell r="B86" t="str">
            <v>Calle</v>
          </cell>
          <cell r="C86" t="str">
            <v>Paulin</v>
          </cell>
          <cell r="D86">
            <v>1058</v>
          </cell>
          <cell r="E86" t="str">
            <v>H</v>
          </cell>
          <cell r="F86" t="str">
            <v>X</v>
          </cell>
          <cell r="G86"/>
          <cell r="H86"/>
          <cell r="I86"/>
          <cell r="J86" t="str">
            <v>A</v>
          </cell>
          <cell r="K86">
            <v>80</v>
          </cell>
          <cell r="L86" t="str">
            <v>X</v>
          </cell>
          <cell r="M86" t="str">
            <v>X</v>
          </cell>
          <cell r="N86"/>
          <cell r="O86"/>
          <cell r="P86"/>
          <cell r="Q86"/>
          <cell r="R86"/>
          <cell r="S86" t="str">
            <v>X</v>
          </cell>
          <cell r="T86"/>
          <cell r="U86"/>
          <cell r="V86"/>
          <cell r="W86"/>
          <cell r="X86"/>
          <cell r="Y86"/>
          <cell r="Z86"/>
          <cell r="AA86" t="str">
            <v>Landskrona VK</v>
          </cell>
        </row>
        <row r="87">
          <cell r="A87">
            <v>75</v>
          </cell>
          <cell r="B87" t="str">
            <v xml:space="preserve">Anders </v>
          </cell>
          <cell r="C87" t="str">
            <v>Dyplin</v>
          </cell>
          <cell r="D87">
            <v>119</v>
          </cell>
          <cell r="E87" t="str">
            <v>H</v>
          </cell>
          <cell r="F87"/>
          <cell r="G87"/>
          <cell r="H87" t="str">
            <v>X</v>
          </cell>
          <cell r="I87"/>
          <cell r="J87" t="str">
            <v>A</v>
          </cell>
          <cell r="K87">
            <v>1953</v>
          </cell>
          <cell r="L87" t="str">
            <v>X</v>
          </cell>
          <cell r="M87"/>
          <cell r="N87"/>
          <cell r="O87" t="str">
            <v>X</v>
          </cell>
          <cell r="P87"/>
          <cell r="Q87"/>
          <cell r="R87"/>
          <cell r="S87"/>
          <cell r="T87"/>
          <cell r="U87" t="str">
            <v>X</v>
          </cell>
          <cell r="V87"/>
          <cell r="W87"/>
          <cell r="X87"/>
          <cell r="Y87"/>
          <cell r="Z87"/>
          <cell r="AA87" t="str">
            <v>Roma IF</v>
          </cell>
        </row>
        <row r="88">
          <cell r="A88">
            <v>76</v>
          </cell>
          <cell r="B88" t="str">
            <v>Lars-Ulle</v>
          </cell>
          <cell r="C88" t="str">
            <v>Gadefors</v>
          </cell>
          <cell r="D88">
            <v>501</v>
          </cell>
          <cell r="E88" t="str">
            <v>H</v>
          </cell>
          <cell r="F88"/>
          <cell r="G88"/>
          <cell r="H88"/>
          <cell r="I88" t="str">
            <v>X</v>
          </cell>
          <cell r="J88" t="str">
            <v>A</v>
          </cell>
          <cell r="K88">
            <v>1938</v>
          </cell>
          <cell r="L88" t="str">
            <v>X</v>
          </cell>
          <cell r="M88"/>
          <cell r="N88"/>
          <cell r="O88"/>
          <cell r="P88" t="str">
            <v>X</v>
          </cell>
          <cell r="Q88"/>
          <cell r="R88"/>
          <cell r="S88"/>
          <cell r="T88"/>
          <cell r="U88" t="str">
            <v>X</v>
          </cell>
          <cell r="V88"/>
          <cell r="W88"/>
          <cell r="X88"/>
          <cell r="Y88"/>
          <cell r="Z88"/>
          <cell r="AA88" t="str">
            <v>Roma IF</v>
          </cell>
        </row>
        <row r="89">
          <cell r="A89">
            <v>77</v>
          </cell>
          <cell r="B89" t="str">
            <v>Ulf</v>
          </cell>
          <cell r="C89" t="str">
            <v>Godman</v>
          </cell>
          <cell r="D89">
            <v>121</v>
          </cell>
          <cell r="E89" t="str">
            <v>H</v>
          </cell>
          <cell r="F89"/>
          <cell r="G89"/>
          <cell r="H89" t="str">
            <v>X</v>
          </cell>
          <cell r="I89"/>
          <cell r="J89" t="str">
            <v>A</v>
          </cell>
          <cell r="K89">
            <v>1952</v>
          </cell>
          <cell r="L89" t="str">
            <v>X</v>
          </cell>
          <cell r="M89"/>
          <cell r="N89"/>
          <cell r="O89" t="str">
            <v>X</v>
          </cell>
          <cell r="P89"/>
          <cell r="Q89"/>
          <cell r="R89"/>
          <cell r="S89"/>
          <cell r="T89"/>
          <cell r="U89" t="str">
            <v>X</v>
          </cell>
          <cell r="V89"/>
          <cell r="W89"/>
          <cell r="X89"/>
          <cell r="Y89"/>
          <cell r="Z89"/>
          <cell r="AA89" t="str">
            <v>Roma IF</v>
          </cell>
        </row>
        <row r="90">
          <cell r="A90">
            <v>78</v>
          </cell>
          <cell r="B90" t="str">
            <v>Georg</v>
          </cell>
          <cell r="C90" t="str">
            <v>Johansson</v>
          </cell>
          <cell r="D90">
            <v>507</v>
          </cell>
          <cell r="E90" t="str">
            <v>H</v>
          </cell>
          <cell r="F90"/>
          <cell r="G90"/>
          <cell r="H90"/>
          <cell r="I90" t="str">
            <v>X</v>
          </cell>
          <cell r="J90" t="str">
            <v xml:space="preserve">E </v>
          </cell>
          <cell r="K90">
            <v>1938</v>
          </cell>
          <cell r="L90"/>
          <cell r="M90"/>
          <cell r="N90"/>
          <cell r="O90"/>
          <cell r="P90"/>
          <cell r="Q90"/>
          <cell r="R90"/>
          <cell r="S90"/>
          <cell r="T90"/>
          <cell r="U90" t="str">
            <v>R</v>
          </cell>
          <cell r="V90"/>
          <cell r="W90"/>
          <cell r="X90"/>
          <cell r="Y90"/>
          <cell r="Z90"/>
          <cell r="AA90" t="str">
            <v>Roma IF</v>
          </cell>
        </row>
        <row r="91">
          <cell r="A91">
            <v>79</v>
          </cell>
          <cell r="B91" t="str">
            <v xml:space="preserve">Inge </v>
          </cell>
          <cell r="C91" t="str">
            <v>Olsson</v>
          </cell>
          <cell r="D91">
            <v>793</v>
          </cell>
          <cell r="E91" t="str">
            <v>H</v>
          </cell>
          <cell r="F91"/>
          <cell r="G91"/>
          <cell r="H91" t="str">
            <v>X</v>
          </cell>
          <cell r="I91"/>
          <cell r="J91" t="str">
            <v>B</v>
          </cell>
          <cell r="K91">
            <v>1948</v>
          </cell>
          <cell r="L91"/>
          <cell r="M91"/>
          <cell r="N91"/>
          <cell r="O91"/>
          <cell r="P91"/>
          <cell r="Q91"/>
          <cell r="R91"/>
          <cell r="S91"/>
          <cell r="T91"/>
          <cell r="U91" t="str">
            <v>R</v>
          </cell>
          <cell r="V91"/>
          <cell r="W91"/>
          <cell r="X91"/>
          <cell r="Y91"/>
          <cell r="Z91"/>
          <cell r="AA91" t="str">
            <v>Roma IF</v>
          </cell>
        </row>
        <row r="92">
          <cell r="A92">
            <v>80</v>
          </cell>
          <cell r="B92" t="str">
            <v>Amanda</v>
          </cell>
          <cell r="C92" t="str">
            <v>Jona</v>
          </cell>
          <cell r="D92">
            <v>568</v>
          </cell>
          <cell r="E92" t="str">
            <v>D</v>
          </cell>
          <cell r="F92"/>
          <cell r="G92" t="str">
            <v>X</v>
          </cell>
          <cell r="H92"/>
          <cell r="I92"/>
          <cell r="J92"/>
          <cell r="K92">
            <v>1995</v>
          </cell>
          <cell r="L92"/>
          <cell r="M92"/>
          <cell r="N92"/>
          <cell r="O92"/>
          <cell r="P92"/>
          <cell r="Q92" t="str">
            <v>X</v>
          </cell>
          <cell r="R92"/>
          <cell r="S92"/>
          <cell r="T92" t="str">
            <v>X</v>
          </cell>
          <cell r="U92"/>
          <cell r="V92"/>
          <cell r="W92"/>
          <cell r="X92"/>
          <cell r="Y92"/>
          <cell r="Z92"/>
          <cell r="AA92" t="str">
            <v>Stockholms VK</v>
          </cell>
        </row>
        <row r="93">
          <cell r="A93">
            <v>81</v>
          </cell>
          <cell r="B93" t="str">
            <v>Anders</v>
          </cell>
          <cell r="C93" t="str">
            <v>Jona</v>
          </cell>
          <cell r="D93">
            <v>569</v>
          </cell>
          <cell r="E93" t="str">
            <v>H</v>
          </cell>
          <cell r="F93" t="str">
            <v>X</v>
          </cell>
          <cell r="G93"/>
          <cell r="H93"/>
          <cell r="I93"/>
          <cell r="J93" t="str">
            <v>B</v>
          </cell>
          <cell r="K93">
            <v>1963</v>
          </cell>
          <cell r="L93"/>
          <cell r="M93"/>
          <cell r="N93" t="str">
            <v>X</v>
          </cell>
          <cell r="O93"/>
          <cell r="P93"/>
          <cell r="Q93"/>
          <cell r="R93"/>
          <cell r="S93" t="str">
            <v>X</v>
          </cell>
          <cell r="T93"/>
          <cell r="U93"/>
          <cell r="V93"/>
          <cell r="W93"/>
          <cell r="X93"/>
          <cell r="Y93"/>
          <cell r="Z93"/>
          <cell r="AA93" t="str">
            <v>Stockholms VK</v>
          </cell>
        </row>
        <row r="94">
          <cell r="A94">
            <v>82</v>
          </cell>
          <cell r="B94" t="str">
            <v>Louise</v>
          </cell>
          <cell r="C94" t="str">
            <v>Jona</v>
          </cell>
          <cell r="D94">
            <v>446</v>
          </cell>
          <cell r="E94" t="str">
            <v>D</v>
          </cell>
          <cell r="F94" t="str">
            <v>X</v>
          </cell>
          <cell r="G94"/>
          <cell r="H94"/>
          <cell r="I94"/>
          <cell r="J94" t="str">
            <v>A</v>
          </cell>
          <cell r="K94">
            <v>1964</v>
          </cell>
          <cell r="L94" t="str">
            <v>X</v>
          </cell>
          <cell r="M94" t="str">
            <v>X</v>
          </cell>
          <cell r="N94"/>
          <cell r="O94"/>
          <cell r="P94"/>
          <cell r="Q94"/>
          <cell r="R94"/>
          <cell r="S94"/>
          <cell r="T94" t="str">
            <v>X</v>
          </cell>
          <cell r="U94"/>
          <cell r="V94"/>
          <cell r="W94"/>
          <cell r="X94"/>
          <cell r="Y94"/>
          <cell r="Z94"/>
          <cell r="AA94" t="str">
            <v>Stockholms VK</v>
          </cell>
        </row>
        <row r="95">
          <cell r="A95">
            <v>83</v>
          </cell>
          <cell r="B95" t="str">
            <v>Gunilla</v>
          </cell>
          <cell r="C95" t="str">
            <v>Keegan</v>
          </cell>
          <cell r="D95">
            <v>19</v>
          </cell>
          <cell r="E95" t="str">
            <v>D</v>
          </cell>
          <cell r="F95" t="str">
            <v>X</v>
          </cell>
          <cell r="G95"/>
          <cell r="H95"/>
          <cell r="I95"/>
          <cell r="J95" t="str">
            <v>A</v>
          </cell>
          <cell r="K95">
            <v>1961</v>
          </cell>
          <cell r="L95" t="str">
            <v>X</v>
          </cell>
          <cell r="M95" t="str">
            <v>X</v>
          </cell>
          <cell r="N95"/>
          <cell r="O95"/>
          <cell r="P95"/>
          <cell r="Q95"/>
          <cell r="R95"/>
          <cell r="S95"/>
          <cell r="T95" t="str">
            <v>X</v>
          </cell>
          <cell r="U95"/>
          <cell r="V95"/>
          <cell r="W95"/>
          <cell r="X95"/>
          <cell r="Y95"/>
          <cell r="Z95"/>
          <cell r="AA95" t="str">
            <v>Stockholms VK</v>
          </cell>
        </row>
        <row r="96">
          <cell r="A96">
            <v>84</v>
          </cell>
          <cell r="B96" t="str">
            <v>Ola</v>
          </cell>
          <cell r="C96" t="str">
            <v>Linderhjelm</v>
          </cell>
          <cell r="D96">
            <v>835</v>
          </cell>
          <cell r="E96" t="str">
            <v>H</v>
          </cell>
          <cell r="F96" t="str">
            <v>X</v>
          </cell>
          <cell r="G96"/>
          <cell r="H96"/>
          <cell r="I96"/>
          <cell r="J96" t="str">
            <v>A</v>
          </cell>
          <cell r="K96">
            <v>1961</v>
          </cell>
          <cell r="L96" t="str">
            <v>X</v>
          </cell>
          <cell r="M96" t="str">
            <v>X</v>
          </cell>
          <cell r="N96"/>
          <cell r="O96"/>
          <cell r="P96"/>
          <cell r="Q96"/>
          <cell r="R96"/>
          <cell r="S96"/>
          <cell r="T96"/>
          <cell r="U96"/>
          <cell r="V96"/>
          <cell r="W96"/>
          <cell r="X96"/>
          <cell r="Y96"/>
          <cell r="Z96"/>
          <cell r="AA96" t="str">
            <v>Stockholms VK</v>
          </cell>
        </row>
        <row r="97">
          <cell r="A97">
            <v>85</v>
          </cell>
          <cell r="B97" t="str">
            <v>Roger</v>
          </cell>
          <cell r="C97" t="str">
            <v>Ringius</v>
          </cell>
          <cell r="D97">
            <v>604</v>
          </cell>
          <cell r="E97" t="str">
            <v>H</v>
          </cell>
          <cell r="F97" t="str">
            <v>X</v>
          </cell>
          <cell r="G97"/>
          <cell r="H97"/>
          <cell r="I97"/>
          <cell r="J97" t="str">
            <v>C</v>
          </cell>
          <cell r="K97">
            <v>1983</v>
          </cell>
          <cell r="L97" t="str">
            <v>X</v>
          </cell>
          <cell r="M97"/>
          <cell r="N97" t="str">
            <v>X</v>
          </cell>
          <cell r="O97"/>
          <cell r="P97"/>
          <cell r="Q97"/>
          <cell r="R97"/>
          <cell r="S97" t="str">
            <v>X</v>
          </cell>
          <cell r="T97"/>
          <cell r="U97"/>
          <cell r="V97"/>
          <cell r="W97"/>
          <cell r="X97"/>
          <cell r="Y97"/>
          <cell r="Z97"/>
          <cell r="AA97" t="str">
            <v>Stockholms VK</v>
          </cell>
        </row>
        <row r="98">
          <cell r="A98">
            <v>86</v>
          </cell>
          <cell r="B98" t="str">
            <v>Michel</v>
          </cell>
          <cell r="C98" t="str">
            <v>Ådefjäll</v>
          </cell>
          <cell r="D98">
            <v>681</v>
          </cell>
          <cell r="E98" t="str">
            <v>H</v>
          </cell>
          <cell r="F98" t="str">
            <v>X</v>
          </cell>
          <cell r="G98"/>
          <cell r="H98"/>
          <cell r="I98"/>
          <cell r="J98" t="str">
            <v>C</v>
          </cell>
          <cell r="K98">
            <v>1994</v>
          </cell>
          <cell r="L98" t="str">
            <v>X</v>
          </cell>
          <cell r="M98"/>
          <cell r="N98" t="str">
            <v>X</v>
          </cell>
          <cell r="O98"/>
          <cell r="P98"/>
          <cell r="Q98"/>
          <cell r="R98"/>
          <cell r="S98" t="str">
            <v>X</v>
          </cell>
          <cell r="T98"/>
          <cell r="U98"/>
          <cell r="V98"/>
          <cell r="W98"/>
          <cell r="X98"/>
          <cell r="Y98"/>
          <cell r="Z98"/>
          <cell r="AA98" t="str">
            <v>Stockholms VK</v>
          </cell>
        </row>
        <row r="99">
          <cell r="A99">
            <v>87</v>
          </cell>
          <cell r="B99" t="str">
            <v>Inger</v>
          </cell>
          <cell r="C99" t="str">
            <v>Azrak</v>
          </cell>
          <cell r="D99">
            <v>581</v>
          </cell>
          <cell r="E99" t="str">
            <v>D</v>
          </cell>
          <cell r="F99" t="str">
            <v>X</v>
          </cell>
          <cell r="G99"/>
          <cell r="H99"/>
          <cell r="I99"/>
          <cell r="J99" t="str">
            <v>A</v>
          </cell>
          <cell r="K99">
            <v>56</v>
          </cell>
          <cell r="L99" t="str">
            <v>X</v>
          </cell>
          <cell r="M99"/>
          <cell r="N99"/>
          <cell r="O99"/>
          <cell r="P99"/>
          <cell r="Q99"/>
          <cell r="R99"/>
          <cell r="S99"/>
          <cell r="T99" t="str">
            <v>X</v>
          </cell>
          <cell r="U99"/>
          <cell r="V99"/>
          <cell r="W99"/>
          <cell r="X99"/>
          <cell r="Y99"/>
          <cell r="Z99"/>
          <cell r="AA99" t="str">
            <v>Södertälje VK</v>
          </cell>
        </row>
        <row r="100">
          <cell r="A100">
            <v>88</v>
          </cell>
          <cell r="B100" t="str">
            <v>Jimmie</v>
          </cell>
          <cell r="C100" t="str">
            <v>Azrak</v>
          </cell>
          <cell r="D100">
            <v>582</v>
          </cell>
          <cell r="E100" t="str">
            <v>H</v>
          </cell>
          <cell r="F100" t="str">
            <v>X</v>
          </cell>
          <cell r="G100"/>
          <cell r="H100"/>
          <cell r="I100"/>
          <cell r="J100" t="str">
            <v>A</v>
          </cell>
          <cell r="K100">
            <v>85</v>
          </cell>
          <cell r="L100" t="str">
            <v>X</v>
          </cell>
          <cell r="M100" t="str">
            <v>X</v>
          </cell>
          <cell r="N100"/>
          <cell r="O100"/>
          <cell r="P100"/>
          <cell r="Q100"/>
          <cell r="R100"/>
          <cell r="S100" t="str">
            <v>R</v>
          </cell>
          <cell r="T100"/>
          <cell r="U100"/>
          <cell r="V100"/>
          <cell r="W100"/>
          <cell r="X100"/>
          <cell r="Y100"/>
          <cell r="Z100"/>
          <cell r="AA100" t="str">
            <v>Södertälje VK</v>
          </cell>
        </row>
        <row r="101">
          <cell r="A101">
            <v>89</v>
          </cell>
          <cell r="B101" t="str">
            <v>Christoffer</v>
          </cell>
          <cell r="C101" t="str">
            <v>Carlsson</v>
          </cell>
          <cell r="D101">
            <v>585</v>
          </cell>
          <cell r="E101" t="str">
            <v>H</v>
          </cell>
          <cell r="F101" t="str">
            <v>X</v>
          </cell>
          <cell r="G101"/>
          <cell r="H101"/>
          <cell r="I101"/>
          <cell r="J101" t="str">
            <v xml:space="preserve">E </v>
          </cell>
          <cell r="K101">
            <v>82</v>
          </cell>
          <cell r="L101" t="str">
            <v>X</v>
          </cell>
          <cell r="M101" t="str">
            <v>X</v>
          </cell>
          <cell r="N101"/>
          <cell r="O101"/>
          <cell r="P101"/>
          <cell r="Q101"/>
          <cell r="R101"/>
          <cell r="S101" t="str">
            <v>X</v>
          </cell>
          <cell r="T101"/>
          <cell r="U101"/>
          <cell r="V101"/>
          <cell r="W101"/>
          <cell r="X101"/>
          <cell r="Y101"/>
          <cell r="Z101"/>
          <cell r="AA101" t="str">
            <v>Södertälje VK</v>
          </cell>
        </row>
        <row r="102">
          <cell r="A102">
            <v>90</v>
          </cell>
          <cell r="B102" t="str">
            <v>Sofia</v>
          </cell>
          <cell r="C102" t="str">
            <v>Carlsson</v>
          </cell>
          <cell r="D102">
            <v>586</v>
          </cell>
          <cell r="E102" t="str">
            <v>D</v>
          </cell>
          <cell r="F102" t="str">
            <v>X</v>
          </cell>
          <cell r="G102"/>
          <cell r="H102"/>
          <cell r="I102"/>
          <cell r="J102" t="str">
            <v>C</v>
          </cell>
          <cell r="K102">
            <v>92</v>
          </cell>
          <cell r="L102"/>
          <cell r="M102"/>
          <cell r="N102"/>
          <cell r="O102"/>
          <cell r="P102"/>
          <cell r="Q102"/>
          <cell r="R102"/>
          <cell r="S102"/>
          <cell r="T102" t="str">
            <v>X</v>
          </cell>
          <cell r="U102"/>
          <cell r="V102"/>
          <cell r="W102"/>
          <cell r="X102"/>
          <cell r="Y102"/>
          <cell r="Z102"/>
          <cell r="AA102" t="str">
            <v>Södertälje VK</v>
          </cell>
        </row>
        <row r="103">
          <cell r="A103">
            <v>91</v>
          </cell>
          <cell r="B103" t="str">
            <v>Tomas</v>
          </cell>
          <cell r="C103" t="str">
            <v>Carlsson</v>
          </cell>
          <cell r="D103">
            <v>587</v>
          </cell>
          <cell r="E103" t="str">
            <v>H</v>
          </cell>
          <cell r="F103" t="str">
            <v>X</v>
          </cell>
          <cell r="G103"/>
          <cell r="H103"/>
          <cell r="I103"/>
          <cell r="J103" t="str">
            <v>A</v>
          </cell>
          <cell r="K103">
            <v>53</v>
          </cell>
          <cell r="L103" t="str">
            <v>X</v>
          </cell>
          <cell r="M103" t="str">
            <v>X</v>
          </cell>
          <cell r="N103"/>
          <cell r="O103"/>
          <cell r="P103"/>
          <cell r="Q103"/>
          <cell r="R103"/>
          <cell r="S103" t="str">
            <v>X</v>
          </cell>
          <cell r="T103"/>
          <cell r="U103"/>
          <cell r="V103"/>
          <cell r="W103"/>
          <cell r="X103"/>
          <cell r="Y103"/>
          <cell r="Z103"/>
          <cell r="AA103" t="str">
            <v>Södertälje VK</v>
          </cell>
        </row>
        <row r="104">
          <cell r="A104">
            <v>92</v>
          </cell>
          <cell r="B104" t="str">
            <v>Stig</v>
          </cell>
          <cell r="C104" t="str">
            <v>Fristedt</v>
          </cell>
          <cell r="D104">
            <v>589</v>
          </cell>
          <cell r="E104" t="str">
            <v>H</v>
          </cell>
          <cell r="F104" t="str">
            <v>X</v>
          </cell>
          <cell r="G104"/>
          <cell r="H104"/>
          <cell r="I104"/>
          <cell r="J104" t="str">
            <v>A</v>
          </cell>
          <cell r="K104">
            <v>57</v>
          </cell>
          <cell r="L104" t="str">
            <v>X</v>
          </cell>
          <cell r="M104" t="str">
            <v>X</v>
          </cell>
          <cell r="N104"/>
          <cell r="O104"/>
          <cell r="P104"/>
          <cell r="Q104"/>
          <cell r="R104"/>
          <cell r="S104" t="str">
            <v>X</v>
          </cell>
          <cell r="T104"/>
          <cell r="U104"/>
          <cell r="V104"/>
          <cell r="W104"/>
          <cell r="X104"/>
          <cell r="Y104"/>
          <cell r="Z104"/>
          <cell r="AA104" t="str">
            <v>Södertälje VK</v>
          </cell>
        </row>
        <row r="105">
          <cell r="A105">
            <v>93</v>
          </cell>
          <cell r="B105" t="str">
            <v>Tanja</v>
          </cell>
          <cell r="C105" t="str">
            <v>Widgren</v>
          </cell>
          <cell r="D105">
            <v>592</v>
          </cell>
          <cell r="E105" t="str">
            <v>D</v>
          </cell>
          <cell r="F105" t="str">
            <v>X</v>
          </cell>
          <cell r="G105"/>
          <cell r="H105"/>
          <cell r="I105"/>
          <cell r="J105" t="str">
            <v>C</v>
          </cell>
          <cell r="K105">
            <v>75</v>
          </cell>
          <cell r="L105" t="str">
            <v>X</v>
          </cell>
          <cell r="M105"/>
          <cell r="N105" t="str">
            <v>X</v>
          </cell>
          <cell r="O105"/>
          <cell r="P105"/>
          <cell r="Q105"/>
          <cell r="R105"/>
          <cell r="S105"/>
          <cell r="T105" t="str">
            <v>X</v>
          </cell>
          <cell r="U105"/>
          <cell r="V105"/>
          <cell r="W105"/>
          <cell r="X105"/>
          <cell r="Y105"/>
          <cell r="Z105"/>
          <cell r="AA105" t="str">
            <v>Södertälje VK</v>
          </cell>
        </row>
        <row r="106">
          <cell r="A106">
            <v>94</v>
          </cell>
          <cell r="B106" t="str">
            <v xml:space="preserve">Rolf </v>
          </cell>
          <cell r="C106" t="str">
            <v>Burgesäter</v>
          </cell>
          <cell r="D106">
            <v>639</v>
          </cell>
          <cell r="E106" t="str">
            <v>H</v>
          </cell>
          <cell r="F106"/>
          <cell r="G106"/>
          <cell r="H106"/>
          <cell r="I106" t="str">
            <v>X</v>
          </cell>
          <cell r="J106" t="str">
            <v xml:space="preserve">E </v>
          </cell>
          <cell r="K106">
            <v>1940</v>
          </cell>
          <cell r="L106" t="str">
            <v>X</v>
          </cell>
          <cell r="M106"/>
          <cell r="N106"/>
          <cell r="O106"/>
          <cell r="P106" t="str">
            <v>X</v>
          </cell>
          <cell r="Q106"/>
          <cell r="R106"/>
          <cell r="S106"/>
          <cell r="T106"/>
          <cell r="U106" t="str">
            <v>X</v>
          </cell>
          <cell r="V106"/>
          <cell r="W106"/>
          <cell r="X106"/>
          <cell r="Y106"/>
          <cell r="Z106"/>
          <cell r="AA106" t="str">
            <v>Wisby BK</v>
          </cell>
        </row>
        <row r="107">
          <cell r="A107">
            <v>95</v>
          </cell>
          <cell r="B107" t="str">
            <v>Patrik</v>
          </cell>
          <cell r="C107" t="str">
            <v>Glimfalk</v>
          </cell>
          <cell r="D107">
            <v>258</v>
          </cell>
          <cell r="E107" t="str">
            <v>H</v>
          </cell>
          <cell r="F107" t="str">
            <v>X</v>
          </cell>
          <cell r="G107"/>
          <cell r="H107"/>
          <cell r="I107"/>
          <cell r="J107" t="str">
            <v>A</v>
          </cell>
          <cell r="K107">
            <v>1972</v>
          </cell>
          <cell r="L107" t="str">
            <v>X</v>
          </cell>
          <cell r="M107" t="str">
            <v>X</v>
          </cell>
          <cell r="N107"/>
          <cell r="O107"/>
          <cell r="P107"/>
          <cell r="Q107"/>
          <cell r="R107"/>
          <cell r="S107"/>
          <cell r="T107"/>
          <cell r="U107"/>
          <cell r="V107"/>
          <cell r="W107"/>
          <cell r="X107"/>
          <cell r="Y107"/>
          <cell r="Z107"/>
          <cell r="AA107" t="str">
            <v>Wisby BK</v>
          </cell>
        </row>
        <row r="108">
          <cell r="A108">
            <v>96</v>
          </cell>
          <cell r="B108" t="str">
            <v>Tage</v>
          </cell>
          <cell r="C108" t="str">
            <v>Svanborg</v>
          </cell>
          <cell r="D108">
            <v>100</v>
          </cell>
          <cell r="E108" t="str">
            <v>H</v>
          </cell>
          <cell r="F108"/>
          <cell r="G108"/>
          <cell r="H108"/>
          <cell r="I108" t="str">
            <v>X</v>
          </cell>
          <cell r="J108" t="str">
            <v>E</v>
          </cell>
          <cell r="K108">
            <v>1940</v>
          </cell>
          <cell r="L108" t="str">
            <v>X</v>
          </cell>
          <cell r="M108"/>
          <cell r="N108"/>
          <cell r="O108"/>
          <cell r="P108" t="str">
            <v>X</v>
          </cell>
          <cell r="Q108"/>
          <cell r="R108"/>
          <cell r="S108"/>
          <cell r="T108"/>
          <cell r="U108" t="str">
            <v>X</v>
          </cell>
          <cell r="V108"/>
          <cell r="W108"/>
          <cell r="X108"/>
          <cell r="Y108"/>
          <cell r="Z108"/>
          <cell r="AA108" t="str">
            <v>Wisby BK</v>
          </cell>
        </row>
        <row r="109">
          <cell r="A109">
            <v>97</v>
          </cell>
          <cell r="B109" t="str">
            <v>Gösta</v>
          </cell>
          <cell r="C109" t="str">
            <v>Westergren</v>
          </cell>
          <cell r="D109">
            <v>652</v>
          </cell>
          <cell r="E109" t="str">
            <v>H</v>
          </cell>
          <cell r="F109"/>
          <cell r="G109"/>
          <cell r="H109"/>
          <cell r="I109" t="str">
            <v>X</v>
          </cell>
          <cell r="J109" t="str">
            <v>A</v>
          </cell>
          <cell r="K109">
            <v>1943</v>
          </cell>
          <cell r="L109" t="str">
            <v>X</v>
          </cell>
          <cell r="M109"/>
          <cell r="N109"/>
          <cell r="O109"/>
          <cell r="P109" t="str">
            <v>X</v>
          </cell>
          <cell r="Q109"/>
          <cell r="R109"/>
          <cell r="S109"/>
          <cell r="T109"/>
          <cell r="U109" t="str">
            <v>X</v>
          </cell>
          <cell r="V109"/>
          <cell r="W109"/>
          <cell r="X109"/>
          <cell r="Y109"/>
          <cell r="Z109"/>
          <cell r="AA109" t="str">
            <v>Wisby BK</v>
          </cell>
        </row>
        <row r="110">
          <cell r="A110">
            <v>98</v>
          </cell>
          <cell r="B110" t="str">
            <v>Kerstin</v>
          </cell>
          <cell r="C110" t="str">
            <v>Simu</v>
          </cell>
          <cell r="D110">
            <v>1023</v>
          </cell>
          <cell r="E110" t="str">
            <v>D</v>
          </cell>
          <cell r="F110" t="str">
            <v>X</v>
          </cell>
          <cell r="G110"/>
          <cell r="H110"/>
          <cell r="I110"/>
          <cell r="J110" t="str">
            <v>B</v>
          </cell>
          <cell r="K110">
            <v>61</v>
          </cell>
          <cell r="L110" t="str">
            <v>X</v>
          </cell>
          <cell r="M110" t="str">
            <v>X</v>
          </cell>
          <cell r="N110"/>
          <cell r="O110"/>
          <cell r="P110"/>
          <cell r="Q110"/>
          <cell r="R110"/>
          <cell r="S110"/>
          <cell r="T110"/>
          <cell r="U110"/>
          <cell r="V110"/>
          <cell r="W110"/>
          <cell r="X110"/>
          <cell r="Y110"/>
          <cell r="Z110"/>
          <cell r="AA110" t="str">
            <v>VK Björken</v>
          </cell>
        </row>
        <row r="111">
          <cell r="A111">
            <v>99</v>
          </cell>
          <cell r="B111" t="str">
            <v>Nils-Olof</v>
          </cell>
          <cell r="C111" t="str">
            <v>Andersson</v>
          </cell>
          <cell r="D111">
            <v>662</v>
          </cell>
          <cell r="E111" t="str">
            <v>H</v>
          </cell>
          <cell r="F111" t="str">
            <v>X</v>
          </cell>
          <cell r="G111"/>
          <cell r="H111"/>
          <cell r="I111"/>
          <cell r="J111" t="str">
            <v>B</v>
          </cell>
          <cell r="K111">
            <v>81</v>
          </cell>
          <cell r="L111"/>
          <cell r="M111"/>
          <cell r="N111"/>
          <cell r="O111"/>
          <cell r="P111"/>
          <cell r="Q111"/>
          <cell r="R111"/>
          <cell r="S111" t="str">
            <v>X</v>
          </cell>
          <cell r="T111"/>
          <cell r="U111"/>
          <cell r="V111"/>
          <cell r="W111"/>
          <cell r="X111"/>
          <cell r="Y111"/>
          <cell r="Z111"/>
          <cell r="AA111" t="str">
            <v>Vårgårda VK</v>
          </cell>
        </row>
        <row r="112">
          <cell r="A112">
            <v>100</v>
          </cell>
          <cell r="B112" t="str">
            <v>Sven-Åke</v>
          </cell>
          <cell r="C112" t="str">
            <v>Bergman</v>
          </cell>
          <cell r="D112">
            <v>227</v>
          </cell>
          <cell r="E112" t="str">
            <v>H</v>
          </cell>
          <cell r="F112"/>
          <cell r="G112"/>
          <cell r="H112"/>
          <cell r="I112" t="str">
            <v>X</v>
          </cell>
          <cell r="J112" t="str">
            <v>B</v>
          </cell>
          <cell r="K112">
            <v>43</v>
          </cell>
          <cell r="L112"/>
          <cell r="M112"/>
          <cell r="N112"/>
          <cell r="O112"/>
          <cell r="P112" t="str">
            <v>X</v>
          </cell>
          <cell r="Q112"/>
          <cell r="R112"/>
          <cell r="S112"/>
          <cell r="T112"/>
          <cell r="U112" t="str">
            <v>X</v>
          </cell>
          <cell r="V112"/>
          <cell r="W112"/>
          <cell r="X112"/>
          <cell r="Y112"/>
          <cell r="Z112"/>
          <cell r="AA112" t="str">
            <v>Vårgårda VK</v>
          </cell>
        </row>
        <row r="113">
          <cell r="A113">
            <v>101</v>
          </cell>
          <cell r="B113" t="str">
            <v>Lennart</v>
          </cell>
          <cell r="C113" t="str">
            <v>Engström</v>
          </cell>
          <cell r="D113">
            <v>666</v>
          </cell>
          <cell r="E113" t="str">
            <v>H</v>
          </cell>
          <cell r="F113"/>
          <cell r="G113"/>
          <cell r="H113" t="str">
            <v>X</v>
          </cell>
          <cell r="I113"/>
          <cell r="J113" t="str">
            <v>B</v>
          </cell>
          <cell r="K113">
            <v>36</v>
          </cell>
          <cell r="L113"/>
          <cell r="M113"/>
          <cell r="N113"/>
          <cell r="O113"/>
          <cell r="P113"/>
          <cell r="Q113"/>
          <cell r="R113"/>
          <cell r="S113"/>
          <cell r="T113"/>
          <cell r="U113" t="str">
            <v>X</v>
          </cell>
          <cell r="V113"/>
          <cell r="W113"/>
          <cell r="X113"/>
          <cell r="Y113"/>
          <cell r="Z113"/>
          <cell r="AA113" t="str">
            <v>Vårgårda VK</v>
          </cell>
        </row>
        <row r="114">
          <cell r="A114">
            <v>102</v>
          </cell>
          <cell r="B114" t="str">
            <v>Morgan</v>
          </cell>
          <cell r="C114" t="str">
            <v>Eriksson</v>
          </cell>
          <cell r="D114">
            <v>231</v>
          </cell>
          <cell r="E114" t="str">
            <v>H</v>
          </cell>
          <cell r="F114" t="str">
            <v>X</v>
          </cell>
          <cell r="G114"/>
          <cell r="H114"/>
          <cell r="I114"/>
          <cell r="J114" t="str">
            <v>A</v>
          </cell>
          <cell r="K114">
            <v>74</v>
          </cell>
          <cell r="L114"/>
          <cell r="M114"/>
          <cell r="N114"/>
          <cell r="O114"/>
          <cell r="P114"/>
          <cell r="Q114"/>
          <cell r="R114"/>
          <cell r="S114" t="str">
            <v>X</v>
          </cell>
          <cell r="T114"/>
          <cell r="U114"/>
          <cell r="V114"/>
          <cell r="W114"/>
          <cell r="X114"/>
          <cell r="Y114"/>
          <cell r="Z114"/>
          <cell r="AA114" t="str">
            <v>Vårgårda VK</v>
          </cell>
        </row>
        <row r="115">
          <cell r="A115">
            <v>103</v>
          </cell>
          <cell r="B115" t="str">
            <v>Jonas</v>
          </cell>
          <cell r="C115" t="str">
            <v>Henriksen</v>
          </cell>
          <cell r="D115">
            <v>240</v>
          </cell>
          <cell r="E115" t="str">
            <v>H</v>
          </cell>
          <cell r="F115" t="str">
            <v>X</v>
          </cell>
          <cell r="G115"/>
          <cell r="H115"/>
          <cell r="I115"/>
          <cell r="J115" t="str">
            <v>A</v>
          </cell>
          <cell r="K115">
            <v>70</v>
          </cell>
          <cell r="L115"/>
          <cell r="M115"/>
          <cell r="N115"/>
          <cell r="O115"/>
          <cell r="P115"/>
          <cell r="Q115"/>
          <cell r="R115"/>
          <cell r="S115" t="str">
            <v>X</v>
          </cell>
          <cell r="T115"/>
          <cell r="U115"/>
          <cell r="V115"/>
          <cell r="W115"/>
          <cell r="X115"/>
          <cell r="Y115"/>
          <cell r="Z115"/>
          <cell r="AA115" t="str">
            <v>Vårgårda VK</v>
          </cell>
        </row>
        <row r="116">
          <cell r="A116">
            <v>104</v>
          </cell>
          <cell r="B116" t="str">
            <v>Olof</v>
          </cell>
          <cell r="C116" t="str">
            <v>Paulin</v>
          </cell>
          <cell r="D116">
            <v>337</v>
          </cell>
          <cell r="E116" t="str">
            <v>H</v>
          </cell>
          <cell r="F116"/>
          <cell r="G116"/>
          <cell r="H116" t="str">
            <v>X</v>
          </cell>
          <cell r="I116"/>
          <cell r="J116" t="str">
            <v>B</v>
          </cell>
          <cell r="K116">
            <v>47</v>
          </cell>
          <cell r="L116" t="str">
            <v>X</v>
          </cell>
          <cell r="M116"/>
          <cell r="N116"/>
          <cell r="O116" t="str">
            <v>X</v>
          </cell>
          <cell r="P116"/>
          <cell r="Q116"/>
          <cell r="R116"/>
          <cell r="S116"/>
          <cell r="T116"/>
          <cell r="U116" t="str">
            <v>X</v>
          </cell>
          <cell r="V116"/>
          <cell r="W116"/>
          <cell r="X116"/>
          <cell r="Y116"/>
          <cell r="Z116"/>
          <cell r="AA116" t="str">
            <v>Vårgårda VK</v>
          </cell>
        </row>
        <row r="117">
          <cell r="A117">
            <v>105</v>
          </cell>
          <cell r="B117" t="str">
            <v>Anders</v>
          </cell>
          <cell r="C117" t="str">
            <v>Andersson</v>
          </cell>
          <cell r="D117">
            <v>704</v>
          </cell>
          <cell r="E117" t="str">
            <v>H</v>
          </cell>
          <cell r="F117" t="str">
            <v>X</v>
          </cell>
          <cell r="G117"/>
          <cell r="H117"/>
          <cell r="I117"/>
          <cell r="J117" t="str">
            <v>A</v>
          </cell>
          <cell r="K117">
            <v>85</v>
          </cell>
          <cell r="L117" t="str">
            <v>X</v>
          </cell>
          <cell r="M117" t="str">
            <v>X</v>
          </cell>
          <cell r="N117"/>
          <cell r="O117"/>
          <cell r="P117"/>
          <cell r="Q117"/>
          <cell r="R117"/>
          <cell r="S117" t="str">
            <v>X</v>
          </cell>
          <cell r="T117"/>
          <cell r="U117"/>
          <cell r="V117"/>
          <cell r="W117"/>
          <cell r="X117"/>
          <cell r="Y117"/>
          <cell r="Z117"/>
          <cell r="AA117" t="str">
            <v>Västerås VK</v>
          </cell>
        </row>
        <row r="118">
          <cell r="A118">
            <v>106</v>
          </cell>
          <cell r="B118" t="str">
            <v>Arne</v>
          </cell>
          <cell r="C118" t="str">
            <v>Andersson</v>
          </cell>
          <cell r="D118">
            <v>705</v>
          </cell>
          <cell r="E118" t="str">
            <v>H</v>
          </cell>
          <cell r="F118"/>
          <cell r="G118"/>
          <cell r="H118"/>
          <cell r="I118" t="str">
            <v>X</v>
          </cell>
          <cell r="J118" t="str">
            <v>B</v>
          </cell>
          <cell r="K118">
            <v>36</v>
          </cell>
          <cell r="L118" t="str">
            <v>X</v>
          </cell>
          <cell r="M118"/>
          <cell r="N118"/>
          <cell r="O118"/>
          <cell r="P118" t="str">
            <v>X</v>
          </cell>
          <cell r="Q118"/>
          <cell r="R118"/>
          <cell r="S118"/>
          <cell r="T118"/>
          <cell r="U118"/>
          <cell r="V118"/>
          <cell r="W118"/>
          <cell r="X118"/>
          <cell r="Y118"/>
          <cell r="Z118"/>
          <cell r="AA118" t="str">
            <v>Västerås VK</v>
          </cell>
        </row>
        <row r="119">
          <cell r="A119">
            <v>107</v>
          </cell>
          <cell r="B119" t="str">
            <v>Stefan</v>
          </cell>
          <cell r="C119" t="str">
            <v>Bergmark</v>
          </cell>
          <cell r="D119">
            <v>903</v>
          </cell>
          <cell r="E119" t="str">
            <v>H</v>
          </cell>
          <cell r="F119" t="str">
            <v>X</v>
          </cell>
          <cell r="G119"/>
          <cell r="H119"/>
          <cell r="I119"/>
          <cell r="J119" t="str">
            <v>C</v>
          </cell>
          <cell r="K119">
            <v>70</v>
          </cell>
          <cell r="L119"/>
          <cell r="M119"/>
          <cell r="N119"/>
          <cell r="O119"/>
          <cell r="P119"/>
          <cell r="Q119"/>
          <cell r="R119"/>
          <cell r="S119" t="str">
            <v>X</v>
          </cell>
          <cell r="T119"/>
          <cell r="U119"/>
          <cell r="V119"/>
          <cell r="W119"/>
          <cell r="X119"/>
          <cell r="Y119"/>
          <cell r="Z119"/>
          <cell r="AA119" t="str">
            <v>Västerås VK</v>
          </cell>
        </row>
        <row r="120">
          <cell r="A120">
            <v>108</v>
          </cell>
          <cell r="B120" t="str">
            <v>Kim</v>
          </cell>
          <cell r="C120" t="str">
            <v>Ådefjäll</v>
          </cell>
          <cell r="D120">
            <v>679</v>
          </cell>
          <cell r="E120" t="str">
            <v>H</v>
          </cell>
          <cell r="F120" t="str">
            <v>X</v>
          </cell>
          <cell r="G120"/>
          <cell r="H120"/>
          <cell r="I120"/>
          <cell r="J120" t="str">
            <v>C</v>
          </cell>
          <cell r="K120">
            <v>91</v>
          </cell>
          <cell r="L120" t="str">
            <v>X</v>
          </cell>
          <cell r="M120"/>
          <cell r="N120" t="str">
            <v>X</v>
          </cell>
          <cell r="O120"/>
          <cell r="P120"/>
          <cell r="Q120"/>
          <cell r="R120"/>
          <cell r="S120" t="str">
            <v>X</v>
          </cell>
          <cell r="T120"/>
          <cell r="U120"/>
          <cell r="V120"/>
          <cell r="W120"/>
          <cell r="X120"/>
          <cell r="Y120"/>
          <cell r="Z120"/>
          <cell r="AA120" t="str">
            <v>Västerås VK</v>
          </cell>
        </row>
        <row r="121">
          <cell r="A121">
            <v>109</v>
          </cell>
          <cell r="B121" t="str">
            <v>Arne</v>
          </cell>
          <cell r="C121" t="str">
            <v>Eriksson</v>
          </cell>
          <cell r="D121">
            <v>767</v>
          </cell>
          <cell r="E121" t="str">
            <v>H</v>
          </cell>
          <cell r="F121" t="str">
            <v>X</v>
          </cell>
          <cell r="G121"/>
          <cell r="H121"/>
          <cell r="I121"/>
          <cell r="J121" t="str">
            <v xml:space="preserve">E </v>
          </cell>
          <cell r="K121">
            <v>64</v>
          </cell>
          <cell r="L121" t="str">
            <v>X</v>
          </cell>
          <cell r="M121" t="str">
            <v>X</v>
          </cell>
          <cell r="N121"/>
          <cell r="O121"/>
          <cell r="P121"/>
          <cell r="Q121"/>
          <cell r="R121"/>
          <cell r="S121" t="str">
            <v>X</v>
          </cell>
          <cell r="T121"/>
          <cell r="U121"/>
          <cell r="V121"/>
          <cell r="W121"/>
          <cell r="X121"/>
          <cell r="Y121"/>
          <cell r="Z121"/>
          <cell r="AA121" t="str">
            <v>Östergarns IK</v>
          </cell>
        </row>
        <row r="122">
          <cell r="A122">
            <v>110</v>
          </cell>
          <cell r="B122" t="str">
            <v>Sixten</v>
          </cell>
          <cell r="C122" t="str">
            <v>Hallberg</v>
          </cell>
          <cell r="D122"/>
          <cell r="E122" t="str">
            <v>H</v>
          </cell>
          <cell r="F122"/>
          <cell r="G122"/>
          <cell r="H122"/>
          <cell r="I122" t="str">
            <v>X</v>
          </cell>
          <cell r="J122" t="str">
            <v>A</v>
          </cell>
          <cell r="K122">
            <v>44</v>
          </cell>
          <cell r="L122" t="str">
            <v>X</v>
          </cell>
          <cell r="M122"/>
          <cell r="N122"/>
          <cell r="O122"/>
          <cell r="P122" t="str">
            <v>X</v>
          </cell>
          <cell r="Q122"/>
          <cell r="R122"/>
          <cell r="S122"/>
          <cell r="T122"/>
          <cell r="U122" t="str">
            <v>X</v>
          </cell>
          <cell r="V122"/>
          <cell r="W122"/>
          <cell r="X122"/>
          <cell r="Y122"/>
          <cell r="Z122"/>
          <cell r="AA122" t="str">
            <v>Östergarns IK</v>
          </cell>
        </row>
        <row r="123">
          <cell r="A123">
            <v>111</v>
          </cell>
          <cell r="B123" t="str">
            <v>Fred</v>
          </cell>
          <cell r="C123" t="str">
            <v>Klingvall</v>
          </cell>
          <cell r="D123">
            <v>776</v>
          </cell>
          <cell r="E123" t="str">
            <v>H</v>
          </cell>
          <cell r="F123"/>
          <cell r="G123"/>
          <cell r="H123"/>
          <cell r="I123" t="str">
            <v>X</v>
          </cell>
          <cell r="J123" t="str">
            <v xml:space="preserve">E </v>
          </cell>
          <cell r="K123">
            <v>38</v>
          </cell>
          <cell r="L123" t="str">
            <v>X</v>
          </cell>
          <cell r="M123"/>
          <cell r="N123"/>
          <cell r="O123"/>
          <cell r="P123" t="str">
            <v>X</v>
          </cell>
          <cell r="Q123"/>
          <cell r="R123"/>
          <cell r="S123"/>
          <cell r="T123"/>
          <cell r="U123" t="str">
            <v>X</v>
          </cell>
          <cell r="V123"/>
          <cell r="W123"/>
          <cell r="X123"/>
          <cell r="Y123"/>
          <cell r="Z123"/>
          <cell r="AA123" t="str">
            <v>Östergarns IK</v>
          </cell>
        </row>
        <row r="124">
          <cell r="A124">
            <v>112</v>
          </cell>
          <cell r="B124" t="str">
            <v>Lars</v>
          </cell>
          <cell r="C124" t="str">
            <v>Klingvall</v>
          </cell>
          <cell r="D124">
            <v>777</v>
          </cell>
          <cell r="E124" t="str">
            <v>H</v>
          </cell>
          <cell r="F124" t="str">
            <v>X</v>
          </cell>
          <cell r="G124"/>
          <cell r="H124"/>
          <cell r="I124"/>
          <cell r="J124" t="str">
            <v>A</v>
          </cell>
          <cell r="K124">
            <v>66</v>
          </cell>
          <cell r="L124" t="str">
            <v>X</v>
          </cell>
          <cell r="M124" t="str">
            <v>X</v>
          </cell>
          <cell r="N124"/>
          <cell r="O124"/>
          <cell r="P124"/>
          <cell r="Q124"/>
          <cell r="R124"/>
          <cell r="S124" t="str">
            <v>X</v>
          </cell>
          <cell r="T124"/>
          <cell r="U124"/>
          <cell r="V124"/>
          <cell r="W124"/>
          <cell r="X124"/>
          <cell r="Y124"/>
          <cell r="Z124"/>
          <cell r="AA124" t="str">
            <v>Östergarns IK</v>
          </cell>
        </row>
        <row r="125">
          <cell r="A125">
            <v>113</v>
          </cell>
          <cell r="B125" t="str">
            <v>Henrik</v>
          </cell>
          <cell r="C125" t="str">
            <v>Lawergren</v>
          </cell>
          <cell r="D125">
            <v>782</v>
          </cell>
          <cell r="E125" t="str">
            <v>H</v>
          </cell>
          <cell r="F125" t="str">
            <v>X</v>
          </cell>
          <cell r="G125"/>
          <cell r="H125"/>
          <cell r="I125"/>
          <cell r="J125" t="str">
            <v>A</v>
          </cell>
          <cell r="K125"/>
          <cell r="L125"/>
          <cell r="M125"/>
          <cell r="N125"/>
          <cell r="O125"/>
          <cell r="P125"/>
          <cell r="Q125"/>
          <cell r="R125"/>
          <cell r="S125"/>
          <cell r="T125"/>
          <cell r="U125"/>
          <cell r="V125"/>
          <cell r="W125"/>
          <cell r="X125"/>
          <cell r="Y125"/>
          <cell r="Z125"/>
          <cell r="AA125" t="str">
            <v>Östergarns IK</v>
          </cell>
        </row>
        <row r="126">
          <cell r="A126">
            <v>114</v>
          </cell>
          <cell r="B126" t="str">
            <v>Torbjörn</v>
          </cell>
          <cell r="C126" t="str">
            <v>Lawergren</v>
          </cell>
          <cell r="D126">
            <v>785</v>
          </cell>
          <cell r="E126" t="str">
            <v>H</v>
          </cell>
          <cell r="F126" t="str">
            <v>X</v>
          </cell>
          <cell r="G126"/>
          <cell r="H126"/>
          <cell r="I126"/>
          <cell r="J126" t="str">
            <v xml:space="preserve">E </v>
          </cell>
          <cell r="K126">
            <v>65</v>
          </cell>
          <cell r="L126" t="str">
            <v>X</v>
          </cell>
          <cell r="M126" t="str">
            <v>X</v>
          </cell>
          <cell r="N126"/>
          <cell r="O126"/>
          <cell r="P126"/>
          <cell r="Q126"/>
          <cell r="R126"/>
          <cell r="S126" t="str">
            <v>X</v>
          </cell>
          <cell r="T126"/>
          <cell r="U126"/>
          <cell r="V126"/>
          <cell r="W126"/>
          <cell r="X126"/>
          <cell r="Y126"/>
          <cell r="Z126"/>
          <cell r="AA126" t="str">
            <v>Östergarns IK</v>
          </cell>
        </row>
        <row r="127">
          <cell r="A127">
            <v>115</v>
          </cell>
          <cell r="B127" t="str">
            <v>Åke</v>
          </cell>
          <cell r="C127" t="str">
            <v>Lindblad</v>
          </cell>
          <cell r="D127">
            <v>150</v>
          </cell>
          <cell r="E127" t="str">
            <v>H</v>
          </cell>
          <cell r="F127"/>
          <cell r="G127"/>
          <cell r="H127"/>
          <cell r="I127" t="str">
            <v>X</v>
          </cell>
          <cell r="J127" t="str">
            <v xml:space="preserve">E </v>
          </cell>
          <cell r="K127">
            <v>36</v>
          </cell>
          <cell r="L127" t="str">
            <v>X</v>
          </cell>
          <cell r="M127"/>
          <cell r="N127"/>
          <cell r="O127"/>
          <cell r="P127" t="str">
            <v>X</v>
          </cell>
          <cell r="Q127"/>
          <cell r="R127"/>
          <cell r="S127"/>
          <cell r="T127"/>
          <cell r="U127" t="str">
            <v>X</v>
          </cell>
          <cell r="V127"/>
          <cell r="W127"/>
          <cell r="X127"/>
          <cell r="Y127"/>
          <cell r="Z127"/>
          <cell r="AA127" t="str">
            <v>Östergarns IK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mälningar"/>
      <sheetName val="Sortering"/>
      <sheetName val="Deltagarlista"/>
      <sheetName val="CM 2017"/>
      <sheetName val="Herrar individuellt"/>
      <sheetName val="Damer Ind-kula"/>
      <sheetName val="Ind. kula yngre pojkar"/>
      <sheetName val="Damer individuellt Gr C"/>
      <sheetName val="Oldboys "/>
      <sheetName val="Oldgirls"/>
      <sheetName val="Lag Herr "/>
      <sheetName val="Herrar grupp B"/>
      <sheetName val="Herrar lag gr C"/>
      <sheetName val="Dam lag "/>
      <sheetName val="Oldboys Lag"/>
      <sheetName val="OB lag grupp C"/>
      <sheetName val="Pojkar individuellt yngre"/>
      <sheetName val="Pojkar individuellt äldre"/>
      <sheetName val="Flickor individuellt "/>
      <sheetName val="Pojkar lag"/>
      <sheetName val="Flickor lag"/>
      <sheetName val="CM (Resultat)"/>
      <sheetName val="Prestationspris"/>
      <sheetName val="Blad6"/>
      <sheetName val="B-SM Herr 14"/>
      <sheetName val="Veteraner IK 17"/>
      <sheetName val="Herrjun IK"/>
      <sheetName val="Serie 8 lag"/>
      <sheetName val="Damjun IK"/>
      <sheetName val="Oldboys lag Gr B"/>
      <sheetName val="CM (Banor)"/>
    </sheetNames>
    <sheetDataSet>
      <sheetData sheetId="0">
        <row r="12">
          <cell r="A12">
            <v>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</row>
        <row r="13">
          <cell r="A13">
            <v>1</v>
          </cell>
          <cell r="B13" t="str">
            <v>Tage</v>
          </cell>
          <cell r="C13" t="str">
            <v>Appelqvist</v>
          </cell>
          <cell r="D13">
            <v>3</v>
          </cell>
          <cell r="E13" t="str">
            <v>H</v>
          </cell>
          <cell r="F13">
            <v>0</v>
          </cell>
          <cell r="G13">
            <v>0</v>
          </cell>
          <cell r="H13">
            <v>0</v>
          </cell>
          <cell r="I13" t="str">
            <v>X</v>
          </cell>
          <cell r="J13">
            <v>0</v>
          </cell>
          <cell r="K13" t="str">
            <v>C</v>
          </cell>
          <cell r="L13">
            <v>1948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 t="str">
            <v>X2</v>
          </cell>
          <cell r="X13">
            <v>0</v>
          </cell>
          <cell r="Y13">
            <v>0</v>
          </cell>
          <cell r="Z13">
            <v>0</v>
          </cell>
          <cell r="AA13" t="str">
            <v>Banda VK</v>
          </cell>
        </row>
        <row r="14">
          <cell r="A14">
            <v>2</v>
          </cell>
          <cell r="B14" t="str">
            <v>Sven-Ove</v>
          </cell>
          <cell r="C14" t="str">
            <v>Gillerfors</v>
          </cell>
          <cell r="D14">
            <v>11</v>
          </cell>
          <cell r="E14" t="str">
            <v>H</v>
          </cell>
          <cell r="F14">
            <v>0</v>
          </cell>
          <cell r="G14">
            <v>0</v>
          </cell>
          <cell r="H14">
            <v>0</v>
          </cell>
          <cell r="I14" t="str">
            <v>X</v>
          </cell>
          <cell r="J14">
            <v>0</v>
          </cell>
          <cell r="K14" t="str">
            <v>E</v>
          </cell>
          <cell r="L14">
            <v>1948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 t="str">
            <v>X1</v>
          </cell>
          <cell r="X14">
            <v>0</v>
          </cell>
          <cell r="Y14">
            <v>0</v>
          </cell>
          <cell r="Z14">
            <v>0</v>
          </cell>
          <cell r="AA14" t="str">
            <v>Banda VK</v>
          </cell>
        </row>
        <row r="15">
          <cell r="A15">
            <v>3</v>
          </cell>
          <cell r="B15" t="str">
            <v xml:space="preserve">Kjell-Åke </v>
          </cell>
          <cell r="C15" t="str">
            <v>Ohlin</v>
          </cell>
          <cell r="D15">
            <v>1052</v>
          </cell>
          <cell r="E15" t="str">
            <v>H</v>
          </cell>
          <cell r="F15">
            <v>0</v>
          </cell>
          <cell r="G15">
            <v>0</v>
          </cell>
          <cell r="H15">
            <v>0</v>
          </cell>
          <cell r="I15" t="str">
            <v>X</v>
          </cell>
          <cell r="J15">
            <v>0</v>
          </cell>
          <cell r="K15" t="str">
            <v>A</v>
          </cell>
          <cell r="L15">
            <v>1941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 t="str">
            <v>X2</v>
          </cell>
          <cell r="X15">
            <v>0</v>
          </cell>
          <cell r="Y15">
            <v>0</v>
          </cell>
          <cell r="Z15">
            <v>0</v>
          </cell>
          <cell r="AA15" t="str">
            <v>Banda VK</v>
          </cell>
        </row>
        <row r="16">
          <cell r="A16">
            <v>4</v>
          </cell>
          <cell r="B16" t="str">
            <v>Torsten</v>
          </cell>
          <cell r="C16" t="str">
            <v>Olofsson</v>
          </cell>
          <cell r="D16">
            <v>32</v>
          </cell>
          <cell r="E16" t="str">
            <v>H</v>
          </cell>
          <cell r="F16">
            <v>0</v>
          </cell>
          <cell r="G16">
            <v>0</v>
          </cell>
          <cell r="H16">
            <v>0</v>
          </cell>
          <cell r="I16" t="str">
            <v>X</v>
          </cell>
          <cell r="J16">
            <v>0</v>
          </cell>
          <cell r="K16" t="str">
            <v>E</v>
          </cell>
          <cell r="L16">
            <v>1949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 t="str">
            <v>X1</v>
          </cell>
          <cell r="X16">
            <v>0</v>
          </cell>
          <cell r="Y16">
            <v>0</v>
          </cell>
          <cell r="Z16">
            <v>0</v>
          </cell>
          <cell r="AA16" t="str">
            <v>Banda VK</v>
          </cell>
        </row>
        <row r="17">
          <cell r="A17">
            <v>5</v>
          </cell>
          <cell r="B17" t="str">
            <v>Ulf</v>
          </cell>
          <cell r="C17" t="str">
            <v>Stenström</v>
          </cell>
          <cell r="D17">
            <v>1051</v>
          </cell>
          <cell r="E17" t="str">
            <v>H</v>
          </cell>
          <cell r="F17">
            <v>0</v>
          </cell>
          <cell r="G17">
            <v>0</v>
          </cell>
          <cell r="H17">
            <v>0</v>
          </cell>
          <cell r="I17" t="str">
            <v>X</v>
          </cell>
          <cell r="J17">
            <v>0</v>
          </cell>
          <cell r="K17" t="str">
            <v>A</v>
          </cell>
          <cell r="L17">
            <v>1953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 t="str">
            <v>X1</v>
          </cell>
          <cell r="X17">
            <v>0</v>
          </cell>
          <cell r="Y17">
            <v>0</v>
          </cell>
          <cell r="Z17">
            <v>0</v>
          </cell>
          <cell r="AA17" t="str">
            <v>Banda VK</v>
          </cell>
        </row>
        <row r="18">
          <cell r="A18">
            <v>6</v>
          </cell>
          <cell r="B18" t="str">
            <v>Jan-Erik</v>
          </cell>
          <cell r="C18" t="str">
            <v>Wickman</v>
          </cell>
          <cell r="D18">
            <v>327</v>
          </cell>
          <cell r="E18" t="str">
            <v>H</v>
          </cell>
          <cell r="F18">
            <v>0</v>
          </cell>
          <cell r="G18">
            <v>0</v>
          </cell>
          <cell r="H18">
            <v>0</v>
          </cell>
          <cell r="I18" t="str">
            <v>X</v>
          </cell>
          <cell r="J18">
            <v>0</v>
          </cell>
          <cell r="K18" t="str">
            <v>B</v>
          </cell>
          <cell r="L18">
            <v>1945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 t="str">
            <v>X2</v>
          </cell>
          <cell r="X18">
            <v>0</v>
          </cell>
          <cell r="Y18">
            <v>0</v>
          </cell>
          <cell r="Z18">
            <v>0</v>
          </cell>
          <cell r="AA18" t="str">
            <v>Banda VK</v>
          </cell>
        </row>
        <row r="19">
          <cell r="A19">
            <v>7</v>
          </cell>
          <cell r="B19" t="str">
            <v xml:space="preserve">Bernt </v>
          </cell>
          <cell r="C19" t="str">
            <v>Nilsson</v>
          </cell>
          <cell r="D19">
            <v>64</v>
          </cell>
          <cell r="E19" t="str">
            <v>H</v>
          </cell>
          <cell r="F19">
            <v>0</v>
          </cell>
          <cell r="G19">
            <v>0</v>
          </cell>
          <cell r="H19">
            <v>0</v>
          </cell>
          <cell r="I19" t="str">
            <v>X</v>
          </cell>
          <cell r="J19">
            <v>0</v>
          </cell>
          <cell r="K19" t="str">
            <v>B</v>
          </cell>
          <cell r="L19">
            <v>1939</v>
          </cell>
          <cell r="M19" t="str">
            <v>X</v>
          </cell>
          <cell r="N19">
            <v>0</v>
          </cell>
          <cell r="O19">
            <v>0</v>
          </cell>
          <cell r="P19">
            <v>0</v>
          </cell>
          <cell r="Q19" t="str">
            <v>X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 t="str">
            <v>X</v>
          </cell>
          <cell r="X19">
            <v>0</v>
          </cell>
          <cell r="Y19">
            <v>0</v>
          </cell>
          <cell r="Z19">
            <v>0</v>
          </cell>
          <cell r="AA19" t="str">
            <v>Bäl IF</v>
          </cell>
        </row>
        <row r="20">
          <cell r="A20">
            <v>8</v>
          </cell>
          <cell r="B20" t="str">
            <v xml:space="preserve">Evert </v>
          </cell>
          <cell r="C20" t="str">
            <v>Olsson</v>
          </cell>
          <cell r="D20">
            <v>65</v>
          </cell>
          <cell r="E20" t="str">
            <v>H</v>
          </cell>
          <cell r="F20">
            <v>0</v>
          </cell>
          <cell r="G20">
            <v>0</v>
          </cell>
          <cell r="H20">
            <v>0</v>
          </cell>
          <cell r="I20" t="str">
            <v>X</v>
          </cell>
          <cell r="J20">
            <v>0</v>
          </cell>
          <cell r="K20" t="str">
            <v>Elit</v>
          </cell>
          <cell r="L20">
            <v>1943</v>
          </cell>
          <cell r="M20" t="str">
            <v>X</v>
          </cell>
          <cell r="N20">
            <v>0</v>
          </cell>
          <cell r="O20">
            <v>0</v>
          </cell>
          <cell r="P20">
            <v>0</v>
          </cell>
          <cell r="Q20" t="str">
            <v>X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 t="str">
            <v>X</v>
          </cell>
          <cell r="X20">
            <v>0</v>
          </cell>
          <cell r="Y20">
            <v>0</v>
          </cell>
          <cell r="Z20">
            <v>0</v>
          </cell>
          <cell r="AA20" t="str">
            <v>Bäl IF</v>
          </cell>
        </row>
        <row r="21">
          <cell r="A21">
            <v>9</v>
          </cell>
          <cell r="B21" t="str">
            <v xml:space="preserve">Rune </v>
          </cell>
          <cell r="C21" t="str">
            <v>Olsson</v>
          </cell>
          <cell r="D21">
            <v>66</v>
          </cell>
          <cell r="E21" t="str">
            <v>H</v>
          </cell>
          <cell r="F21">
            <v>0</v>
          </cell>
          <cell r="G21">
            <v>0</v>
          </cell>
          <cell r="H21">
            <v>0</v>
          </cell>
          <cell r="I21" t="str">
            <v>X</v>
          </cell>
          <cell r="J21">
            <v>0</v>
          </cell>
          <cell r="K21" t="str">
            <v>Elit</v>
          </cell>
          <cell r="L21">
            <v>1949</v>
          </cell>
          <cell r="M21" t="str">
            <v>x</v>
          </cell>
          <cell r="N21">
            <v>0</v>
          </cell>
          <cell r="O21">
            <v>0</v>
          </cell>
          <cell r="P21">
            <v>0</v>
          </cell>
          <cell r="Q21" t="str">
            <v>X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 t="str">
            <v>X</v>
          </cell>
          <cell r="X21">
            <v>0</v>
          </cell>
          <cell r="Y21">
            <v>0</v>
          </cell>
          <cell r="Z21">
            <v>0</v>
          </cell>
          <cell r="AA21" t="str">
            <v>Bäl IF</v>
          </cell>
        </row>
        <row r="22">
          <cell r="A22">
            <v>10</v>
          </cell>
          <cell r="B22" t="str">
            <v>Eva</v>
          </cell>
          <cell r="C22" t="str">
            <v>Björklöf-Nygren</v>
          </cell>
          <cell r="D22">
            <v>68</v>
          </cell>
          <cell r="E22" t="str">
            <v>D</v>
          </cell>
          <cell r="F22">
            <v>0</v>
          </cell>
          <cell r="G22">
            <v>0</v>
          </cell>
          <cell r="H22" t="str">
            <v>x</v>
          </cell>
          <cell r="I22">
            <v>0</v>
          </cell>
          <cell r="J22">
            <v>0</v>
          </cell>
          <cell r="K22">
            <v>0</v>
          </cell>
          <cell r="L22">
            <v>1951</v>
          </cell>
          <cell r="M22" t="str">
            <v>x</v>
          </cell>
          <cell r="N22">
            <v>0</v>
          </cell>
          <cell r="O22">
            <v>0</v>
          </cell>
          <cell r="P22" t="str">
            <v>x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 t="str">
            <v>Eksta IF</v>
          </cell>
        </row>
        <row r="23">
          <cell r="A23">
            <v>11</v>
          </cell>
          <cell r="B23" t="str">
            <v>Claes-Göran</v>
          </cell>
          <cell r="C23" t="str">
            <v>Hederstedt</v>
          </cell>
          <cell r="D23">
            <v>53</v>
          </cell>
          <cell r="E23" t="str">
            <v>H</v>
          </cell>
          <cell r="F23" t="str">
            <v>x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 t="str">
            <v>A</v>
          </cell>
          <cell r="L23">
            <v>1961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>x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 t="str">
            <v>Eksta IF</v>
          </cell>
        </row>
        <row r="24">
          <cell r="A24">
            <v>12</v>
          </cell>
          <cell r="B24" t="str">
            <v>Conny</v>
          </cell>
          <cell r="C24" t="str">
            <v>Hederstedt</v>
          </cell>
          <cell r="D24">
            <v>54</v>
          </cell>
          <cell r="E24" t="str">
            <v>H</v>
          </cell>
          <cell r="F24" t="str">
            <v>x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str">
            <v>C</v>
          </cell>
          <cell r="L24">
            <v>1982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>x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 t="str">
            <v>Eksta IF</v>
          </cell>
        </row>
        <row r="25">
          <cell r="A25">
            <v>13</v>
          </cell>
          <cell r="B25" t="str">
            <v>Bernt</v>
          </cell>
          <cell r="C25" t="str">
            <v>Jakobsson</v>
          </cell>
          <cell r="D25">
            <v>77</v>
          </cell>
          <cell r="E25" t="str">
            <v>H</v>
          </cell>
          <cell r="F25">
            <v>0</v>
          </cell>
          <cell r="G25">
            <v>0</v>
          </cell>
          <cell r="H25">
            <v>0</v>
          </cell>
          <cell r="I25" t="str">
            <v>x</v>
          </cell>
          <cell r="J25">
            <v>0</v>
          </cell>
          <cell r="K25" t="str">
            <v>E</v>
          </cell>
          <cell r="L25">
            <v>1943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 t="str">
            <v>x1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 t="str">
            <v>Eksta IF</v>
          </cell>
        </row>
        <row r="26">
          <cell r="A26">
            <v>14</v>
          </cell>
          <cell r="B26" t="str">
            <v>Ernst</v>
          </cell>
          <cell r="C26" t="str">
            <v>Jakobsson</v>
          </cell>
          <cell r="D26">
            <v>78</v>
          </cell>
          <cell r="E26" t="str">
            <v>H</v>
          </cell>
          <cell r="F26">
            <v>0</v>
          </cell>
          <cell r="G26">
            <v>0</v>
          </cell>
          <cell r="H26">
            <v>0</v>
          </cell>
          <cell r="I26" t="str">
            <v>x</v>
          </cell>
          <cell r="J26">
            <v>0</v>
          </cell>
          <cell r="K26" t="str">
            <v>E</v>
          </cell>
          <cell r="L26">
            <v>1946</v>
          </cell>
          <cell r="M26" t="str">
            <v>x</v>
          </cell>
          <cell r="N26">
            <v>0</v>
          </cell>
          <cell r="O26">
            <v>0</v>
          </cell>
          <cell r="P26">
            <v>0</v>
          </cell>
          <cell r="Q26" t="str">
            <v>x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 t="str">
            <v>x1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 t="str">
            <v>Eksta IF</v>
          </cell>
        </row>
        <row r="27">
          <cell r="A27">
            <v>15</v>
          </cell>
          <cell r="B27" t="str">
            <v>Kenneth</v>
          </cell>
          <cell r="C27" t="str">
            <v>Johansson</v>
          </cell>
          <cell r="D27">
            <v>14</v>
          </cell>
          <cell r="E27" t="str">
            <v>H</v>
          </cell>
          <cell r="F27">
            <v>0</v>
          </cell>
          <cell r="G27">
            <v>0</v>
          </cell>
          <cell r="H27">
            <v>0</v>
          </cell>
          <cell r="I27" t="str">
            <v>x</v>
          </cell>
          <cell r="J27">
            <v>0</v>
          </cell>
          <cell r="K27" t="str">
            <v>B</v>
          </cell>
          <cell r="L27">
            <v>1952</v>
          </cell>
          <cell r="M27" t="str">
            <v>x</v>
          </cell>
          <cell r="N27">
            <v>0</v>
          </cell>
          <cell r="O27">
            <v>0</v>
          </cell>
          <cell r="P27">
            <v>0</v>
          </cell>
          <cell r="Q27" t="str">
            <v>X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 t="str">
            <v>x2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 t="str">
            <v>Eksta IF</v>
          </cell>
        </row>
        <row r="28">
          <cell r="A28">
            <v>16</v>
          </cell>
          <cell r="B28" t="str">
            <v xml:space="preserve">Jan </v>
          </cell>
          <cell r="C28" t="str">
            <v>Larsson</v>
          </cell>
          <cell r="D28">
            <v>915</v>
          </cell>
          <cell r="E28" t="str">
            <v>H</v>
          </cell>
          <cell r="F28">
            <v>0</v>
          </cell>
          <cell r="G28">
            <v>0</v>
          </cell>
          <cell r="H28">
            <v>0</v>
          </cell>
          <cell r="I28" t="str">
            <v>x</v>
          </cell>
          <cell r="J28">
            <v>0</v>
          </cell>
          <cell r="K28" t="str">
            <v>E</v>
          </cell>
          <cell r="L28">
            <v>1944</v>
          </cell>
          <cell r="M28" t="str">
            <v>x</v>
          </cell>
          <cell r="N28">
            <v>0</v>
          </cell>
          <cell r="O28">
            <v>0</v>
          </cell>
          <cell r="P28">
            <v>0</v>
          </cell>
          <cell r="Q28" t="str">
            <v>x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 t="str">
            <v>x2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 t="str">
            <v>Eksta IF</v>
          </cell>
        </row>
        <row r="29">
          <cell r="A29">
            <v>17</v>
          </cell>
          <cell r="B29" t="str">
            <v xml:space="preserve">Yngve </v>
          </cell>
          <cell r="C29" t="str">
            <v>Lindvall</v>
          </cell>
          <cell r="D29">
            <v>87</v>
          </cell>
          <cell r="E29" t="str">
            <v>H</v>
          </cell>
          <cell r="F29" t="str">
            <v>x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str">
            <v>A</v>
          </cell>
          <cell r="L29">
            <v>1960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>x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 t="str">
            <v>Eksta IF</v>
          </cell>
        </row>
        <row r="30">
          <cell r="A30">
            <v>18</v>
          </cell>
          <cell r="B30" t="str">
            <v>Wide</v>
          </cell>
          <cell r="C30" t="str">
            <v>Nygren</v>
          </cell>
          <cell r="D30">
            <v>91</v>
          </cell>
          <cell r="E30" t="str">
            <v>H</v>
          </cell>
          <cell r="F30">
            <v>0</v>
          </cell>
          <cell r="G30">
            <v>0</v>
          </cell>
          <cell r="H30">
            <v>0</v>
          </cell>
          <cell r="I30" t="str">
            <v>x</v>
          </cell>
          <cell r="J30">
            <v>0</v>
          </cell>
          <cell r="K30" t="str">
            <v>A</v>
          </cell>
          <cell r="L30">
            <v>1941</v>
          </cell>
          <cell r="M30" t="str">
            <v>x</v>
          </cell>
          <cell r="N30">
            <v>0</v>
          </cell>
          <cell r="O30">
            <v>0</v>
          </cell>
          <cell r="P30">
            <v>0</v>
          </cell>
          <cell r="Q30" t="str">
            <v>x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 t="str">
            <v>R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 t="str">
            <v>Eksta IF</v>
          </cell>
        </row>
        <row r="31">
          <cell r="A31">
            <v>19</v>
          </cell>
          <cell r="B31" t="str">
            <v>Jan-Arne</v>
          </cell>
          <cell r="C31" t="str">
            <v>Rieém</v>
          </cell>
          <cell r="D31">
            <v>128</v>
          </cell>
          <cell r="E31" t="str">
            <v>H</v>
          </cell>
          <cell r="F31">
            <v>0</v>
          </cell>
          <cell r="G31">
            <v>0</v>
          </cell>
          <cell r="H31">
            <v>0</v>
          </cell>
          <cell r="I31" t="str">
            <v>x</v>
          </cell>
          <cell r="J31">
            <v>0</v>
          </cell>
          <cell r="K31" t="str">
            <v>E</v>
          </cell>
          <cell r="L31">
            <v>1944</v>
          </cell>
          <cell r="M31" t="str">
            <v>X</v>
          </cell>
          <cell r="N31">
            <v>0</v>
          </cell>
          <cell r="O31">
            <v>0</v>
          </cell>
          <cell r="P31">
            <v>0</v>
          </cell>
          <cell r="Q31" t="str">
            <v>X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 t="str">
            <v>x1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 t="str">
            <v>Eksta IF</v>
          </cell>
        </row>
        <row r="32">
          <cell r="A32">
            <v>20</v>
          </cell>
          <cell r="B32" t="str">
            <v>Leif</v>
          </cell>
          <cell r="C32" t="str">
            <v>Tingström</v>
          </cell>
          <cell r="D32">
            <v>103</v>
          </cell>
          <cell r="E32" t="str">
            <v>H</v>
          </cell>
          <cell r="F32">
            <v>0</v>
          </cell>
          <cell r="G32">
            <v>0</v>
          </cell>
          <cell r="H32">
            <v>0</v>
          </cell>
          <cell r="I32" t="str">
            <v>x</v>
          </cell>
          <cell r="J32">
            <v>0</v>
          </cell>
          <cell r="K32" t="str">
            <v>B</v>
          </cell>
          <cell r="L32">
            <v>1941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 t="str">
            <v>R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 t="str">
            <v>Eksta IF</v>
          </cell>
        </row>
        <row r="33">
          <cell r="A33">
            <v>21</v>
          </cell>
          <cell r="B33" t="str">
            <v>Rune</v>
          </cell>
          <cell r="C33" t="str">
            <v>Vahlgren</v>
          </cell>
          <cell r="D33">
            <v>18</v>
          </cell>
          <cell r="E33" t="str">
            <v>H</v>
          </cell>
          <cell r="F33">
            <v>0</v>
          </cell>
          <cell r="G33">
            <v>0</v>
          </cell>
          <cell r="H33">
            <v>0</v>
          </cell>
          <cell r="I33" t="str">
            <v>x</v>
          </cell>
          <cell r="J33">
            <v>0</v>
          </cell>
          <cell r="K33" t="str">
            <v>A</v>
          </cell>
          <cell r="L33">
            <v>1949</v>
          </cell>
          <cell r="M33" t="str">
            <v>x</v>
          </cell>
          <cell r="N33">
            <v>0</v>
          </cell>
          <cell r="O33">
            <v>0</v>
          </cell>
          <cell r="P33">
            <v>0</v>
          </cell>
          <cell r="Q33" t="str">
            <v>x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 t="str">
            <v>x2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 t="str">
            <v>Eksta IF</v>
          </cell>
        </row>
        <row r="34">
          <cell r="A34">
            <v>22</v>
          </cell>
          <cell r="B34" t="str">
            <v xml:space="preserve">Barbro </v>
          </cell>
          <cell r="C34" t="str">
            <v>Fohlin</v>
          </cell>
          <cell r="D34">
            <v>499</v>
          </cell>
          <cell r="E34" t="str">
            <v>D</v>
          </cell>
          <cell r="F34">
            <v>0</v>
          </cell>
          <cell r="G34">
            <v>0</v>
          </cell>
          <cell r="H34" t="str">
            <v>X</v>
          </cell>
          <cell r="I34">
            <v>0</v>
          </cell>
          <cell r="J34">
            <v>0</v>
          </cell>
          <cell r="K34">
            <v>0</v>
          </cell>
          <cell r="L34">
            <v>1947</v>
          </cell>
          <cell r="M34">
            <v>0</v>
          </cell>
          <cell r="N34">
            <v>0</v>
          </cell>
          <cell r="O34">
            <v>0</v>
          </cell>
          <cell r="P34" t="str">
            <v>X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 t="str">
            <v>Fole IF</v>
          </cell>
        </row>
        <row r="35">
          <cell r="A35">
            <v>23</v>
          </cell>
          <cell r="B35" t="str">
            <v xml:space="preserve">Barbro </v>
          </cell>
          <cell r="C35" t="str">
            <v>Wettersten</v>
          </cell>
          <cell r="D35">
            <v>905</v>
          </cell>
          <cell r="E35" t="str">
            <v>D</v>
          </cell>
          <cell r="F35">
            <v>0</v>
          </cell>
          <cell r="G35">
            <v>0</v>
          </cell>
          <cell r="H35" t="str">
            <v>X</v>
          </cell>
          <cell r="I35">
            <v>0</v>
          </cell>
          <cell r="J35">
            <v>0</v>
          </cell>
          <cell r="K35" t="str">
            <v>C</v>
          </cell>
          <cell r="L35">
            <v>1950</v>
          </cell>
          <cell r="M35" t="str">
            <v>X</v>
          </cell>
          <cell r="N35">
            <v>0</v>
          </cell>
          <cell r="O35">
            <v>0</v>
          </cell>
          <cell r="P35" t="str">
            <v>X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 t="str">
            <v>Fole IF</v>
          </cell>
        </row>
        <row r="36">
          <cell r="A36">
            <v>24</v>
          </cell>
          <cell r="B36" t="str">
            <v>Annika</v>
          </cell>
          <cell r="C36" t="str">
            <v>Broberg</v>
          </cell>
          <cell r="D36">
            <v>113</v>
          </cell>
          <cell r="E36" t="str">
            <v>D</v>
          </cell>
          <cell r="F36" t="str">
            <v>X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 t="str">
            <v>B</v>
          </cell>
          <cell r="L36">
            <v>1992</v>
          </cell>
          <cell r="M36" t="str">
            <v>X</v>
          </cell>
          <cell r="N36" t="str">
            <v>X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 t="str">
            <v>X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 t="str">
            <v>Fårö IF</v>
          </cell>
        </row>
        <row r="37">
          <cell r="A37">
            <v>25</v>
          </cell>
          <cell r="B37" t="str">
            <v>Benny</v>
          </cell>
          <cell r="C37" t="str">
            <v>Broberg</v>
          </cell>
          <cell r="D37">
            <v>114</v>
          </cell>
          <cell r="E37" t="str">
            <v>H</v>
          </cell>
          <cell r="F37" t="str">
            <v>X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 t="str">
            <v>A</v>
          </cell>
          <cell r="L37">
            <v>1961</v>
          </cell>
          <cell r="M37" t="str">
            <v>X</v>
          </cell>
          <cell r="N37" t="str">
            <v>X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>X</v>
          </cell>
          <cell r="U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 t="str">
            <v>Fårö IF</v>
          </cell>
        </row>
        <row r="38">
          <cell r="A38">
            <v>26</v>
          </cell>
          <cell r="B38" t="str">
            <v>Erika</v>
          </cell>
          <cell r="C38" t="str">
            <v>Broberg</v>
          </cell>
          <cell r="D38">
            <v>116</v>
          </cell>
          <cell r="E38" t="str">
            <v>D</v>
          </cell>
          <cell r="F38" t="str">
            <v>X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 t="str">
            <v>E</v>
          </cell>
          <cell r="L38">
            <v>1991</v>
          </cell>
          <cell r="M38" t="str">
            <v>X</v>
          </cell>
          <cell r="N38" t="str">
            <v>X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 t="str">
            <v>X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 t="str">
            <v>Fårö IF</v>
          </cell>
        </row>
        <row r="39">
          <cell r="A39">
            <v>27</v>
          </cell>
          <cell r="B39" t="str">
            <v xml:space="preserve">Sara </v>
          </cell>
          <cell r="C39" t="str">
            <v>Broberg</v>
          </cell>
          <cell r="D39">
            <v>118</v>
          </cell>
          <cell r="E39" t="str">
            <v>D</v>
          </cell>
          <cell r="F39" t="str">
            <v>X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 t="str">
            <v>B</v>
          </cell>
          <cell r="L39">
            <v>1988</v>
          </cell>
          <cell r="M39" t="str">
            <v>X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 t="str">
            <v>X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 t="str">
            <v>Fårö IF</v>
          </cell>
        </row>
        <row r="40">
          <cell r="A40">
            <v>28</v>
          </cell>
          <cell r="B40" t="str">
            <v>Anders</v>
          </cell>
          <cell r="C40" t="str">
            <v>Johansson</v>
          </cell>
          <cell r="D40">
            <v>122</v>
          </cell>
          <cell r="E40" t="str">
            <v>H</v>
          </cell>
          <cell r="F40" t="str">
            <v>X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 t="str">
            <v>A</v>
          </cell>
          <cell r="L40">
            <v>1955</v>
          </cell>
          <cell r="M40" t="str">
            <v>X</v>
          </cell>
          <cell r="N40" t="str">
            <v>X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>X</v>
          </cell>
          <cell r="U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 t="str">
            <v>Fårö IF</v>
          </cell>
        </row>
        <row r="41">
          <cell r="A41">
            <v>29</v>
          </cell>
          <cell r="B41" t="str">
            <v>Conrad</v>
          </cell>
          <cell r="C41" t="str">
            <v>Karlsson</v>
          </cell>
          <cell r="D41">
            <v>1072</v>
          </cell>
          <cell r="E41" t="str">
            <v>H</v>
          </cell>
          <cell r="F41" t="str">
            <v>X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 t="str">
            <v>C</v>
          </cell>
          <cell r="L41">
            <v>1993</v>
          </cell>
          <cell r="M41" t="str">
            <v>X</v>
          </cell>
          <cell r="N41">
            <v>0</v>
          </cell>
          <cell r="O41" t="str">
            <v>X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>X</v>
          </cell>
          <cell r="U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 t="str">
            <v>Fårö IF</v>
          </cell>
        </row>
        <row r="42">
          <cell r="A42">
            <v>30</v>
          </cell>
          <cell r="B42" t="str">
            <v xml:space="preserve">Andreas </v>
          </cell>
          <cell r="C42" t="str">
            <v>Lindström</v>
          </cell>
          <cell r="D42">
            <v>573</v>
          </cell>
          <cell r="E42" t="str">
            <v>H</v>
          </cell>
          <cell r="F42" t="str">
            <v>X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 t="str">
            <v>D</v>
          </cell>
          <cell r="L42">
            <v>1993</v>
          </cell>
          <cell r="M42">
            <v>0</v>
          </cell>
          <cell r="N42">
            <v>0</v>
          </cell>
          <cell r="O42" t="str">
            <v>X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 t="str">
            <v>Fårö IF</v>
          </cell>
        </row>
        <row r="43">
          <cell r="A43">
            <v>31</v>
          </cell>
          <cell r="B43" t="str">
            <v>Anders</v>
          </cell>
          <cell r="C43" t="str">
            <v>Sigren</v>
          </cell>
          <cell r="D43">
            <v>1151</v>
          </cell>
          <cell r="E43" t="str">
            <v>H</v>
          </cell>
          <cell r="F43" t="str">
            <v>X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 t="str">
            <v>D</v>
          </cell>
          <cell r="L43">
            <v>1993</v>
          </cell>
          <cell r="M43">
            <v>0</v>
          </cell>
          <cell r="N43">
            <v>0</v>
          </cell>
          <cell r="O43" t="str">
            <v>X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 t="str">
            <v>Fårö IF</v>
          </cell>
        </row>
        <row r="44">
          <cell r="A44">
            <v>32</v>
          </cell>
          <cell r="B44" t="str">
            <v xml:space="preserve">Bernt </v>
          </cell>
          <cell r="C44" t="str">
            <v>Augustsson</v>
          </cell>
          <cell r="D44">
            <v>141</v>
          </cell>
          <cell r="E44" t="str">
            <v>H</v>
          </cell>
          <cell r="F44">
            <v>0</v>
          </cell>
          <cell r="G44">
            <v>0</v>
          </cell>
          <cell r="H44">
            <v>0</v>
          </cell>
          <cell r="I44" t="str">
            <v>X</v>
          </cell>
          <cell r="J44">
            <v>0</v>
          </cell>
          <cell r="K44" t="str">
            <v>Elit</v>
          </cell>
          <cell r="L44">
            <v>1949</v>
          </cell>
          <cell r="M44" t="str">
            <v>X</v>
          </cell>
          <cell r="N44">
            <v>0</v>
          </cell>
          <cell r="O44">
            <v>0</v>
          </cell>
          <cell r="P44">
            <v>0</v>
          </cell>
          <cell r="Q44" t="str">
            <v>X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 t="str">
            <v>X</v>
          </cell>
          <cell r="X44">
            <v>0</v>
          </cell>
          <cell r="Y44">
            <v>0</v>
          </cell>
          <cell r="Z44">
            <v>0</v>
          </cell>
          <cell r="AA44" t="str">
            <v>Garda IK</v>
          </cell>
        </row>
        <row r="45">
          <cell r="A45">
            <v>33</v>
          </cell>
          <cell r="B45" t="str">
            <v>Göran</v>
          </cell>
          <cell r="C45" t="str">
            <v>Augustsson</v>
          </cell>
          <cell r="D45">
            <v>477</v>
          </cell>
          <cell r="E45" t="str">
            <v>H</v>
          </cell>
          <cell r="F45">
            <v>0</v>
          </cell>
          <cell r="G45">
            <v>0</v>
          </cell>
          <cell r="H45">
            <v>0</v>
          </cell>
          <cell r="I45" t="str">
            <v>X</v>
          </cell>
          <cell r="J45">
            <v>0</v>
          </cell>
          <cell r="K45" t="str">
            <v>Elit</v>
          </cell>
          <cell r="L45">
            <v>1952</v>
          </cell>
          <cell r="M45" t="str">
            <v>X</v>
          </cell>
          <cell r="N45">
            <v>0</v>
          </cell>
          <cell r="O45">
            <v>0</v>
          </cell>
          <cell r="P45">
            <v>0</v>
          </cell>
          <cell r="Q45" t="str">
            <v>X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 t="str">
            <v>R</v>
          </cell>
          <cell r="X45">
            <v>0</v>
          </cell>
          <cell r="Y45">
            <v>0</v>
          </cell>
          <cell r="Z45">
            <v>0</v>
          </cell>
          <cell r="AA45" t="str">
            <v>Garda IK</v>
          </cell>
        </row>
        <row r="46">
          <cell r="A46">
            <v>34</v>
          </cell>
          <cell r="B46" t="str">
            <v>Jan-Erik</v>
          </cell>
          <cell r="C46" t="str">
            <v>Dahlbom</v>
          </cell>
          <cell r="D46">
            <v>536</v>
          </cell>
          <cell r="E46" t="str">
            <v>H</v>
          </cell>
          <cell r="F46" t="str">
            <v>X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 t="str">
            <v>A</v>
          </cell>
          <cell r="L46">
            <v>1959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 t="str">
            <v>X</v>
          </cell>
          <cell r="U46">
            <v>0</v>
          </cell>
          <cell r="V46">
            <v>0</v>
          </cell>
          <cell r="X46">
            <v>0</v>
          </cell>
          <cell r="Y46">
            <v>0</v>
          </cell>
          <cell r="Z46">
            <v>0</v>
          </cell>
          <cell r="AA46" t="str">
            <v>Garda IK</v>
          </cell>
        </row>
        <row r="47">
          <cell r="A47">
            <v>35</v>
          </cell>
          <cell r="B47" t="str">
            <v>Torsten</v>
          </cell>
          <cell r="C47" t="str">
            <v>Häglund</v>
          </cell>
          <cell r="D47">
            <v>146</v>
          </cell>
          <cell r="E47" t="str">
            <v>H</v>
          </cell>
          <cell r="F47" t="str">
            <v>X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 t="str">
            <v>A</v>
          </cell>
          <cell r="L47">
            <v>1982</v>
          </cell>
          <cell r="M47" t="str">
            <v>X</v>
          </cell>
          <cell r="N47" t="str">
            <v>X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 t="str">
            <v>X</v>
          </cell>
          <cell r="U47">
            <v>0</v>
          </cell>
          <cell r="V47">
            <v>0</v>
          </cell>
          <cell r="X47">
            <v>0</v>
          </cell>
          <cell r="Y47">
            <v>0</v>
          </cell>
          <cell r="Z47">
            <v>0</v>
          </cell>
          <cell r="AA47" t="str">
            <v>Garda IK</v>
          </cell>
        </row>
        <row r="48">
          <cell r="A48">
            <v>36</v>
          </cell>
          <cell r="B48" t="str">
            <v>Per-Erik</v>
          </cell>
          <cell r="C48" t="str">
            <v>Larsson</v>
          </cell>
          <cell r="D48">
            <v>59</v>
          </cell>
          <cell r="E48" t="str">
            <v>H</v>
          </cell>
          <cell r="F48" t="str">
            <v>X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 t="str">
            <v>B</v>
          </cell>
          <cell r="L48">
            <v>1958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 t="str">
            <v>X</v>
          </cell>
          <cell r="U48">
            <v>0</v>
          </cell>
          <cell r="V48">
            <v>0</v>
          </cell>
          <cell r="X48">
            <v>0</v>
          </cell>
          <cell r="Y48">
            <v>0</v>
          </cell>
          <cell r="Z48">
            <v>0</v>
          </cell>
          <cell r="AA48" t="str">
            <v>Garda IK</v>
          </cell>
        </row>
        <row r="49">
          <cell r="A49">
            <v>37</v>
          </cell>
          <cell r="B49" t="str">
            <v>Alf</v>
          </cell>
          <cell r="C49" t="str">
            <v>Nilsson</v>
          </cell>
          <cell r="D49">
            <v>151</v>
          </cell>
          <cell r="E49" t="str">
            <v>H</v>
          </cell>
          <cell r="F49">
            <v>0</v>
          </cell>
          <cell r="G49">
            <v>0</v>
          </cell>
          <cell r="H49">
            <v>0</v>
          </cell>
          <cell r="I49" t="str">
            <v>X</v>
          </cell>
          <cell r="J49">
            <v>0</v>
          </cell>
          <cell r="K49" t="str">
            <v>A</v>
          </cell>
          <cell r="L49">
            <v>1949</v>
          </cell>
          <cell r="M49" t="str">
            <v>X</v>
          </cell>
          <cell r="N49">
            <v>0</v>
          </cell>
          <cell r="O49">
            <v>0</v>
          </cell>
          <cell r="P49">
            <v>0</v>
          </cell>
          <cell r="Q49" t="str">
            <v>X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 t="str">
            <v>X</v>
          </cell>
          <cell r="X49">
            <v>0</v>
          </cell>
          <cell r="Y49">
            <v>0</v>
          </cell>
          <cell r="Z49">
            <v>0</v>
          </cell>
          <cell r="AA49" t="str">
            <v>Garda IK</v>
          </cell>
        </row>
        <row r="50">
          <cell r="A50">
            <v>38</v>
          </cell>
          <cell r="B50" t="str">
            <v>Bengt</v>
          </cell>
          <cell r="C50" t="str">
            <v>Pettersson</v>
          </cell>
          <cell r="D50">
            <v>152</v>
          </cell>
          <cell r="E50" t="str">
            <v>H</v>
          </cell>
          <cell r="F50">
            <v>0</v>
          </cell>
          <cell r="G50">
            <v>0</v>
          </cell>
          <cell r="H50">
            <v>0</v>
          </cell>
          <cell r="I50" t="str">
            <v>X</v>
          </cell>
          <cell r="J50">
            <v>0</v>
          </cell>
          <cell r="K50" t="str">
            <v>Elit</v>
          </cell>
          <cell r="L50">
            <v>1951</v>
          </cell>
          <cell r="M50" t="str">
            <v>X</v>
          </cell>
          <cell r="N50">
            <v>0</v>
          </cell>
          <cell r="O50">
            <v>0</v>
          </cell>
          <cell r="P50">
            <v>0</v>
          </cell>
          <cell r="Q50" t="str">
            <v>X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 t="str">
            <v>X</v>
          </cell>
          <cell r="X50">
            <v>0</v>
          </cell>
          <cell r="Y50">
            <v>0</v>
          </cell>
          <cell r="Z50">
            <v>0</v>
          </cell>
          <cell r="AA50" t="str">
            <v>Garda IK</v>
          </cell>
        </row>
        <row r="51">
          <cell r="A51">
            <v>39</v>
          </cell>
          <cell r="B51" t="str">
            <v>Johan</v>
          </cell>
          <cell r="C51" t="str">
            <v>Lindberg</v>
          </cell>
          <cell r="D51">
            <v>177</v>
          </cell>
          <cell r="E51" t="str">
            <v>H</v>
          </cell>
          <cell r="F51" t="str">
            <v>X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 t="str">
            <v>A</v>
          </cell>
          <cell r="L51">
            <v>1989</v>
          </cell>
          <cell r="M51">
            <v>0</v>
          </cell>
          <cell r="N51" t="str">
            <v>X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 t="str">
            <v>X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 t="str">
            <v>Gotlands Bara IF</v>
          </cell>
        </row>
        <row r="52">
          <cell r="A52">
            <v>40</v>
          </cell>
          <cell r="B52" t="str">
            <v>Niclas</v>
          </cell>
          <cell r="C52" t="str">
            <v>Lindberg</v>
          </cell>
          <cell r="D52">
            <v>178</v>
          </cell>
          <cell r="E52" t="str">
            <v>H</v>
          </cell>
          <cell r="F52" t="str">
            <v>X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 t="str">
            <v>C</v>
          </cell>
          <cell r="L52">
            <v>1993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 t="str">
            <v>R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 t="str">
            <v>Gotlands Bara IF</v>
          </cell>
        </row>
        <row r="53">
          <cell r="A53">
            <v>41</v>
          </cell>
          <cell r="B53" t="str">
            <v>Roger</v>
          </cell>
          <cell r="C53" t="str">
            <v>Lindberg</v>
          </cell>
          <cell r="D53" t="str">
            <v>18/0</v>
          </cell>
          <cell r="E53" t="str">
            <v>H</v>
          </cell>
          <cell r="F53" t="str">
            <v>X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 t="str">
            <v>C</v>
          </cell>
          <cell r="L53">
            <v>1995</v>
          </cell>
          <cell r="M53">
            <v>0</v>
          </cell>
          <cell r="N53" t="str">
            <v>X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 t="str">
            <v>X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 t="str">
            <v>Gotlands Bara IF</v>
          </cell>
        </row>
        <row r="54">
          <cell r="A54">
            <v>42</v>
          </cell>
          <cell r="B54" t="str">
            <v>Mattias</v>
          </cell>
          <cell r="C54" t="str">
            <v>Wahlgren</v>
          </cell>
          <cell r="D54">
            <v>623</v>
          </cell>
          <cell r="E54" t="str">
            <v>H</v>
          </cell>
          <cell r="F54" t="str">
            <v>X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 t="str">
            <v>A</v>
          </cell>
          <cell r="L54">
            <v>1975</v>
          </cell>
          <cell r="M54" t="str">
            <v>X</v>
          </cell>
          <cell r="N54" t="str">
            <v>X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 t="str">
            <v>X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 t="str">
            <v>Gotlands Bara IF</v>
          </cell>
        </row>
        <row r="55">
          <cell r="A55">
            <v>43</v>
          </cell>
          <cell r="B55" t="str">
            <v xml:space="preserve">Tindra </v>
          </cell>
          <cell r="C55" t="str">
            <v>Andersson</v>
          </cell>
          <cell r="D55">
            <v>1074</v>
          </cell>
          <cell r="E55" t="str">
            <v>D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X</v>
          </cell>
          <cell r="K55">
            <v>0</v>
          </cell>
          <cell r="L55" t="str">
            <v>2002</v>
          </cell>
          <cell r="M55">
            <v>0</v>
          </cell>
          <cell r="N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 t="str">
            <v>X</v>
          </cell>
          <cell r="AA55" t="str">
            <v>Gotlands Ekeby BK</v>
          </cell>
        </row>
        <row r="56">
          <cell r="A56">
            <v>44</v>
          </cell>
          <cell r="B56" t="str">
            <v>Hannah</v>
          </cell>
          <cell r="C56" t="str">
            <v>Eriksson</v>
          </cell>
          <cell r="D56">
            <v>1167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 t="str">
            <v>X</v>
          </cell>
          <cell r="K56">
            <v>0</v>
          </cell>
          <cell r="L56" t="str">
            <v>2003</v>
          </cell>
          <cell r="M56">
            <v>0</v>
          </cell>
          <cell r="N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 t="str">
            <v>R</v>
          </cell>
          <cell r="AA56" t="str">
            <v>Gotlands Ekeby BK</v>
          </cell>
        </row>
        <row r="57">
          <cell r="A57">
            <v>45</v>
          </cell>
          <cell r="B57" t="str">
            <v>Julia</v>
          </cell>
          <cell r="C57" t="str">
            <v>Eriksson</v>
          </cell>
          <cell r="D57">
            <v>1168</v>
          </cell>
          <cell r="E57" t="str">
            <v>D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X</v>
          </cell>
          <cell r="K57">
            <v>0</v>
          </cell>
          <cell r="L57" t="str">
            <v>2002</v>
          </cell>
          <cell r="M57">
            <v>0</v>
          </cell>
          <cell r="N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 t="str">
            <v>X</v>
          </cell>
          <cell r="AA57" t="str">
            <v>Gotlands Ekeby BK</v>
          </cell>
        </row>
        <row r="58">
          <cell r="A58">
            <v>46</v>
          </cell>
          <cell r="B58" t="str">
            <v>Åse</v>
          </cell>
          <cell r="C58" t="str">
            <v>Eriksson</v>
          </cell>
          <cell r="D58">
            <v>1087</v>
          </cell>
          <cell r="E58" t="str">
            <v>D</v>
          </cell>
          <cell r="F58" t="str">
            <v>X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1972</v>
          </cell>
          <cell r="M58">
            <v>0</v>
          </cell>
          <cell r="N58" t="str">
            <v>X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 t="str">
            <v>Gotlands Ekeby BK</v>
          </cell>
        </row>
        <row r="59">
          <cell r="A59">
            <v>47</v>
          </cell>
          <cell r="B59" t="str">
            <v>Moa</v>
          </cell>
          <cell r="C59" t="str">
            <v>Lyander</v>
          </cell>
          <cell r="D59">
            <v>1081</v>
          </cell>
          <cell r="E59" t="str">
            <v>D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 t="str">
            <v>X</v>
          </cell>
          <cell r="K59">
            <v>0</v>
          </cell>
          <cell r="L59" t="str">
            <v>2002</v>
          </cell>
          <cell r="M59">
            <v>0</v>
          </cell>
          <cell r="N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 t="str">
            <v>X</v>
          </cell>
          <cell r="AA59" t="str">
            <v>Gotlands Ekeby BK</v>
          </cell>
        </row>
        <row r="60">
          <cell r="A60">
            <v>48</v>
          </cell>
          <cell r="B60" t="str">
            <v>Daniel</v>
          </cell>
          <cell r="C60" t="str">
            <v>Norrby</v>
          </cell>
          <cell r="D60">
            <v>27</v>
          </cell>
          <cell r="E60" t="str">
            <v>H</v>
          </cell>
          <cell r="F60" t="str">
            <v>X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 t="str">
            <v>A</v>
          </cell>
          <cell r="L60">
            <v>1985</v>
          </cell>
          <cell r="M60" t="str">
            <v>X</v>
          </cell>
          <cell r="N60" t="str">
            <v>X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 t="str">
            <v>Gotlands Tofta VK</v>
          </cell>
        </row>
        <row r="61">
          <cell r="A61">
            <v>49</v>
          </cell>
          <cell r="B61" t="str">
            <v>Roger</v>
          </cell>
          <cell r="C61" t="str">
            <v>Sigren</v>
          </cell>
          <cell r="D61">
            <v>1151</v>
          </cell>
          <cell r="E61" t="str">
            <v>H</v>
          </cell>
          <cell r="F61" t="str">
            <v>X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 t="str">
            <v>C</v>
          </cell>
          <cell r="L61">
            <v>1963</v>
          </cell>
          <cell r="M61">
            <v>0</v>
          </cell>
          <cell r="N61">
            <v>0</v>
          </cell>
          <cell r="O61" t="str">
            <v>X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 t="str">
            <v>Gotlands Tofta VK</v>
          </cell>
        </row>
        <row r="62">
          <cell r="A62">
            <v>50</v>
          </cell>
          <cell r="B62" t="str">
            <v>Berne</v>
          </cell>
          <cell r="C62" t="str">
            <v>Appelqvist</v>
          </cell>
          <cell r="D62">
            <v>257</v>
          </cell>
          <cell r="E62" t="str">
            <v>H</v>
          </cell>
          <cell r="F62" t="str">
            <v>X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 t="str">
            <v>Elit</v>
          </cell>
          <cell r="L62">
            <v>1964</v>
          </cell>
          <cell r="M62" t="str">
            <v>X</v>
          </cell>
          <cell r="N62" t="str">
            <v>X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 t="str">
            <v>X1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Hablingbo IK</v>
          </cell>
        </row>
        <row r="63">
          <cell r="A63">
            <v>51</v>
          </cell>
          <cell r="B63" t="str">
            <v>Astrid</v>
          </cell>
          <cell r="C63" t="str">
            <v>Jakobsson</v>
          </cell>
          <cell r="D63">
            <v>1215</v>
          </cell>
          <cell r="E63" t="str">
            <v>D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 t="str">
            <v>X</v>
          </cell>
          <cell r="K63">
            <v>0</v>
          </cell>
          <cell r="L63">
            <v>2009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 t="str">
            <v>R</v>
          </cell>
          <cell r="AA63" t="str">
            <v>Hablingbo IK</v>
          </cell>
        </row>
        <row r="64">
          <cell r="A64">
            <v>52</v>
          </cell>
          <cell r="B64" t="str">
            <v>Malin</v>
          </cell>
          <cell r="C64" t="str">
            <v>Jakcobsson</v>
          </cell>
          <cell r="D64">
            <v>1082</v>
          </cell>
          <cell r="E64" t="str">
            <v>D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X</v>
          </cell>
          <cell r="K64">
            <v>0</v>
          </cell>
          <cell r="L64">
            <v>2004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 t="str">
            <v>X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 t="str">
            <v>X</v>
          </cell>
          <cell r="AA64" t="str">
            <v>Hablingbo IK</v>
          </cell>
        </row>
        <row r="65">
          <cell r="A65">
            <v>53</v>
          </cell>
          <cell r="B65" t="str">
            <v>Timmy</v>
          </cell>
          <cell r="C65" t="str">
            <v>Jakobsson</v>
          </cell>
          <cell r="D65">
            <v>1185</v>
          </cell>
          <cell r="E65" t="str">
            <v>H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X</v>
          </cell>
          <cell r="K65">
            <v>0</v>
          </cell>
          <cell r="L65">
            <v>2008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 t="str">
            <v>X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 t="str">
            <v>X</v>
          </cell>
          <cell r="Z65">
            <v>0</v>
          </cell>
          <cell r="AA65" t="str">
            <v>Hablingbo IK</v>
          </cell>
        </row>
        <row r="66">
          <cell r="A66">
            <v>54</v>
          </cell>
          <cell r="B66" t="str">
            <v>Agnes</v>
          </cell>
          <cell r="C66" t="str">
            <v>Johansson</v>
          </cell>
          <cell r="D66">
            <v>908</v>
          </cell>
          <cell r="E66" t="str">
            <v>D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X</v>
          </cell>
          <cell r="K66">
            <v>0</v>
          </cell>
          <cell r="L66">
            <v>2002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 t="str">
            <v>X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 t="str">
            <v>X</v>
          </cell>
          <cell r="AA66" t="str">
            <v>Hablingbo IK</v>
          </cell>
        </row>
        <row r="67">
          <cell r="A67">
            <v>55</v>
          </cell>
          <cell r="B67" t="str">
            <v>Linnea</v>
          </cell>
          <cell r="C67" t="str">
            <v>Larsson</v>
          </cell>
          <cell r="D67">
            <v>1183</v>
          </cell>
          <cell r="E67" t="str">
            <v>D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X</v>
          </cell>
          <cell r="K67">
            <v>0</v>
          </cell>
          <cell r="L67">
            <v>2007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 t="str">
            <v>X</v>
          </cell>
          <cell r="AA67" t="str">
            <v>Hablingbo IK</v>
          </cell>
        </row>
        <row r="68">
          <cell r="A68">
            <v>56</v>
          </cell>
          <cell r="B68" t="str">
            <v>Olof</v>
          </cell>
          <cell r="C68" t="str">
            <v>Lithberg</v>
          </cell>
          <cell r="D68">
            <v>287</v>
          </cell>
          <cell r="E68" t="str">
            <v>H</v>
          </cell>
          <cell r="F68" t="str">
            <v>X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A</v>
          </cell>
          <cell r="L68">
            <v>1967</v>
          </cell>
          <cell r="M68" t="str">
            <v>X</v>
          </cell>
          <cell r="N68" t="str">
            <v>X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 t="str">
            <v>X1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 t="str">
            <v>Hablingbo IK</v>
          </cell>
        </row>
        <row r="69">
          <cell r="A69">
            <v>57</v>
          </cell>
          <cell r="B69" t="str">
            <v>Henning</v>
          </cell>
          <cell r="C69" t="str">
            <v>Niklasson</v>
          </cell>
          <cell r="D69">
            <v>343</v>
          </cell>
          <cell r="E69" t="str">
            <v>H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X</v>
          </cell>
          <cell r="K69">
            <v>0</v>
          </cell>
          <cell r="L69">
            <v>2004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str">
            <v>X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 t="str">
            <v>X</v>
          </cell>
          <cell r="Z69">
            <v>0</v>
          </cell>
          <cell r="AA69" t="str">
            <v>Hablingbo IK</v>
          </cell>
        </row>
        <row r="70">
          <cell r="A70">
            <v>58</v>
          </cell>
          <cell r="B70" t="str">
            <v>Jacob</v>
          </cell>
          <cell r="C70" t="str">
            <v>Nilsson</v>
          </cell>
          <cell r="D70">
            <v>296</v>
          </cell>
          <cell r="E70" t="str">
            <v>H</v>
          </cell>
          <cell r="F70" t="str">
            <v>X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1993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 t="str">
            <v>R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 t="str">
            <v>Hablingbo IK</v>
          </cell>
        </row>
        <row r="71">
          <cell r="A71">
            <v>59</v>
          </cell>
          <cell r="B71" t="str">
            <v>Kenneth</v>
          </cell>
          <cell r="C71" t="str">
            <v>Nilsson</v>
          </cell>
          <cell r="D71">
            <v>1955</v>
          </cell>
          <cell r="E71" t="str">
            <v>H</v>
          </cell>
          <cell r="F71" t="str">
            <v>X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A</v>
          </cell>
          <cell r="L71">
            <v>1955</v>
          </cell>
          <cell r="M71" t="str">
            <v>X</v>
          </cell>
          <cell r="N71" t="str">
            <v>X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 t="str">
            <v>X2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 t="str">
            <v>Hablingbo IK</v>
          </cell>
        </row>
        <row r="72">
          <cell r="A72">
            <v>60</v>
          </cell>
          <cell r="B72" t="str">
            <v xml:space="preserve">Nils-Allan </v>
          </cell>
          <cell r="C72" t="str">
            <v>Nilsson</v>
          </cell>
          <cell r="D72">
            <v>299</v>
          </cell>
          <cell r="E72" t="str">
            <v>H</v>
          </cell>
          <cell r="F72" t="str">
            <v>X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A</v>
          </cell>
          <cell r="L72">
            <v>1953</v>
          </cell>
          <cell r="M72" t="str">
            <v>X</v>
          </cell>
          <cell r="N72" t="str">
            <v>X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 t="str">
            <v>X2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 t="str">
            <v>Hablingbo IK</v>
          </cell>
        </row>
        <row r="73">
          <cell r="A73">
            <v>61</v>
          </cell>
          <cell r="B73" t="str">
            <v xml:space="preserve">Ola </v>
          </cell>
          <cell r="C73" t="str">
            <v>Nilsson</v>
          </cell>
          <cell r="D73">
            <v>300</v>
          </cell>
          <cell r="E73" t="str">
            <v>H</v>
          </cell>
          <cell r="F73" t="str">
            <v>X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Elit</v>
          </cell>
          <cell r="L73">
            <v>1968</v>
          </cell>
          <cell r="M73" t="str">
            <v>X</v>
          </cell>
          <cell r="N73" t="str">
            <v>X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 t="str">
            <v>X1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 t="str">
            <v>Hablingbo IK</v>
          </cell>
        </row>
        <row r="74">
          <cell r="A74">
            <v>62</v>
          </cell>
          <cell r="B74" t="str">
            <v xml:space="preserve">Roland </v>
          </cell>
          <cell r="C74" t="str">
            <v>Nilsson</v>
          </cell>
          <cell r="D74">
            <v>301</v>
          </cell>
          <cell r="E74" t="str">
            <v>H</v>
          </cell>
          <cell r="F74" t="str">
            <v>X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Elit</v>
          </cell>
          <cell r="L74">
            <v>1960</v>
          </cell>
          <cell r="M74" t="str">
            <v>X</v>
          </cell>
          <cell r="N74" t="str">
            <v>X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 t="str">
            <v>X2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 t="str">
            <v>Hablingbo IK</v>
          </cell>
        </row>
        <row r="75">
          <cell r="A75">
            <v>63</v>
          </cell>
          <cell r="B75" t="str">
            <v>William</v>
          </cell>
          <cell r="C75" t="str">
            <v>Snöbohm</v>
          </cell>
          <cell r="D75">
            <v>856</v>
          </cell>
          <cell r="E75" t="str">
            <v>H</v>
          </cell>
          <cell r="F75" t="str">
            <v>X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C</v>
          </cell>
          <cell r="L75">
            <v>1998</v>
          </cell>
          <cell r="M75" t="str">
            <v>X</v>
          </cell>
          <cell r="N75">
            <v>0</v>
          </cell>
          <cell r="O75" t="str">
            <v>X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 t="str">
            <v>R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 t="str">
            <v>Hablingbo IK</v>
          </cell>
        </row>
        <row r="76">
          <cell r="A76">
            <v>64</v>
          </cell>
          <cell r="B76" t="str">
            <v>Stanley</v>
          </cell>
          <cell r="C76" t="str">
            <v>Sagnia</v>
          </cell>
          <cell r="D76">
            <v>1201</v>
          </cell>
          <cell r="E76" t="str">
            <v>H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X</v>
          </cell>
          <cell r="K76">
            <v>0</v>
          </cell>
          <cell r="L76" t="str">
            <v>2007</v>
          </cell>
          <cell r="M76" t="str">
            <v>X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 t="str">
            <v>X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 t="str">
            <v>IF Triangeln</v>
          </cell>
        </row>
        <row r="77">
          <cell r="A77">
            <v>65</v>
          </cell>
          <cell r="B77" t="str">
            <v>Mona</v>
          </cell>
          <cell r="C77" t="str">
            <v>Kindberg</v>
          </cell>
          <cell r="D77">
            <v>482</v>
          </cell>
          <cell r="E77" t="str">
            <v>D</v>
          </cell>
          <cell r="F77">
            <v>0</v>
          </cell>
          <cell r="G77">
            <v>0</v>
          </cell>
          <cell r="H77" t="str">
            <v>X</v>
          </cell>
          <cell r="I77">
            <v>0</v>
          </cell>
          <cell r="J77">
            <v>0</v>
          </cell>
          <cell r="K77">
            <v>0</v>
          </cell>
          <cell r="L77">
            <v>1944</v>
          </cell>
          <cell r="M77">
            <v>0</v>
          </cell>
          <cell r="N77">
            <v>0</v>
          </cell>
          <cell r="O77">
            <v>0</v>
          </cell>
          <cell r="P77" t="str">
            <v>X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 t="str">
            <v>IF Varpa</v>
          </cell>
        </row>
        <row r="78">
          <cell r="A78">
            <v>66</v>
          </cell>
          <cell r="B78" t="str">
            <v>Nils</v>
          </cell>
          <cell r="C78" t="str">
            <v>Kindberg</v>
          </cell>
          <cell r="D78">
            <v>485</v>
          </cell>
          <cell r="E78" t="str">
            <v>H</v>
          </cell>
          <cell r="F78">
            <v>0</v>
          </cell>
          <cell r="G78">
            <v>0</v>
          </cell>
          <cell r="H78">
            <v>0</v>
          </cell>
          <cell r="I78" t="str">
            <v>X</v>
          </cell>
          <cell r="J78">
            <v>0</v>
          </cell>
          <cell r="K78" t="str">
            <v>B</v>
          </cell>
          <cell r="L78">
            <v>1942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 t="str">
            <v>X2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 t="str">
            <v>IF Varpa</v>
          </cell>
        </row>
        <row r="79">
          <cell r="A79">
            <v>67</v>
          </cell>
          <cell r="B79" t="str">
            <v>Göran</v>
          </cell>
          <cell r="C79" t="str">
            <v>Lindberg</v>
          </cell>
          <cell r="D79">
            <v>1008</v>
          </cell>
          <cell r="E79" t="str">
            <v>H</v>
          </cell>
          <cell r="F79">
            <v>0</v>
          </cell>
          <cell r="G79">
            <v>0</v>
          </cell>
          <cell r="H79">
            <v>0</v>
          </cell>
          <cell r="I79" t="str">
            <v>X</v>
          </cell>
          <cell r="J79">
            <v>0</v>
          </cell>
          <cell r="K79" t="str">
            <v>A</v>
          </cell>
          <cell r="L79">
            <v>1943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 t="str">
            <v>X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 t="str">
            <v>X2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 t="str">
            <v>IF Varpa</v>
          </cell>
        </row>
        <row r="80">
          <cell r="A80">
            <v>68</v>
          </cell>
          <cell r="B80" t="str">
            <v>Göte</v>
          </cell>
          <cell r="C80" t="str">
            <v>Lindberg</v>
          </cell>
          <cell r="D80">
            <v>1043</v>
          </cell>
          <cell r="E80" t="str">
            <v>H</v>
          </cell>
          <cell r="F80">
            <v>0</v>
          </cell>
          <cell r="G80">
            <v>0</v>
          </cell>
          <cell r="H80">
            <v>0</v>
          </cell>
          <cell r="I80" t="str">
            <v>X</v>
          </cell>
          <cell r="J80">
            <v>0</v>
          </cell>
          <cell r="K80" t="str">
            <v>B</v>
          </cell>
          <cell r="L80">
            <v>1939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 t="str">
            <v>X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 t="str">
            <v>R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 t="str">
            <v>IF Varpa</v>
          </cell>
        </row>
        <row r="81">
          <cell r="A81">
            <v>69</v>
          </cell>
          <cell r="B81" t="str">
            <v>Inga</v>
          </cell>
          <cell r="C81" t="str">
            <v>Lindberg</v>
          </cell>
          <cell r="D81">
            <v>1010</v>
          </cell>
          <cell r="E81" t="str">
            <v>D</v>
          </cell>
          <cell r="F81">
            <v>0</v>
          </cell>
          <cell r="G81">
            <v>0</v>
          </cell>
          <cell r="H81" t="str">
            <v>X</v>
          </cell>
          <cell r="I81">
            <v>0</v>
          </cell>
          <cell r="J81">
            <v>0</v>
          </cell>
          <cell r="K81">
            <v>0</v>
          </cell>
          <cell r="L81">
            <v>1938</v>
          </cell>
          <cell r="M81" t="str">
            <v>X</v>
          </cell>
          <cell r="N81">
            <v>0</v>
          </cell>
          <cell r="O81">
            <v>0</v>
          </cell>
          <cell r="P81" t="str">
            <v>X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 t="str">
            <v>IF Varpa</v>
          </cell>
        </row>
        <row r="82">
          <cell r="A82">
            <v>70</v>
          </cell>
          <cell r="B82" t="str">
            <v>Jimmy</v>
          </cell>
          <cell r="C82" t="str">
            <v>Malmqvist</v>
          </cell>
          <cell r="D82">
            <v>1180</v>
          </cell>
          <cell r="E82" t="str">
            <v>H</v>
          </cell>
          <cell r="F82">
            <v>0</v>
          </cell>
          <cell r="G82">
            <v>0</v>
          </cell>
          <cell r="H82">
            <v>0</v>
          </cell>
          <cell r="I82" t="str">
            <v>X</v>
          </cell>
          <cell r="J82">
            <v>0</v>
          </cell>
          <cell r="K82" t="str">
            <v>B</v>
          </cell>
          <cell r="L82">
            <v>1950</v>
          </cell>
          <cell r="M82" t="str">
            <v>X</v>
          </cell>
          <cell r="N82">
            <v>0</v>
          </cell>
          <cell r="O82">
            <v>0</v>
          </cell>
          <cell r="P82">
            <v>0</v>
          </cell>
          <cell r="Q82" t="str">
            <v>X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 t="str">
            <v>X1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 t="str">
            <v>IF Varpa</v>
          </cell>
        </row>
        <row r="83">
          <cell r="A83">
            <v>71</v>
          </cell>
          <cell r="B83" t="str">
            <v xml:space="preserve">Tommy </v>
          </cell>
          <cell r="C83" t="str">
            <v>Malmqvist</v>
          </cell>
          <cell r="D83">
            <v>381</v>
          </cell>
          <cell r="E83" t="str">
            <v>H</v>
          </cell>
          <cell r="F83">
            <v>0</v>
          </cell>
          <cell r="G83">
            <v>0</v>
          </cell>
          <cell r="H83">
            <v>0</v>
          </cell>
          <cell r="I83" t="str">
            <v>X</v>
          </cell>
          <cell r="J83">
            <v>0</v>
          </cell>
          <cell r="K83" t="str">
            <v>B</v>
          </cell>
          <cell r="L83">
            <v>1944</v>
          </cell>
          <cell r="M83" t="str">
            <v>X</v>
          </cell>
          <cell r="N83">
            <v>0</v>
          </cell>
          <cell r="O83">
            <v>0</v>
          </cell>
          <cell r="P83">
            <v>0</v>
          </cell>
          <cell r="Q83" t="str">
            <v>X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 t="str">
            <v>X1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 t="str">
            <v>IF Varpa</v>
          </cell>
        </row>
        <row r="84">
          <cell r="A84">
            <v>72</v>
          </cell>
          <cell r="B84" t="str">
            <v>Sven-Erik</v>
          </cell>
          <cell r="C84" t="str">
            <v>Nordlund</v>
          </cell>
          <cell r="D84">
            <v>192</v>
          </cell>
          <cell r="E84" t="str">
            <v>H</v>
          </cell>
          <cell r="F84">
            <v>0</v>
          </cell>
          <cell r="G84">
            <v>0</v>
          </cell>
          <cell r="H84">
            <v>0</v>
          </cell>
          <cell r="I84" t="str">
            <v>X</v>
          </cell>
          <cell r="J84">
            <v>0</v>
          </cell>
          <cell r="K84" t="str">
            <v>A</v>
          </cell>
          <cell r="L84">
            <v>1930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 t="str">
            <v>X2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 t="str">
            <v>IF Varpa</v>
          </cell>
        </row>
        <row r="85">
          <cell r="A85">
            <v>73</v>
          </cell>
          <cell r="B85" t="str">
            <v xml:space="preserve">Lars-Åke </v>
          </cell>
          <cell r="C85" t="str">
            <v>Olsson</v>
          </cell>
          <cell r="D85">
            <v>383</v>
          </cell>
          <cell r="E85" t="str">
            <v>H</v>
          </cell>
          <cell r="F85">
            <v>0</v>
          </cell>
          <cell r="G85">
            <v>0</v>
          </cell>
          <cell r="H85">
            <v>0</v>
          </cell>
          <cell r="I85" t="str">
            <v>X</v>
          </cell>
          <cell r="J85">
            <v>0</v>
          </cell>
          <cell r="K85" t="str">
            <v>A</v>
          </cell>
          <cell r="L85">
            <v>1947</v>
          </cell>
          <cell r="M85" t="str">
            <v>X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 t="str">
            <v>X1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 t="str">
            <v>IF Varpa</v>
          </cell>
        </row>
        <row r="86">
          <cell r="A86">
            <v>74</v>
          </cell>
          <cell r="B86" t="str">
            <v>Karin</v>
          </cell>
          <cell r="C86" t="str">
            <v>Ring</v>
          </cell>
          <cell r="D86">
            <v>407</v>
          </cell>
          <cell r="E86" t="str">
            <v>D</v>
          </cell>
          <cell r="F86">
            <v>0</v>
          </cell>
          <cell r="G86">
            <v>0</v>
          </cell>
          <cell r="H86" t="str">
            <v>X</v>
          </cell>
          <cell r="I86">
            <v>0</v>
          </cell>
          <cell r="J86">
            <v>0</v>
          </cell>
          <cell r="K86" t="str">
            <v>A</v>
          </cell>
          <cell r="L86">
            <v>1942</v>
          </cell>
          <cell r="M86" t="str">
            <v>X</v>
          </cell>
          <cell r="N86">
            <v>0</v>
          </cell>
          <cell r="O86">
            <v>0</v>
          </cell>
          <cell r="P86" t="str">
            <v>X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 t="str">
            <v>Kovlands IF</v>
          </cell>
        </row>
        <row r="87">
          <cell r="A87">
            <v>75</v>
          </cell>
          <cell r="B87" t="str">
            <v>Bengt</v>
          </cell>
          <cell r="C87" t="str">
            <v>Westberg</v>
          </cell>
          <cell r="D87">
            <v>411</v>
          </cell>
          <cell r="E87" t="str">
            <v>H</v>
          </cell>
          <cell r="F87">
            <v>0</v>
          </cell>
          <cell r="G87">
            <v>0</v>
          </cell>
          <cell r="H87">
            <v>0</v>
          </cell>
          <cell r="I87" t="str">
            <v>X</v>
          </cell>
          <cell r="J87">
            <v>0</v>
          </cell>
          <cell r="K87" t="str">
            <v>A</v>
          </cell>
          <cell r="L87">
            <v>1938</v>
          </cell>
          <cell r="M87" t="str">
            <v>X</v>
          </cell>
          <cell r="N87">
            <v>0</v>
          </cell>
          <cell r="O87">
            <v>0</v>
          </cell>
          <cell r="P87">
            <v>0</v>
          </cell>
          <cell r="Q87" t="str">
            <v>X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 t="str">
            <v>Kovlands IF</v>
          </cell>
        </row>
        <row r="88">
          <cell r="A88">
            <v>76</v>
          </cell>
          <cell r="B88" t="str">
            <v xml:space="preserve">Samuel </v>
          </cell>
          <cell r="C88" t="str">
            <v>Jakobsson</v>
          </cell>
          <cell r="D88">
            <v>79</v>
          </cell>
          <cell r="E88" t="str">
            <v>H</v>
          </cell>
          <cell r="F88">
            <v>0</v>
          </cell>
          <cell r="G88" t="str">
            <v>X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1996</v>
          </cell>
          <cell r="M88" t="str">
            <v>X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 t="str">
            <v>X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 t="str">
            <v>Mulde VK</v>
          </cell>
        </row>
        <row r="89">
          <cell r="A89">
            <v>77</v>
          </cell>
          <cell r="B89" t="str">
            <v>Börje</v>
          </cell>
          <cell r="C89" t="str">
            <v>Dahlström</v>
          </cell>
          <cell r="D89">
            <v>1012</v>
          </cell>
          <cell r="E89" t="str">
            <v>H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 t="str">
            <v>C</v>
          </cell>
          <cell r="L89">
            <v>1947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 t="str">
            <v>X2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 t="str">
            <v>Roma IF</v>
          </cell>
        </row>
        <row r="90">
          <cell r="A90">
            <v>78</v>
          </cell>
          <cell r="B90" t="str">
            <v xml:space="preserve">Anders </v>
          </cell>
          <cell r="C90" t="str">
            <v>Dyplin</v>
          </cell>
          <cell r="D90">
            <v>119</v>
          </cell>
          <cell r="E90" t="str">
            <v>H</v>
          </cell>
          <cell r="F90">
            <v>0</v>
          </cell>
          <cell r="G90">
            <v>0</v>
          </cell>
          <cell r="H90">
            <v>0</v>
          </cell>
          <cell r="I90" t="str">
            <v>X</v>
          </cell>
          <cell r="J90">
            <v>0</v>
          </cell>
          <cell r="K90" t="str">
            <v>E</v>
          </cell>
          <cell r="L90">
            <v>1953</v>
          </cell>
          <cell r="M90" t="str">
            <v>X</v>
          </cell>
          <cell r="N90">
            <v>0</v>
          </cell>
          <cell r="O90">
            <v>0</v>
          </cell>
          <cell r="P90">
            <v>0</v>
          </cell>
          <cell r="Q90" t="str">
            <v>X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 t="str">
            <v>X1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 t="str">
            <v>Roma IF</v>
          </cell>
        </row>
        <row r="91">
          <cell r="A91">
            <v>79</v>
          </cell>
          <cell r="B91" t="str">
            <v>Sölve</v>
          </cell>
          <cell r="C91" t="str">
            <v>Dyplin</v>
          </cell>
          <cell r="D91">
            <v>1085</v>
          </cell>
          <cell r="E91" t="str">
            <v>H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 t="str">
            <v>B</v>
          </cell>
          <cell r="L91">
            <v>1947</v>
          </cell>
          <cell r="M91" t="str">
            <v>X</v>
          </cell>
          <cell r="N91">
            <v>0</v>
          </cell>
          <cell r="O91">
            <v>0</v>
          </cell>
          <cell r="P91">
            <v>0</v>
          </cell>
          <cell r="Q91" t="str">
            <v>X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str">
            <v>R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 t="str">
            <v>Roma IF</v>
          </cell>
        </row>
        <row r="92">
          <cell r="A92">
            <v>80</v>
          </cell>
          <cell r="B92" t="str">
            <v>Anton</v>
          </cell>
          <cell r="C92" t="str">
            <v>Forsman</v>
          </cell>
          <cell r="D92">
            <v>1175</v>
          </cell>
          <cell r="E92" t="str">
            <v>H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 t="str">
            <v>X</v>
          </cell>
          <cell r="K92">
            <v>0</v>
          </cell>
          <cell r="L92">
            <v>2005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 t="str">
            <v>X</v>
          </cell>
          <cell r="Z92">
            <v>0</v>
          </cell>
          <cell r="AA92" t="str">
            <v>Roma IF</v>
          </cell>
        </row>
        <row r="93">
          <cell r="A93">
            <v>81</v>
          </cell>
          <cell r="B93" t="str">
            <v xml:space="preserve">Agnes </v>
          </cell>
          <cell r="C93" t="str">
            <v>Friman</v>
          </cell>
          <cell r="D93">
            <v>1176</v>
          </cell>
          <cell r="E93" t="str">
            <v>D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 t="str">
            <v>X</v>
          </cell>
          <cell r="K93">
            <v>0</v>
          </cell>
          <cell r="L93">
            <v>2005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 t="str">
            <v>X</v>
          </cell>
          <cell r="AA93" t="str">
            <v>Roma IF</v>
          </cell>
        </row>
        <row r="94">
          <cell r="A94">
            <v>82</v>
          </cell>
          <cell r="B94" t="str">
            <v xml:space="preserve">Lars-Ulle </v>
          </cell>
          <cell r="C94" t="str">
            <v>Gadefors</v>
          </cell>
          <cell r="D94">
            <v>501</v>
          </cell>
          <cell r="E94" t="str">
            <v>H</v>
          </cell>
          <cell r="F94">
            <v>0</v>
          </cell>
          <cell r="G94">
            <v>0</v>
          </cell>
          <cell r="H94">
            <v>0</v>
          </cell>
          <cell r="I94" t="str">
            <v>X</v>
          </cell>
          <cell r="J94">
            <v>0</v>
          </cell>
          <cell r="K94" t="str">
            <v>A</v>
          </cell>
          <cell r="L94">
            <v>1938</v>
          </cell>
          <cell r="M94" t="str">
            <v>X</v>
          </cell>
          <cell r="N94">
            <v>0</v>
          </cell>
          <cell r="O94">
            <v>0</v>
          </cell>
          <cell r="P94">
            <v>0</v>
          </cell>
          <cell r="Q94" t="str">
            <v>X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 t="str">
            <v>X2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 t="str">
            <v>Roma IF</v>
          </cell>
        </row>
        <row r="95">
          <cell r="A95">
            <v>83</v>
          </cell>
          <cell r="B95" t="str">
            <v xml:space="preserve">Ulf </v>
          </cell>
          <cell r="C95" t="str">
            <v>Godman</v>
          </cell>
          <cell r="D95">
            <v>121</v>
          </cell>
          <cell r="E95" t="str">
            <v>H</v>
          </cell>
          <cell r="F95">
            <v>0</v>
          </cell>
          <cell r="G95">
            <v>0</v>
          </cell>
          <cell r="H95">
            <v>0</v>
          </cell>
          <cell r="I95" t="str">
            <v>X</v>
          </cell>
          <cell r="J95">
            <v>0</v>
          </cell>
          <cell r="K95" t="str">
            <v>E</v>
          </cell>
          <cell r="L95">
            <v>1952</v>
          </cell>
          <cell r="M95" t="str">
            <v>X</v>
          </cell>
          <cell r="N95">
            <v>0</v>
          </cell>
          <cell r="O95">
            <v>0</v>
          </cell>
          <cell r="P95">
            <v>0</v>
          </cell>
          <cell r="Q95" t="str">
            <v>X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 t="str">
            <v>X1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 t="str">
            <v>Roma IF</v>
          </cell>
        </row>
        <row r="96">
          <cell r="A96">
            <v>84</v>
          </cell>
          <cell r="B96" t="str">
            <v>Hugo</v>
          </cell>
          <cell r="C96" t="str">
            <v>Hägglund</v>
          </cell>
          <cell r="D96">
            <v>1177</v>
          </cell>
          <cell r="E96" t="str">
            <v>H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 t="str">
            <v>X</v>
          </cell>
          <cell r="K96">
            <v>0</v>
          </cell>
          <cell r="L96">
            <v>2005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 t="str">
            <v>X</v>
          </cell>
          <cell r="Z96">
            <v>0</v>
          </cell>
          <cell r="AA96" t="str">
            <v>Roma IF</v>
          </cell>
        </row>
        <row r="97">
          <cell r="A97">
            <v>85</v>
          </cell>
          <cell r="B97" t="str">
            <v>Georg</v>
          </cell>
          <cell r="C97" t="str">
            <v>Johansson</v>
          </cell>
          <cell r="D97">
            <v>507</v>
          </cell>
          <cell r="E97" t="str">
            <v>H</v>
          </cell>
          <cell r="F97">
            <v>0</v>
          </cell>
          <cell r="G97">
            <v>0</v>
          </cell>
          <cell r="H97">
            <v>0</v>
          </cell>
          <cell r="I97" t="str">
            <v>X</v>
          </cell>
          <cell r="J97">
            <v>0</v>
          </cell>
          <cell r="K97" t="str">
            <v>E</v>
          </cell>
          <cell r="L97">
            <v>1938</v>
          </cell>
          <cell r="M97" t="str">
            <v>X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 t="str">
            <v>X1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 t="str">
            <v>Roma IF</v>
          </cell>
        </row>
        <row r="98">
          <cell r="A98">
            <v>86</v>
          </cell>
          <cell r="B98" t="str">
            <v>Sara</v>
          </cell>
          <cell r="C98" t="str">
            <v>Kysinger</v>
          </cell>
          <cell r="D98">
            <v>1213</v>
          </cell>
          <cell r="E98" t="str">
            <v>D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 t="str">
            <v>X</v>
          </cell>
          <cell r="K98">
            <v>0</v>
          </cell>
          <cell r="L98">
            <v>2005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 t="str">
            <v>X</v>
          </cell>
          <cell r="AA98" t="str">
            <v>Roma IF</v>
          </cell>
        </row>
        <row r="99">
          <cell r="A99">
            <v>87</v>
          </cell>
          <cell r="B99" t="str">
            <v>Hampus</v>
          </cell>
          <cell r="C99" t="str">
            <v>Lindby</v>
          </cell>
          <cell r="D99">
            <v>1214</v>
          </cell>
          <cell r="E99" t="str">
            <v>h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 t="str">
            <v>X</v>
          </cell>
          <cell r="K99">
            <v>0</v>
          </cell>
          <cell r="L99">
            <v>2005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 t="str">
            <v>X</v>
          </cell>
          <cell r="Z99">
            <v>0</v>
          </cell>
          <cell r="AA99" t="str">
            <v>Roma IF</v>
          </cell>
        </row>
        <row r="100">
          <cell r="A100">
            <v>88</v>
          </cell>
          <cell r="B100" t="str">
            <v xml:space="preserve">Arne </v>
          </cell>
          <cell r="C100" t="str">
            <v>Olsson</v>
          </cell>
          <cell r="D100">
            <v>514</v>
          </cell>
          <cell r="E100" t="str">
            <v>H</v>
          </cell>
          <cell r="F100">
            <v>0</v>
          </cell>
          <cell r="G100">
            <v>0</v>
          </cell>
          <cell r="H100">
            <v>0</v>
          </cell>
          <cell r="I100" t="str">
            <v>X</v>
          </cell>
          <cell r="J100">
            <v>0</v>
          </cell>
          <cell r="K100" t="str">
            <v>A</v>
          </cell>
          <cell r="L100">
            <v>1934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 t="str">
            <v>X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 t="str">
            <v>R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 t="str">
            <v>Roma IF</v>
          </cell>
        </row>
        <row r="101">
          <cell r="A101">
            <v>89</v>
          </cell>
          <cell r="B101" t="str">
            <v>Alva</v>
          </cell>
          <cell r="C101" t="str">
            <v>Stengård</v>
          </cell>
          <cell r="D101">
            <v>1179</v>
          </cell>
          <cell r="E101" t="str">
            <v>D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 t="str">
            <v>X</v>
          </cell>
          <cell r="K101">
            <v>0</v>
          </cell>
          <cell r="L101">
            <v>2005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 t="str">
            <v>X</v>
          </cell>
          <cell r="AA101" t="str">
            <v>Roma IF</v>
          </cell>
        </row>
        <row r="102">
          <cell r="A102">
            <v>90</v>
          </cell>
          <cell r="B102" t="str">
            <v>Tage</v>
          </cell>
          <cell r="C102" t="str">
            <v>Svanborg</v>
          </cell>
          <cell r="D102">
            <v>100</v>
          </cell>
          <cell r="E102" t="str">
            <v>H</v>
          </cell>
          <cell r="F102">
            <v>0</v>
          </cell>
          <cell r="G102">
            <v>0</v>
          </cell>
          <cell r="H102">
            <v>0</v>
          </cell>
          <cell r="I102" t="str">
            <v>X</v>
          </cell>
          <cell r="J102">
            <v>0</v>
          </cell>
          <cell r="K102" t="str">
            <v>E</v>
          </cell>
          <cell r="L102">
            <v>1940</v>
          </cell>
          <cell r="M102" t="str">
            <v>X</v>
          </cell>
          <cell r="N102">
            <v>0</v>
          </cell>
          <cell r="O102">
            <v>0</v>
          </cell>
          <cell r="P102">
            <v>0</v>
          </cell>
          <cell r="Q102" t="str">
            <v>X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 t="str">
            <v>X2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 t="str">
            <v>Roma IF</v>
          </cell>
        </row>
        <row r="103">
          <cell r="A103">
            <v>91</v>
          </cell>
          <cell r="B103" t="str">
            <v>Ingvar</v>
          </cell>
          <cell r="C103" t="str">
            <v>Cedergren</v>
          </cell>
          <cell r="D103">
            <v>1125</v>
          </cell>
          <cell r="E103" t="str">
            <v>H</v>
          </cell>
          <cell r="F103">
            <v>0</v>
          </cell>
          <cell r="G103">
            <v>0</v>
          </cell>
          <cell r="H103">
            <v>0</v>
          </cell>
          <cell r="I103" t="str">
            <v>X</v>
          </cell>
          <cell r="J103">
            <v>0</v>
          </cell>
          <cell r="K103" t="str">
            <v>C</v>
          </cell>
          <cell r="L103">
            <v>1953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 t="str">
            <v>X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 t="str">
            <v>Sanda IF</v>
          </cell>
        </row>
        <row r="104">
          <cell r="A104">
            <v>92</v>
          </cell>
          <cell r="B104" t="str">
            <v>Svante</v>
          </cell>
          <cell r="C104" t="str">
            <v>Engström</v>
          </cell>
          <cell r="D104">
            <v>1217</v>
          </cell>
          <cell r="E104" t="str">
            <v>H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 t="str">
            <v>X</v>
          </cell>
          <cell r="K104">
            <v>0</v>
          </cell>
          <cell r="L104">
            <v>2007</v>
          </cell>
          <cell r="M104" t="str">
            <v>X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 t="str">
            <v>X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 t="str">
            <v>X1</v>
          </cell>
          <cell r="Z104">
            <v>0</v>
          </cell>
          <cell r="AA104" t="str">
            <v>Sanda IF</v>
          </cell>
        </row>
        <row r="105">
          <cell r="A105">
            <v>93</v>
          </cell>
          <cell r="B105" t="str">
            <v>Lukas</v>
          </cell>
          <cell r="C105" t="str">
            <v>Gillerfors</v>
          </cell>
          <cell r="D105">
            <v>1158</v>
          </cell>
          <cell r="E105" t="str">
            <v>H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 t="str">
            <v>X</v>
          </cell>
          <cell r="K105">
            <v>0</v>
          </cell>
          <cell r="L105">
            <v>2006</v>
          </cell>
          <cell r="M105" t="str">
            <v>X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 t="str">
            <v>X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 t="str">
            <v>X1</v>
          </cell>
          <cell r="Z105">
            <v>0</v>
          </cell>
          <cell r="AA105" t="str">
            <v>Sanda IF</v>
          </cell>
        </row>
        <row r="106">
          <cell r="A106">
            <v>94</v>
          </cell>
          <cell r="B106" t="str">
            <v>Wilma</v>
          </cell>
          <cell r="C106" t="str">
            <v>Gillerfors</v>
          </cell>
          <cell r="D106">
            <v>1154</v>
          </cell>
          <cell r="E106" t="str">
            <v>D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 t="str">
            <v>X</v>
          </cell>
          <cell r="K106">
            <v>0</v>
          </cell>
          <cell r="L106">
            <v>2007</v>
          </cell>
          <cell r="M106" t="str">
            <v>X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 t="str">
            <v>X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 t="str">
            <v>X</v>
          </cell>
          <cell r="AA106" t="str">
            <v>Sanda IF</v>
          </cell>
        </row>
        <row r="107">
          <cell r="A107">
            <v>95</v>
          </cell>
          <cell r="B107" t="str">
            <v xml:space="preserve">Hanna </v>
          </cell>
          <cell r="C107" t="str">
            <v>Gustafsson</v>
          </cell>
          <cell r="D107">
            <v>520</v>
          </cell>
          <cell r="E107" t="str">
            <v>D</v>
          </cell>
          <cell r="F107" t="str">
            <v>X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 t="str">
            <v>C</v>
          </cell>
          <cell r="L107">
            <v>1976</v>
          </cell>
          <cell r="M107" t="str">
            <v>X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 t="str">
            <v>X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 t="str">
            <v>Sanda IF</v>
          </cell>
        </row>
        <row r="108">
          <cell r="A108">
            <v>96</v>
          </cell>
          <cell r="B108" t="str">
            <v>Ola</v>
          </cell>
          <cell r="C108" t="str">
            <v>Hallvede</v>
          </cell>
          <cell r="D108">
            <v>939</v>
          </cell>
          <cell r="E108" t="str">
            <v>H</v>
          </cell>
          <cell r="F108" t="str">
            <v>X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 t="str">
            <v>C</v>
          </cell>
          <cell r="L108">
            <v>1967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 t="str">
            <v>R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 t="str">
            <v>Sanda IF</v>
          </cell>
        </row>
        <row r="109">
          <cell r="A109">
            <v>97</v>
          </cell>
          <cell r="B109" t="str">
            <v>Erik</v>
          </cell>
          <cell r="C109" t="str">
            <v>Holmqvist</v>
          </cell>
          <cell r="D109">
            <v>74</v>
          </cell>
          <cell r="E109" t="str">
            <v>H</v>
          </cell>
          <cell r="F109">
            <v>0</v>
          </cell>
          <cell r="G109">
            <v>0</v>
          </cell>
          <cell r="H109">
            <v>0</v>
          </cell>
          <cell r="I109" t="str">
            <v>X</v>
          </cell>
          <cell r="J109">
            <v>0</v>
          </cell>
          <cell r="K109" t="str">
            <v>B</v>
          </cell>
          <cell r="L109">
            <v>1947</v>
          </cell>
          <cell r="M109" t="str">
            <v>X</v>
          </cell>
          <cell r="N109">
            <v>0</v>
          </cell>
          <cell r="O109">
            <v>0</v>
          </cell>
          <cell r="P109">
            <v>0</v>
          </cell>
          <cell r="Q109" t="str">
            <v>X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 t="str">
            <v>X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 t="str">
            <v>Sanda IF</v>
          </cell>
        </row>
        <row r="110">
          <cell r="A110">
            <v>98</v>
          </cell>
          <cell r="B110" t="str">
            <v>Tomas</v>
          </cell>
          <cell r="C110" t="str">
            <v>Holmqvist</v>
          </cell>
          <cell r="D110">
            <v>521</v>
          </cell>
          <cell r="E110" t="str">
            <v>H</v>
          </cell>
          <cell r="F110" t="str">
            <v>X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B</v>
          </cell>
          <cell r="L110">
            <v>1974</v>
          </cell>
          <cell r="M110" t="str">
            <v>X</v>
          </cell>
          <cell r="N110" t="str">
            <v>X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 t="str">
            <v>X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 t="str">
            <v>Sanda IF</v>
          </cell>
        </row>
        <row r="111">
          <cell r="A111">
            <v>99</v>
          </cell>
          <cell r="B111" t="str">
            <v>Leo</v>
          </cell>
          <cell r="C111" t="str">
            <v>Karlsson</v>
          </cell>
          <cell r="D111">
            <v>1125</v>
          </cell>
          <cell r="E111" t="str">
            <v>H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 t="str">
            <v>X</v>
          </cell>
          <cell r="K111">
            <v>0</v>
          </cell>
          <cell r="L111">
            <v>2005</v>
          </cell>
          <cell r="M111" t="str">
            <v>X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 t="str">
            <v>X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 t="str">
            <v>X2</v>
          </cell>
          <cell r="Z111">
            <v>0</v>
          </cell>
          <cell r="AA111" t="str">
            <v>Sanda IF</v>
          </cell>
        </row>
        <row r="112">
          <cell r="A112">
            <v>100</v>
          </cell>
          <cell r="B112" t="str">
            <v>Tom</v>
          </cell>
          <cell r="C112" t="str">
            <v>Larsson</v>
          </cell>
          <cell r="D112">
            <v>524</v>
          </cell>
          <cell r="E112" t="str">
            <v>H</v>
          </cell>
          <cell r="F112">
            <v>0</v>
          </cell>
          <cell r="G112">
            <v>0</v>
          </cell>
          <cell r="H112">
            <v>0</v>
          </cell>
          <cell r="I112" t="str">
            <v>X</v>
          </cell>
          <cell r="J112">
            <v>0</v>
          </cell>
          <cell r="K112" t="str">
            <v>C</v>
          </cell>
          <cell r="L112">
            <v>1952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 t="str">
            <v>X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 t="str">
            <v>Sanda IF</v>
          </cell>
        </row>
        <row r="113">
          <cell r="A113">
            <v>101</v>
          </cell>
          <cell r="B113" t="str">
            <v xml:space="preserve">Anna </v>
          </cell>
          <cell r="C113" t="str">
            <v>Pettersson</v>
          </cell>
          <cell r="D113">
            <v>35</v>
          </cell>
          <cell r="E113" t="str">
            <v>D</v>
          </cell>
          <cell r="F113" t="str">
            <v>X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 t="str">
            <v>B</v>
          </cell>
          <cell r="L113">
            <v>1986</v>
          </cell>
          <cell r="M113" t="str">
            <v>X</v>
          </cell>
          <cell r="N113" t="str">
            <v>X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 t="str">
            <v>X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 t="str">
            <v>Sanda IF</v>
          </cell>
        </row>
        <row r="114">
          <cell r="A114">
            <v>102</v>
          </cell>
          <cell r="B114" t="str">
            <v>Ulrica</v>
          </cell>
          <cell r="C114" t="str">
            <v>Pettersson</v>
          </cell>
          <cell r="D114">
            <v>40</v>
          </cell>
          <cell r="E114" t="str">
            <v>D</v>
          </cell>
          <cell r="F114" t="str">
            <v>X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 t="str">
            <v>Elit</v>
          </cell>
          <cell r="L114">
            <v>1976</v>
          </cell>
          <cell r="M114" t="str">
            <v>X</v>
          </cell>
          <cell r="N114" t="str">
            <v>X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 t="str">
            <v>X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 t="str">
            <v>Sanda IF</v>
          </cell>
        </row>
        <row r="115">
          <cell r="A115">
            <v>103</v>
          </cell>
          <cell r="B115" t="str">
            <v>Tony</v>
          </cell>
          <cell r="C115" t="str">
            <v>Pettersson</v>
          </cell>
          <cell r="D115">
            <v>1218</v>
          </cell>
          <cell r="E115" t="str">
            <v>H</v>
          </cell>
          <cell r="F115" t="str">
            <v>X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 t="str">
            <v>D</v>
          </cell>
          <cell r="L115">
            <v>1988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 t="str">
            <v>X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 t="str">
            <v>Sanda IF</v>
          </cell>
        </row>
        <row r="116">
          <cell r="A116">
            <v>104</v>
          </cell>
          <cell r="B116" t="str">
            <v>Freja</v>
          </cell>
          <cell r="C116" t="str">
            <v>Sjölander</v>
          </cell>
          <cell r="D116">
            <v>1163</v>
          </cell>
          <cell r="E116" t="str">
            <v>D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 t="str">
            <v>X</v>
          </cell>
          <cell r="K116">
            <v>0</v>
          </cell>
          <cell r="L116">
            <v>2010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 t="str">
            <v>R</v>
          </cell>
          <cell r="AA116" t="str">
            <v>Sanda IF</v>
          </cell>
        </row>
        <row r="117">
          <cell r="A117">
            <v>105</v>
          </cell>
          <cell r="B117" t="str">
            <v>Hannes</v>
          </cell>
          <cell r="C117" t="str">
            <v>Sjölander</v>
          </cell>
          <cell r="D117">
            <v>1091</v>
          </cell>
          <cell r="E117" t="str">
            <v>H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 t="str">
            <v>X</v>
          </cell>
          <cell r="K117">
            <v>0</v>
          </cell>
          <cell r="L117">
            <v>2005</v>
          </cell>
          <cell r="M117" t="str">
            <v>X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 t="str">
            <v>X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 t="str">
            <v>X1</v>
          </cell>
          <cell r="Z117">
            <v>0</v>
          </cell>
          <cell r="AA117" t="str">
            <v>Sanda IF</v>
          </cell>
        </row>
        <row r="118">
          <cell r="A118">
            <v>106</v>
          </cell>
          <cell r="B118" t="str">
            <v xml:space="preserve">Ella </v>
          </cell>
          <cell r="C118" t="str">
            <v>Stenman</v>
          </cell>
          <cell r="D118">
            <v>1092</v>
          </cell>
          <cell r="E118" t="str">
            <v>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 t="str">
            <v>X</v>
          </cell>
          <cell r="K118">
            <v>0</v>
          </cell>
          <cell r="L118">
            <v>2006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 t="str">
            <v>X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 t="str">
            <v>X</v>
          </cell>
          <cell r="AA118" t="str">
            <v>Sanda IF</v>
          </cell>
        </row>
        <row r="119">
          <cell r="A119">
            <v>107</v>
          </cell>
          <cell r="B119" t="str">
            <v>Anton</v>
          </cell>
          <cell r="C119" t="str">
            <v>Westergren</v>
          </cell>
          <cell r="D119">
            <v>1124</v>
          </cell>
          <cell r="E119" t="str">
            <v>H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 t="str">
            <v>X</v>
          </cell>
          <cell r="K119">
            <v>0</v>
          </cell>
          <cell r="L119">
            <v>2007</v>
          </cell>
          <cell r="M119" t="str">
            <v>X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 t="str">
            <v>X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 t="str">
            <v>X2</v>
          </cell>
          <cell r="Z119">
            <v>0</v>
          </cell>
          <cell r="AA119" t="str">
            <v>Sanda IF</v>
          </cell>
        </row>
        <row r="120">
          <cell r="A120">
            <v>108</v>
          </cell>
          <cell r="B120" t="str">
            <v>Emy</v>
          </cell>
          <cell r="C120" t="str">
            <v>Westergren</v>
          </cell>
          <cell r="D120">
            <v>1093</v>
          </cell>
          <cell r="E120" t="str">
            <v>D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 t="str">
            <v>X</v>
          </cell>
          <cell r="K120">
            <v>0</v>
          </cell>
          <cell r="L120">
            <v>2005</v>
          </cell>
          <cell r="M120" t="str">
            <v>X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 t="str">
            <v>X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 t="str">
            <v>X</v>
          </cell>
          <cell r="AA120" t="str">
            <v>Sanda IF</v>
          </cell>
        </row>
        <row r="121">
          <cell r="A121">
            <v>109</v>
          </cell>
          <cell r="B121" t="str">
            <v>Sonny</v>
          </cell>
          <cell r="C121" t="str">
            <v>Westergren</v>
          </cell>
          <cell r="D121">
            <v>527</v>
          </cell>
          <cell r="E121" t="str">
            <v>H</v>
          </cell>
          <cell r="F121" t="str">
            <v>X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 t="str">
            <v>C</v>
          </cell>
          <cell r="L121">
            <v>1981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 t="str">
            <v>X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 t="str">
            <v>Sanda IF</v>
          </cell>
        </row>
        <row r="122">
          <cell r="A122">
            <v>110</v>
          </cell>
          <cell r="B122" t="str">
            <v xml:space="preserve">Jimmie </v>
          </cell>
          <cell r="C122" t="str">
            <v>Azrak</v>
          </cell>
          <cell r="D122">
            <v>582</v>
          </cell>
          <cell r="E122" t="str">
            <v>H</v>
          </cell>
          <cell r="F122" t="str">
            <v>X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 t="str">
            <v>A</v>
          </cell>
          <cell r="L122">
            <v>1985</v>
          </cell>
          <cell r="M122" t="str">
            <v>X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 t="str">
            <v>X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 t="str">
            <v>Södertälje VK</v>
          </cell>
        </row>
        <row r="123">
          <cell r="A123">
            <v>111</v>
          </cell>
          <cell r="B123" t="str">
            <v xml:space="preserve">Kalle </v>
          </cell>
          <cell r="C123" t="str">
            <v>Azrak</v>
          </cell>
          <cell r="D123">
            <v>583</v>
          </cell>
          <cell r="E123" t="str">
            <v>H</v>
          </cell>
          <cell r="F123" t="str">
            <v>X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 t="str">
            <v>B</v>
          </cell>
          <cell r="L123">
            <v>1982</v>
          </cell>
          <cell r="M123" t="str">
            <v>X</v>
          </cell>
          <cell r="N123">
            <v>0</v>
          </cell>
          <cell r="O123" t="str">
            <v>X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 t="str">
            <v>X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 t="str">
            <v>Södertälje VK</v>
          </cell>
        </row>
        <row r="124">
          <cell r="A124">
            <v>112</v>
          </cell>
          <cell r="B124" t="str">
            <v>Christoffer</v>
          </cell>
          <cell r="C124" t="str">
            <v>Carlsson</v>
          </cell>
          <cell r="D124">
            <v>585</v>
          </cell>
          <cell r="E124" t="str">
            <v>H</v>
          </cell>
          <cell r="F124" t="str">
            <v>X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 t="str">
            <v>Elit</v>
          </cell>
          <cell r="L124">
            <v>1982</v>
          </cell>
          <cell r="M124" t="str">
            <v>X</v>
          </cell>
          <cell r="N124" t="str">
            <v>X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 t="str">
            <v>X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 t="str">
            <v>Södertälje VK</v>
          </cell>
        </row>
        <row r="125">
          <cell r="A125">
            <v>113</v>
          </cell>
          <cell r="B125" t="str">
            <v>Tomas</v>
          </cell>
          <cell r="C125" t="str">
            <v>Carlsson</v>
          </cell>
          <cell r="D125">
            <v>587</v>
          </cell>
          <cell r="E125" t="str">
            <v>H</v>
          </cell>
          <cell r="F125">
            <v>0</v>
          </cell>
          <cell r="G125">
            <v>0</v>
          </cell>
          <cell r="H125">
            <v>0</v>
          </cell>
          <cell r="I125" t="str">
            <v>X</v>
          </cell>
          <cell r="J125">
            <v>0</v>
          </cell>
          <cell r="K125" t="str">
            <v>A</v>
          </cell>
          <cell r="L125">
            <v>1953</v>
          </cell>
          <cell r="M125" t="str">
            <v>X</v>
          </cell>
          <cell r="N125">
            <v>0</v>
          </cell>
          <cell r="O125">
            <v>0</v>
          </cell>
          <cell r="P125">
            <v>0</v>
          </cell>
          <cell r="Q125" t="str">
            <v>X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 t="str">
            <v>Södertälje VK</v>
          </cell>
        </row>
        <row r="126">
          <cell r="A126">
            <v>114</v>
          </cell>
          <cell r="B126" t="str">
            <v>Josefin</v>
          </cell>
          <cell r="C126" t="str">
            <v>Ahlin</v>
          </cell>
          <cell r="D126">
            <v>1216</v>
          </cell>
          <cell r="E126" t="str">
            <v>D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 t="str">
            <v>X</v>
          </cell>
          <cell r="K126">
            <v>0</v>
          </cell>
          <cell r="L126">
            <v>2003</v>
          </cell>
          <cell r="M126" t="str">
            <v>X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 t="str">
            <v>X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 t="str">
            <v>Vallstena IF</v>
          </cell>
        </row>
        <row r="127">
          <cell r="A127">
            <v>115</v>
          </cell>
          <cell r="B127" t="str">
            <v>Jakob</v>
          </cell>
          <cell r="C127" t="str">
            <v>Kysinger</v>
          </cell>
          <cell r="D127">
            <v>1079</v>
          </cell>
          <cell r="E127" t="str">
            <v>H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 t="str">
            <v>X</v>
          </cell>
          <cell r="K127">
            <v>0</v>
          </cell>
          <cell r="L127">
            <v>2003</v>
          </cell>
          <cell r="M127" t="str">
            <v>X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 t="str">
            <v>X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 t="str">
            <v>X</v>
          </cell>
          <cell r="Z127">
            <v>0</v>
          </cell>
          <cell r="AA127" t="str">
            <v>Vallstena IF</v>
          </cell>
        </row>
        <row r="128">
          <cell r="A128">
            <v>116</v>
          </cell>
          <cell r="B128" t="str">
            <v xml:space="preserve">Oliver </v>
          </cell>
          <cell r="C128" t="str">
            <v>Söderström</v>
          </cell>
          <cell r="D128">
            <v>1144</v>
          </cell>
          <cell r="E128" t="str">
            <v>H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X</v>
          </cell>
          <cell r="K128">
            <v>0</v>
          </cell>
          <cell r="L128">
            <v>2002</v>
          </cell>
          <cell r="M128" t="str">
            <v>X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 t="str">
            <v>X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 t="str">
            <v>X</v>
          </cell>
          <cell r="Z128">
            <v>0</v>
          </cell>
          <cell r="AA128" t="str">
            <v>Vallstena IF</v>
          </cell>
        </row>
        <row r="129">
          <cell r="A129">
            <v>117</v>
          </cell>
          <cell r="B129" t="str">
            <v>Viktor</v>
          </cell>
          <cell r="C129" t="str">
            <v>Söderström</v>
          </cell>
          <cell r="D129">
            <v>1145</v>
          </cell>
          <cell r="E129" t="str">
            <v>H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 t="str">
            <v>X</v>
          </cell>
          <cell r="K129">
            <v>0</v>
          </cell>
          <cell r="L129">
            <v>2004</v>
          </cell>
          <cell r="M129" t="str">
            <v>X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 t="str">
            <v>X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 t="str">
            <v>X</v>
          </cell>
          <cell r="Z129">
            <v>0</v>
          </cell>
          <cell r="AA129" t="str">
            <v>Vallstena IF</v>
          </cell>
        </row>
        <row r="130">
          <cell r="A130">
            <v>118</v>
          </cell>
          <cell r="B130" t="str">
            <v>Lina</v>
          </cell>
          <cell r="C130" t="str">
            <v>Eriksson</v>
          </cell>
          <cell r="D130">
            <v>632</v>
          </cell>
          <cell r="E130" t="str">
            <v>D</v>
          </cell>
          <cell r="F130" t="str">
            <v>x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 t="str">
            <v>C</v>
          </cell>
          <cell r="L130">
            <v>1988</v>
          </cell>
          <cell r="M130" t="str">
            <v>x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 t="str">
            <v>x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 t="str">
            <v>Varbergs VK</v>
          </cell>
        </row>
        <row r="131">
          <cell r="A131">
            <v>119</v>
          </cell>
          <cell r="B131" t="str">
            <v>Cathrin</v>
          </cell>
          <cell r="C131" t="str">
            <v>Uvestedt</v>
          </cell>
          <cell r="D131">
            <v>630</v>
          </cell>
          <cell r="E131" t="str">
            <v>D</v>
          </cell>
          <cell r="F131" t="str">
            <v>x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 t="str">
            <v>B</v>
          </cell>
          <cell r="L131">
            <v>1978</v>
          </cell>
          <cell r="M131" t="str">
            <v>x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 t="str">
            <v>x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 t="str">
            <v>Varbergs VK</v>
          </cell>
        </row>
        <row r="132">
          <cell r="A132">
            <v>120</v>
          </cell>
          <cell r="B132" t="str">
            <v xml:space="preserve">Sebastian </v>
          </cell>
          <cell r="C132" t="str">
            <v>Uvestedt</v>
          </cell>
          <cell r="D132">
            <v>823</v>
          </cell>
          <cell r="E132" t="str">
            <v>H</v>
          </cell>
          <cell r="F132">
            <v>0</v>
          </cell>
          <cell r="G132" t="str">
            <v>x</v>
          </cell>
          <cell r="H132">
            <v>0</v>
          </cell>
          <cell r="I132">
            <v>0</v>
          </cell>
          <cell r="J132">
            <v>0</v>
          </cell>
          <cell r="K132" t="str">
            <v>J</v>
          </cell>
          <cell r="L132">
            <v>1997</v>
          </cell>
          <cell r="M132" t="str">
            <v>x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 t="str">
            <v>X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 t="str">
            <v>Varbergs VK</v>
          </cell>
        </row>
        <row r="133">
          <cell r="A133">
            <v>121</v>
          </cell>
          <cell r="B133" t="str">
            <v xml:space="preserve">Rolf </v>
          </cell>
          <cell r="C133" t="str">
            <v>Burgesäter</v>
          </cell>
          <cell r="D133">
            <v>639</v>
          </cell>
          <cell r="E133" t="str">
            <v>H</v>
          </cell>
          <cell r="F133">
            <v>0</v>
          </cell>
          <cell r="G133">
            <v>0</v>
          </cell>
          <cell r="H133">
            <v>0</v>
          </cell>
          <cell r="I133" t="str">
            <v>X</v>
          </cell>
          <cell r="J133">
            <v>0</v>
          </cell>
          <cell r="K133" t="str">
            <v>Elit</v>
          </cell>
          <cell r="L133">
            <v>1940</v>
          </cell>
          <cell r="M133" t="str">
            <v>X</v>
          </cell>
          <cell r="N133">
            <v>0</v>
          </cell>
          <cell r="O133">
            <v>0</v>
          </cell>
          <cell r="P133">
            <v>0</v>
          </cell>
          <cell r="Q133" t="str">
            <v>X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 t="str">
            <v>X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 t="str">
            <v>Wisby BK</v>
          </cell>
        </row>
        <row r="134">
          <cell r="A134">
            <v>122</v>
          </cell>
          <cell r="B134" t="str">
            <v xml:space="preserve">Alvar </v>
          </cell>
          <cell r="C134" t="str">
            <v>Lindkvist</v>
          </cell>
          <cell r="D134">
            <v>1066</v>
          </cell>
          <cell r="E134" t="str">
            <v>H</v>
          </cell>
          <cell r="F134">
            <v>0</v>
          </cell>
          <cell r="G134">
            <v>0</v>
          </cell>
          <cell r="H134">
            <v>0</v>
          </cell>
          <cell r="I134" t="str">
            <v>X</v>
          </cell>
          <cell r="J134">
            <v>0</v>
          </cell>
          <cell r="K134" t="str">
            <v>B</v>
          </cell>
          <cell r="L134">
            <v>1937</v>
          </cell>
          <cell r="M134" t="str">
            <v>X</v>
          </cell>
          <cell r="N134">
            <v>0</v>
          </cell>
          <cell r="O134">
            <v>0</v>
          </cell>
          <cell r="P134">
            <v>0</v>
          </cell>
          <cell r="Q134" t="str">
            <v>X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 t="str">
            <v>X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 t="str">
            <v>Wisby BK</v>
          </cell>
        </row>
        <row r="135">
          <cell r="A135">
            <v>123</v>
          </cell>
          <cell r="B135" t="str">
            <v xml:space="preserve">Gösta </v>
          </cell>
          <cell r="C135" t="str">
            <v>Westergren</v>
          </cell>
          <cell r="D135">
            <v>652</v>
          </cell>
          <cell r="E135" t="str">
            <v>H</v>
          </cell>
          <cell r="F135">
            <v>0</v>
          </cell>
          <cell r="G135">
            <v>0</v>
          </cell>
          <cell r="H135">
            <v>0</v>
          </cell>
          <cell r="I135" t="str">
            <v>X</v>
          </cell>
          <cell r="J135">
            <v>0</v>
          </cell>
          <cell r="K135" t="str">
            <v>A</v>
          </cell>
          <cell r="L135">
            <v>1943</v>
          </cell>
          <cell r="M135" t="str">
            <v>X</v>
          </cell>
          <cell r="N135">
            <v>0</v>
          </cell>
          <cell r="O135">
            <v>0</v>
          </cell>
          <cell r="P135">
            <v>0</v>
          </cell>
          <cell r="Q135" t="str">
            <v>X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 t="str">
            <v>X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 t="str">
            <v>Wisby BK</v>
          </cell>
        </row>
        <row r="136">
          <cell r="A136">
            <v>124</v>
          </cell>
          <cell r="B136" t="str">
            <v>Anders</v>
          </cell>
          <cell r="C136" t="str">
            <v>Andersson</v>
          </cell>
          <cell r="D136">
            <v>704</v>
          </cell>
          <cell r="E136" t="str">
            <v>H</v>
          </cell>
          <cell r="F136" t="str">
            <v>x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 t="str">
            <v>A</v>
          </cell>
          <cell r="L136">
            <v>1985</v>
          </cell>
          <cell r="M136" t="str">
            <v>x</v>
          </cell>
          <cell r="N136" t="str">
            <v>x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 t="str">
            <v>Västerås VK</v>
          </cell>
        </row>
        <row r="137">
          <cell r="A137">
            <v>125</v>
          </cell>
          <cell r="B137" t="str">
            <v>Arne</v>
          </cell>
          <cell r="C137" t="str">
            <v>Andersson</v>
          </cell>
          <cell r="D137">
            <v>705</v>
          </cell>
          <cell r="E137" t="str">
            <v>H</v>
          </cell>
          <cell r="F137">
            <v>0</v>
          </cell>
          <cell r="G137">
            <v>0</v>
          </cell>
          <cell r="H137">
            <v>0</v>
          </cell>
          <cell r="I137" t="str">
            <v>x</v>
          </cell>
          <cell r="J137">
            <v>0</v>
          </cell>
          <cell r="K137" t="str">
            <v>B</v>
          </cell>
          <cell r="L137">
            <v>1936</v>
          </cell>
          <cell r="M137" t="str">
            <v>x</v>
          </cell>
          <cell r="N137">
            <v>0</v>
          </cell>
          <cell r="O137">
            <v>0</v>
          </cell>
          <cell r="P137">
            <v>0</v>
          </cell>
          <cell r="Q137" t="str">
            <v>x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 t="str">
            <v>Västerås VK</v>
          </cell>
        </row>
        <row r="138">
          <cell r="A138">
            <v>126</v>
          </cell>
          <cell r="B138" t="str">
            <v>Elin</v>
          </cell>
          <cell r="C138" t="str">
            <v>Rosell</v>
          </cell>
          <cell r="D138">
            <v>712</v>
          </cell>
          <cell r="E138" t="str">
            <v>D</v>
          </cell>
          <cell r="F138" t="str">
            <v>x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 t="str">
            <v>C</v>
          </cell>
          <cell r="L138">
            <v>1989</v>
          </cell>
          <cell r="M138" t="str">
            <v>x</v>
          </cell>
          <cell r="N138">
            <v>0</v>
          </cell>
          <cell r="O138" t="str">
            <v>x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 t="str">
            <v>Västerås VK</v>
          </cell>
        </row>
        <row r="139">
          <cell r="A139">
            <v>127</v>
          </cell>
          <cell r="B139" t="str">
            <v xml:space="preserve">Susanna </v>
          </cell>
          <cell r="C139" t="str">
            <v>Franzen</v>
          </cell>
          <cell r="D139">
            <v>734</v>
          </cell>
          <cell r="E139" t="str">
            <v>D</v>
          </cell>
          <cell r="F139" t="str">
            <v>X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 t="str">
            <v>A</v>
          </cell>
          <cell r="L139">
            <v>1995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 t="str">
            <v>X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 t="str">
            <v>Västra Frölunda VK</v>
          </cell>
        </row>
        <row r="140">
          <cell r="A140">
            <v>128</v>
          </cell>
          <cell r="B140" t="str">
            <v xml:space="preserve">Stefan </v>
          </cell>
          <cell r="C140" t="str">
            <v>Olsson</v>
          </cell>
          <cell r="D140">
            <v>754</v>
          </cell>
          <cell r="E140" t="str">
            <v>H</v>
          </cell>
          <cell r="F140" t="str">
            <v>X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C</v>
          </cell>
          <cell r="L140">
            <v>1966</v>
          </cell>
          <cell r="M140" t="str">
            <v>X</v>
          </cell>
          <cell r="N140">
            <v>0</v>
          </cell>
          <cell r="O140" t="str">
            <v>X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 t="str">
            <v>X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 t="str">
            <v>Västra Frölunda VK</v>
          </cell>
        </row>
        <row r="141">
          <cell r="A141">
            <v>129</v>
          </cell>
          <cell r="B141" t="str">
            <v xml:space="preserve">Margareta </v>
          </cell>
          <cell r="C141" t="str">
            <v>Sasse</v>
          </cell>
          <cell r="D141">
            <v>1124</v>
          </cell>
          <cell r="E141" t="str">
            <v>D</v>
          </cell>
          <cell r="F141" t="str">
            <v>X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 t="str">
            <v>A</v>
          </cell>
          <cell r="L141">
            <v>1961</v>
          </cell>
          <cell r="M141" t="str">
            <v>X</v>
          </cell>
          <cell r="N141" t="str">
            <v>X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 t="str">
            <v>X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 t="str">
            <v>Västra Frölunda VK</v>
          </cell>
        </row>
        <row r="142">
          <cell r="A142">
            <v>130</v>
          </cell>
          <cell r="B142" t="str">
            <v>Niclas</v>
          </cell>
          <cell r="C142" t="str">
            <v>Seholm</v>
          </cell>
          <cell r="D142">
            <v>1181</v>
          </cell>
          <cell r="E142" t="str">
            <v>H</v>
          </cell>
          <cell r="F142" t="str">
            <v>X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 t="str">
            <v>D</v>
          </cell>
          <cell r="L142">
            <v>1964</v>
          </cell>
          <cell r="M142" t="str">
            <v>X</v>
          </cell>
          <cell r="N142">
            <v>0</v>
          </cell>
          <cell r="O142" t="str">
            <v>X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 t="str">
            <v>X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 t="str">
            <v>Västra Frölunda VK</v>
          </cell>
        </row>
        <row r="143">
          <cell r="A143">
            <v>131</v>
          </cell>
          <cell r="B143" t="str">
            <v>Björn</v>
          </cell>
          <cell r="C143" t="str">
            <v>Åkerman</v>
          </cell>
          <cell r="D143">
            <v>579</v>
          </cell>
          <cell r="E143" t="str">
            <v>H</v>
          </cell>
          <cell r="F143" t="str">
            <v>X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 t="str">
            <v>Elit</v>
          </cell>
          <cell r="L143">
            <v>1965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 t="str">
            <v>X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 t="str">
            <v>Västra Frölunda VK</v>
          </cell>
        </row>
        <row r="144">
          <cell r="A144">
            <v>132</v>
          </cell>
          <cell r="B144" t="str">
            <v>David</v>
          </cell>
          <cell r="C144" t="str">
            <v>Hallberg</v>
          </cell>
          <cell r="D144">
            <v>848</v>
          </cell>
          <cell r="E144" t="str">
            <v>H</v>
          </cell>
          <cell r="F144" t="str">
            <v>X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 t="str">
            <v>C</v>
          </cell>
          <cell r="L144">
            <v>1982</v>
          </cell>
          <cell r="M144" t="str">
            <v>X</v>
          </cell>
          <cell r="N144" t="str">
            <v>X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 t="str">
            <v>R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 t="str">
            <v>Östergarns IK</v>
          </cell>
        </row>
        <row r="145">
          <cell r="A145">
            <v>133</v>
          </cell>
          <cell r="B145" t="str">
            <v>Henric</v>
          </cell>
          <cell r="C145" t="str">
            <v>Lavergren</v>
          </cell>
          <cell r="D145">
            <v>782</v>
          </cell>
          <cell r="E145" t="str">
            <v>H</v>
          </cell>
          <cell r="F145" t="str">
            <v>X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 t="str">
            <v>A</v>
          </cell>
          <cell r="L145">
            <v>1963</v>
          </cell>
          <cell r="M145" t="str">
            <v>X</v>
          </cell>
          <cell r="N145" t="str">
            <v>X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 t="str">
            <v>X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 t="str">
            <v>Östergarns IK</v>
          </cell>
        </row>
        <row r="146">
          <cell r="A146">
            <v>134</v>
          </cell>
          <cell r="B146" t="str">
            <v>Markus</v>
          </cell>
          <cell r="C146" t="str">
            <v>Lavergren</v>
          </cell>
          <cell r="D146">
            <v>784</v>
          </cell>
          <cell r="E146" t="str">
            <v>H</v>
          </cell>
          <cell r="F146" t="str">
            <v>X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B</v>
          </cell>
          <cell r="L146">
            <v>1995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 t="str">
            <v>X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 t="str">
            <v>Östergarns IK</v>
          </cell>
        </row>
        <row r="147">
          <cell r="A147">
            <v>135</v>
          </cell>
          <cell r="B147" t="str">
            <v>Torbjörn</v>
          </cell>
          <cell r="C147" t="str">
            <v>Lavergren</v>
          </cell>
          <cell r="D147">
            <v>785</v>
          </cell>
          <cell r="E147" t="str">
            <v>H</v>
          </cell>
          <cell r="F147" t="str">
            <v>X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 t="str">
            <v>Elit</v>
          </cell>
          <cell r="L147">
            <v>1995</v>
          </cell>
          <cell r="M147" t="str">
            <v>X</v>
          </cell>
          <cell r="N147" t="str">
            <v>X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 t="str">
            <v>X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 t="str">
            <v>Östergarns IK</v>
          </cell>
        </row>
        <row r="148">
          <cell r="A148">
            <v>136</v>
          </cell>
          <cell r="B148" t="str">
            <v>Åke</v>
          </cell>
          <cell r="C148" t="str">
            <v>Lindblad</v>
          </cell>
          <cell r="D148">
            <v>150</v>
          </cell>
          <cell r="E148" t="str">
            <v>H</v>
          </cell>
          <cell r="F148">
            <v>0</v>
          </cell>
          <cell r="G148">
            <v>0</v>
          </cell>
          <cell r="H148">
            <v>0</v>
          </cell>
          <cell r="I148" t="str">
            <v>X</v>
          </cell>
          <cell r="J148">
            <v>0</v>
          </cell>
          <cell r="K148" t="str">
            <v>Elit</v>
          </cell>
          <cell r="L148">
            <v>1934</v>
          </cell>
          <cell r="M148" t="str">
            <v>X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 t="str">
            <v>Östergarns IK</v>
          </cell>
        </row>
        <row r="149">
          <cell r="A149">
            <v>137</v>
          </cell>
          <cell r="B149" t="str">
            <v>Irene</v>
          </cell>
          <cell r="C149" t="str">
            <v>Pettersson</v>
          </cell>
          <cell r="D149">
            <v>792</v>
          </cell>
          <cell r="E149" t="str">
            <v>D</v>
          </cell>
          <cell r="F149" t="str">
            <v>X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1972</v>
          </cell>
          <cell r="M149">
            <v>0</v>
          </cell>
          <cell r="N149" t="str">
            <v>X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 t="str">
            <v>Östergarns IK</v>
          </cell>
        </row>
        <row r="150">
          <cell r="A150">
            <v>138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</row>
        <row r="151">
          <cell r="A151">
            <v>139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</row>
        <row r="152">
          <cell r="A152">
            <v>140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</row>
        <row r="153">
          <cell r="A153">
            <v>141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42"/>
  <sheetViews>
    <sheetView topLeftCell="AY1" workbookViewId="0">
      <selection activeCell="CU21" sqref="BD1:CU21"/>
    </sheetView>
  </sheetViews>
  <sheetFormatPr defaultRowHeight="12.75"/>
  <cols>
    <col min="1" max="2" width="4.28515625" style="222" customWidth="1"/>
    <col min="3" max="3" width="11.85546875" style="222" customWidth="1"/>
    <col min="4" max="4" width="11.42578125" style="222" customWidth="1"/>
    <col min="5" max="5" width="17" style="222" customWidth="1"/>
    <col min="6" max="6" width="7.140625" style="222" customWidth="1"/>
    <col min="7" max="7" width="3" style="222" customWidth="1"/>
    <col min="8" max="17" width="2" style="222" customWidth="1"/>
    <col min="18" max="18" width="3" style="222" customWidth="1"/>
    <col min="19" max="25" width="2" style="222" customWidth="1"/>
    <col min="26" max="26" width="9.140625" style="222"/>
    <col min="27" max="28" width="4.28515625" style="222" customWidth="1"/>
    <col min="29" max="29" width="11.85546875" style="222" customWidth="1"/>
    <col min="30" max="30" width="11.42578125" style="222" customWidth="1"/>
    <col min="31" max="31" width="17" style="222" customWidth="1"/>
    <col min="32" max="32" width="7.140625" style="222" customWidth="1"/>
    <col min="33" max="33" width="3" style="222" customWidth="1"/>
    <col min="34" max="43" width="2" style="222" customWidth="1"/>
    <col min="44" max="44" width="3" style="222" customWidth="1"/>
    <col min="45" max="48" width="2" style="222" customWidth="1"/>
    <col min="49" max="49" width="3" style="222" bestFit="1" customWidth="1"/>
    <col min="50" max="51" width="2" style="222" customWidth="1"/>
    <col min="52" max="52" width="9.140625" style="222"/>
    <col min="53" max="53" width="4.28515625" style="222" customWidth="1"/>
    <col min="54" max="54" width="8.85546875" style="222" customWidth="1"/>
    <col min="55" max="55" width="2.85546875" style="222" customWidth="1"/>
    <col min="56" max="56" width="19" style="222" customWidth="1"/>
    <col min="57" max="57" width="7.140625" style="222" customWidth="1"/>
    <col min="58" max="59" width="3" style="222" customWidth="1"/>
    <col min="60" max="60" width="2" style="222" customWidth="1"/>
    <col min="61" max="61" width="2.7109375" style="222" customWidth="1"/>
    <col min="62" max="62" width="3" style="222" customWidth="1"/>
    <col min="63" max="63" width="4" style="222" customWidth="1"/>
    <col min="64" max="65" width="2.7109375" style="222" customWidth="1"/>
    <col min="66" max="67" width="4" style="222" customWidth="1"/>
    <col min="68" max="69" width="2.7109375" style="222" customWidth="1"/>
    <col min="70" max="70" width="3.28515625" style="222" customWidth="1"/>
    <col min="71" max="71" width="3.140625" style="222" customWidth="1"/>
    <col min="72" max="72" width="2.7109375" style="222" customWidth="1"/>
    <col min="73" max="74" width="4" style="222" customWidth="1"/>
    <col min="75" max="80" width="2.85546875" style="222" customWidth="1"/>
    <col min="81" max="82" width="4.140625" style="222" bestFit="1" customWidth="1"/>
    <col min="83" max="84" width="2.85546875" style="222" bestFit="1" customWidth="1"/>
    <col min="85" max="86" width="4.140625" style="222" bestFit="1" customWidth="1"/>
    <col min="87" max="88" width="2.85546875" style="222" bestFit="1" customWidth="1"/>
    <col min="89" max="89" width="3.42578125" style="222" bestFit="1" customWidth="1"/>
    <col min="90" max="90" width="3.28515625" style="222" bestFit="1" customWidth="1"/>
    <col min="91" max="91" width="2.85546875" style="222" bestFit="1" customWidth="1"/>
    <col min="92" max="93" width="4.140625" style="222" bestFit="1" customWidth="1"/>
    <col min="94" max="95" width="2.85546875" style="222" bestFit="1" customWidth="1"/>
    <col min="96" max="99" width="2.85546875" style="222" customWidth="1"/>
    <col min="100" max="100" width="9.140625" style="222"/>
    <col min="101" max="101" width="3.140625" style="222" customWidth="1"/>
    <col min="102" max="102" width="16.7109375" style="222" customWidth="1"/>
    <col min="103" max="103" width="9.140625" style="222"/>
    <col min="104" max="122" width="2.7109375" style="222" customWidth="1"/>
    <col min="123" max="126" width="2.85546875" style="222" customWidth="1"/>
    <col min="127" max="141" width="2.7109375" style="222" customWidth="1"/>
    <col min="142" max="145" width="2.85546875" style="222" customWidth="1"/>
    <col min="146" max="146" width="9.140625" style="222"/>
    <col min="147" max="148" width="4.28515625" style="222" customWidth="1"/>
    <col min="149" max="149" width="7.85546875" style="222" customWidth="1"/>
    <col min="150" max="150" width="9.5703125" style="222" customWidth="1"/>
    <col min="151" max="151" width="15.140625" style="222" customWidth="1"/>
    <col min="152" max="152" width="7.140625" style="222" customWidth="1"/>
    <col min="153" max="153" width="3" style="222" customWidth="1"/>
    <col min="154" max="154" width="2" style="222" customWidth="1"/>
    <col min="155" max="155" width="2.5703125" style="222" customWidth="1"/>
    <col min="156" max="159" width="2" style="222" customWidth="1"/>
    <col min="160" max="160" width="3" style="222" customWidth="1"/>
    <col min="161" max="166" width="2" style="222" customWidth="1"/>
    <col min="167" max="167" width="9.140625" style="222"/>
    <col min="168" max="169" width="4.28515625" style="222" customWidth="1"/>
    <col min="170" max="170" width="9.5703125" style="222" customWidth="1"/>
    <col min="171" max="171" width="9.5703125" style="222" bestFit="1" customWidth="1"/>
    <col min="172" max="172" width="15.140625" style="222" bestFit="1" customWidth="1"/>
    <col min="173" max="173" width="7.140625" style="222" customWidth="1"/>
    <col min="174" max="174" width="3" style="222" bestFit="1" customWidth="1"/>
    <col min="175" max="175" width="2" style="222" bestFit="1" customWidth="1"/>
    <col min="176" max="176" width="2.5703125" style="222" customWidth="1"/>
    <col min="177" max="180" width="2" style="222" bestFit="1" customWidth="1"/>
    <col min="181" max="181" width="3" style="222" bestFit="1" customWidth="1"/>
    <col min="182" max="187" width="2" style="222" bestFit="1" customWidth="1"/>
    <col min="188" max="256" width="9.140625" style="222"/>
    <col min="257" max="258" width="4.28515625" style="222" customWidth="1"/>
    <col min="259" max="259" width="11.85546875" style="222" customWidth="1"/>
    <col min="260" max="260" width="11.42578125" style="222" customWidth="1"/>
    <col min="261" max="261" width="17" style="222" customWidth="1"/>
    <col min="262" max="262" width="7.140625" style="222" customWidth="1"/>
    <col min="263" max="263" width="3" style="222" customWidth="1"/>
    <col min="264" max="273" width="2" style="222" customWidth="1"/>
    <col min="274" max="274" width="3" style="222" customWidth="1"/>
    <col min="275" max="281" width="2" style="222" customWidth="1"/>
    <col min="282" max="282" width="9.140625" style="222"/>
    <col min="283" max="284" width="4.28515625" style="222" customWidth="1"/>
    <col min="285" max="285" width="11.85546875" style="222" customWidth="1"/>
    <col min="286" max="286" width="11.42578125" style="222" customWidth="1"/>
    <col min="287" max="287" width="17" style="222" customWidth="1"/>
    <col min="288" max="288" width="7.140625" style="222" customWidth="1"/>
    <col min="289" max="289" width="3" style="222" customWidth="1"/>
    <col min="290" max="299" width="2" style="222" customWidth="1"/>
    <col min="300" max="300" width="3" style="222" customWidth="1"/>
    <col min="301" max="307" width="2" style="222" customWidth="1"/>
    <col min="308" max="308" width="9.140625" style="222"/>
    <col min="309" max="309" width="4.28515625" style="222" customWidth="1"/>
    <col min="310" max="310" width="8.85546875" style="222" customWidth="1"/>
    <col min="311" max="311" width="2.85546875" style="222" customWidth="1"/>
    <col min="312" max="312" width="19" style="222" customWidth="1"/>
    <col min="313" max="313" width="7.140625" style="222" customWidth="1"/>
    <col min="314" max="315" width="3" style="222" customWidth="1"/>
    <col min="316" max="316" width="2" style="222" customWidth="1"/>
    <col min="317" max="317" width="2.7109375" style="222" customWidth="1"/>
    <col min="318" max="318" width="3" style="222" customWidth="1"/>
    <col min="319" max="319" width="4" style="222" customWidth="1"/>
    <col min="320" max="321" width="2.7109375" style="222" customWidth="1"/>
    <col min="322" max="323" width="4" style="222" customWidth="1"/>
    <col min="324" max="325" width="2.7109375" style="222" customWidth="1"/>
    <col min="326" max="326" width="3.28515625" style="222" customWidth="1"/>
    <col min="327" max="327" width="3.140625" style="222" customWidth="1"/>
    <col min="328" max="328" width="2.7109375" style="222" customWidth="1"/>
    <col min="329" max="330" width="4" style="222" customWidth="1"/>
    <col min="331" max="336" width="2.85546875" style="222" customWidth="1"/>
    <col min="337" max="338" width="4.140625" style="222" bestFit="1" customWidth="1"/>
    <col min="339" max="340" width="2.85546875" style="222" bestFit="1" customWidth="1"/>
    <col min="341" max="342" width="4.140625" style="222" bestFit="1" customWidth="1"/>
    <col min="343" max="344" width="2.85546875" style="222" bestFit="1" customWidth="1"/>
    <col min="345" max="345" width="3.42578125" style="222" bestFit="1" customWidth="1"/>
    <col min="346" max="346" width="3.28515625" style="222" bestFit="1" customWidth="1"/>
    <col min="347" max="347" width="2.85546875" style="222" bestFit="1" customWidth="1"/>
    <col min="348" max="349" width="4.140625" style="222" bestFit="1" customWidth="1"/>
    <col min="350" max="351" width="2.85546875" style="222" bestFit="1" customWidth="1"/>
    <col min="352" max="355" width="2.85546875" style="222" customWidth="1"/>
    <col min="356" max="356" width="9.140625" style="222"/>
    <col min="357" max="357" width="3.140625" style="222" customWidth="1"/>
    <col min="358" max="358" width="16.7109375" style="222" customWidth="1"/>
    <col min="359" max="359" width="9.140625" style="222"/>
    <col min="360" max="378" width="2.7109375" style="222" customWidth="1"/>
    <col min="379" max="382" width="2.85546875" style="222" customWidth="1"/>
    <col min="383" max="397" width="2.7109375" style="222" customWidth="1"/>
    <col min="398" max="401" width="2.85546875" style="222" customWidth="1"/>
    <col min="402" max="402" width="9.140625" style="222"/>
    <col min="403" max="404" width="4.28515625" style="222" customWidth="1"/>
    <col min="405" max="405" width="7.85546875" style="222" customWidth="1"/>
    <col min="406" max="406" width="9.5703125" style="222" customWidth="1"/>
    <col min="407" max="407" width="15.140625" style="222" customWidth="1"/>
    <col min="408" max="408" width="7.140625" style="222" customWidth="1"/>
    <col min="409" max="409" width="3" style="222" customWidth="1"/>
    <col min="410" max="410" width="2" style="222" customWidth="1"/>
    <col min="411" max="411" width="2.5703125" style="222" customWidth="1"/>
    <col min="412" max="415" width="2" style="222" customWidth="1"/>
    <col min="416" max="416" width="3" style="222" customWidth="1"/>
    <col min="417" max="422" width="2" style="222" customWidth="1"/>
    <col min="423" max="423" width="9.140625" style="222"/>
    <col min="424" max="425" width="4.28515625" style="222" customWidth="1"/>
    <col min="426" max="426" width="9.5703125" style="222" customWidth="1"/>
    <col min="427" max="427" width="9.5703125" style="222" bestFit="1" customWidth="1"/>
    <col min="428" max="428" width="15.140625" style="222" bestFit="1" customWidth="1"/>
    <col min="429" max="429" width="7.140625" style="222" customWidth="1"/>
    <col min="430" max="430" width="3" style="222" bestFit="1" customWidth="1"/>
    <col min="431" max="431" width="2" style="222" bestFit="1" customWidth="1"/>
    <col min="432" max="432" width="2.5703125" style="222" customWidth="1"/>
    <col min="433" max="436" width="2" style="222" bestFit="1" customWidth="1"/>
    <col min="437" max="437" width="3" style="222" bestFit="1" customWidth="1"/>
    <col min="438" max="443" width="2" style="222" bestFit="1" customWidth="1"/>
    <col min="444" max="512" width="9.140625" style="222"/>
    <col min="513" max="514" width="4.28515625" style="222" customWidth="1"/>
    <col min="515" max="515" width="11.85546875" style="222" customWidth="1"/>
    <col min="516" max="516" width="11.42578125" style="222" customWidth="1"/>
    <col min="517" max="517" width="17" style="222" customWidth="1"/>
    <col min="518" max="518" width="7.140625" style="222" customWidth="1"/>
    <col min="519" max="519" width="3" style="222" customWidth="1"/>
    <col min="520" max="529" width="2" style="222" customWidth="1"/>
    <col min="530" max="530" width="3" style="222" customWidth="1"/>
    <col min="531" max="537" width="2" style="222" customWidth="1"/>
    <col min="538" max="538" width="9.140625" style="222"/>
    <col min="539" max="540" width="4.28515625" style="222" customWidth="1"/>
    <col min="541" max="541" width="11.85546875" style="222" customWidth="1"/>
    <col min="542" max="542" width="11.42578125" style="222" customWidth="1"/>
    <col min="543" max="543" width="17" style="222" customWidth="1"/>
    <col min="544" max="544" width="7.140625" style="222" customWidth="1"/>
    <col min="545" max="545" width="3" style="222" customWidth="1"/>
    <col min="546" max="555" width="2" style="222" customWidth="1"/>
    <col min="556" max="556" width="3" style="222" customWidth="1"/>
    <col min="557" max="563" width="2" style="222" customWidth="1"/>
    <col min="564" max="564" width="9.140625" style="222"/>
    <col min="565" max="565" width="4.28515625" style="222" customWidth="1"/>
    <col min="566" max="566" width="8.85546875" style="222" customWidth="1"/>
    <col min="567" max="567" width="2.85546875" style="222" customWidth="1"/>
    <col min="568" max="568" width="19" style="222" customWidth="1"/>
    <col min="569" max="569" width="7.140625" style="222" customWidth="1"/>
    <col min="570" max="571" width="3" style="222" customWidth="1"/>
    <col min="572" max="572" width="2" style="222" customWidth="1"/>
    <col min="573" max="573" width="2.7109375" style="222" customWidth="1"/>
    <col min="574" max="574" width="3" style="222" customWidth="1"/>
    <col min="575" max="575" width="4" style="222" customWidth="1"/>
    <col min="576" max="577" width="2.7109375" style="222" customWidth="1"/>
    <col min="578" max="579" width="4" style="222" customWidth="1"/>
    <col min="580" max="581" width="2.7109375" style="222" customWidth="1"/>
    <col min="582" max="582" width="3.28515625" style="222" customWidth="1"/>
    <col min="583" max="583" width="3.140625" style="222" customWidth="1"/>
    <col min="584" max="584" width="2.7109375" style="222" customWidth="1"/>
    <col min="585" max="586" width="4" style="222" customWidth="1"/>
    <col min="587" max="592" width="2.85546875" style="222" customWidth="1"/>
    <col min="593" max="594" width="4.140625" style="222" bestFit="1" customWidth="1"/>
    <col min="595" max="596" width="2.85546875" style="222" bestFit="1" customWidth="1"/>
    <col min="597" max="598" width="4.140625" style="222" bestFit="1" customWidth="1"/>
    <col min="599" max="600" width="2.85546875" style="222" bestFit="1" customWidth="1"/>
    <col min="601" max="601" width="3.42578125" style="222" bestFit="1" customWidth="1"/>
    <col min="602" max="602" width="3.28515625" style="222" bestFit="1" customWidth="1"/>
    <col min="603" max="603" width="2.85546875" style="222" bestFit="1" customWidth="1"/>
    <col min="604" max="605" width="4.140625" style="222" bestFit="1" customWidth="1"/>
    <col min="606" max="607" width="2.85546875" style="222" bestFit="1" customWidth="1"/>
    <col min="608" max="611" width="2.85546875" style="222" customWidth="1"/>
    <col min="612" max="612" width="9.140625" style="222"/>
    <col min="613" max="613" width="3.140625" style="222" customWidth="1"/>
    <col min="614" max="614" width="16.7109375" style="222" customWidth="1"/>
    <col min="615" max="615" width="9.140625" style="222"/>
    <col min="616" max="634" width="2.7109375" style="222" customWidth="1"/>
    <col min="635" max="638" width="2.85546875" style="222" customWidth="1"/>
    <col min="639" max="653" width="2.7109375" style="222" customWidth="1"/>
    <col min="654" max="657" width="2.85546875" style="222" customWidth="1"/>
    <col min="658" max="658" width="9.140625" style="222"/>
    <col min="659" max="660" width="4.28515625" style="222" customWidth="1"/>
    <col min="661" max="661" width="7.85546875" style="222" customWidth="1"/>
    <col min="662" max="662" width="9.5703125" style="222" customWidth="1"/>
    <col min="663" max="663" width="15.140625" style="222" customWidth="1"/>
    <col min="664" max="664" width="7.140625" style="222" customWidth="1"/>
    <col min="665" max="665" width="3" style="222" customWidth="1"/>
    <col min="666" max="666" width="2" style="222" customWidth="1"/>
    <col min="667" max="667" width="2.5703125" style="222" customWidth="1"/>
    <col min="668" max="671" width="2" style="222" customWidth="1"/>
    <col min="672" max="672" width="3" style="222" customWidth="1"/>
    <col min="673" max="678" width="2" style="222" customWidth="1"/>
    <col min="679" max="679" width="9.140625" style="222"/>
    <col min="680" max="681" width="4.28515625" style="222" customWidth="1"/>
    <col min="682" max="682" width="9.5703125" style="222" customWidth="1"/>
    <col min="683" max="683" width="9.5703125" style="222" bestFit="1" customWidth="1"/>
    <col min="684" max="684" width="15.140625" style="222" bestFit="1" customWidth="1"/>
    <col min="685" max="685" width="7.140625" style="222" customWidth="1"/>
    <col min="686" max="686" width="3" style="222" bestFit="1" customWidth="1"/>
    <col min="687" max="687" width="2" style="222" bestFit="1" customWidth="1"/>
    <col min="688" max="688" width="2.5703125" style="222" customWidth="1"/>
    <col min="689" max="692" width="2" style="222" bestFit="1" customWidth="1"/>
    <col min="693" max="693" width="3" style="222" bestFit="1" customWidth="1"/>
    <col min="694" max="699" width="2" style="222" bestFit="1" customWidth="1"/>
    <col min="700" max="768" width="9.140625" style="222"/>
    <col min="769" max="770" width="4.28515625" style="222" customWidth="1"/>
    <col min="771" max="771" width="11.85546875" style="222" customWidth="1"/>
    <col min="772" max="772" width="11.42578125" style="222" customWidth="1"/>
    <col min="773" max="773" width="17" style="222" customWidth="1"/>
    <col min="774" max="774" width="7.140625" style="222" customWidth="1"/>
    <col min="775" max="775" width="3" style="222" customWidth="1"/>
    <col min="776" max="785" width="2" style="222" customWidth="1"/>
    <col min="786" max="786" width="3" style="222" customWidth="1"/>
    <col min="787" max="793" width="2" style="222" customWidth="1"/>
    <col min="794" max="794" width="9.140625" style="222"/>
    <col min="795" max="796" width="4.28515625" style="222" customWidth="1"/>
    <col min="797" max="797" width="11.85546875" style="222" customWidth="1"/>
    <col min="798" max="798" width="11.42578125" style="222" customWidth="1"/>
    <col min="799" max="799" width="17" style="222" customWidth="1"/>
    <col min="800" max="800" width="7.140625" style="222" customWidth="1"/>
    <col min="801" max="801" width="3" style="222" customWidth="1"/>
    <col min="802" max="811" width="2" style="222" customWidth="1"/>
    <col min="812" max="812" width="3" style="222" customWidth="1"/>
    <col min="813" max="819" width="2" style="222" customWidth="1"/>
    <col min="820" max="820" width="9.140625" style="222"/>
    <col min="821" max="821" width="4.28515625" style="222" customWidth="1"/>
    <col min="822" max="822" width="8.85546875" style="222" customWidth="1"/>
    <col min="823" max="823" width="2.85546875" style="222" customWidth="1"/>
    <col min="824" max="824" width="19" style="222" customWidth="1"/>
    <col min="825" max="825" width="7.140625" style="222" customWidth="1"/>
    <col min="826" max="827" width="3" style="222" customWidth="1"/>
    <col min="828" max="828" width="2" style="222" customWidth="1"/>
    <col min="829" max="829" width="2.7109375" style="222" customWidth="1"/>
    <col min="830" max="830" width="3" style="222" customWidth="1"/>
    <col min="831" max="831" width="4" style="222" customWidth="1"/>
    <col min="832" max="833" width="2.7109375" style="222" customWidth="1"/>
    <col min="834" max="835" width="4" style="222" customWidth="1"/>
    <col min="836" max="837" width="2.7109375" style="222" customWidth="1"/>
    <col min="838" max="838" width="3.28515625" style="222" customWidth="1"/>
    <col min="839" max="839" width="3.140625" style="222" customWidth="1"/>
    <col min="840" max="840" width="2.7109375" style="222" customWidth="1"/>
    <col min="841" max="842" width="4" style="222" customWidth="1"/>
    <col min="843" max="848" width="2.85546875" style="222" customWidth="1"/>
    <col min="849" max="850" width="4.140625" style="222" bestFit="1" customWidth="1"/>
    <col min="851" max="852" width="2.85546875" style="222" bestFit="1" customWidth="1"/>
    <col min="853" max="854" width="4.140625" style="222" bestFit="1" customWidth="1"/>
    <col min="855" max="856" width="2.85546875" style="222" bestFit="1" customWidth="1"/>
    <col min="857" max="857" width="3.42578125" style="222" bestFit="1" customWidth="1"/>
    <col min="858" max="858" width="3.28515625" style="222" bestFit="1" customWidth="1"/>
    <col min="859" max="859" width="2.85546875" style="222" bestFit="1" customWidth="1"/>
    <col min="860" max="861" width="4.140625" style="222" bestFit="1" customWidth="1"/>
    <col min="862" max="863" width="2.85546875" style="222" bestFit="1" customWidth="1"/>
    <col min="864" max="867" width="2.85546875" style="222" customWidth="1"/>
    <col min="868" max="868" width="9.140625" style="222"/>
    <col min="869" max="869" width="3.140625" style="222" customWidth="1"/>
    <col min="870" max="870" width="16.7109375" style="222" customWidth="1"/>
    <col min="871" max="871" width="9.140625" style="222"/>
    <col min="872" max="890" width="2.7109375" style="222" customWidth="1"/>
    <col min="891" max="894" width="2.85546875" style="222" customWidth="1"/>
    <col min="895" max="909" width="2.7109375" style="222" customWidth="1"/>
    <col min="910" max="913" width="2.85546875" style="222" customWidth="1"/>
    <col min="914" max="914" width="9.140625" style="222"/>
    <col min="915" max="916" width="4.28515625" style="222" customWidth="1"/>
    <col min="917" max="917" width="7.85546875" style="222" customWidth="1"/>
    <col min="918" max="918" width="9.5703125" style="222" customWidth="1"/>
    <col min="919" max="919" width="15.140625" style="222" customWidth="1"/>
    <col min="920" max="920" width="7.140625" style="222" customWidth="1"/>
    <col min="921" max="921" width="3" style="222" customWidth="1"/>
    <col min="922" max="922" width="2" style="222" customWidth="1"/>
    <col min="923" max="923" width="2.5703125" style="222" customWidth="1"/>
    <col min="924" max="927" width="2" style="222" customWidth="1"/>
    <col min="928" max="928" width="3" style="222" customWidth="1"/>
    <col min="929" max="934" width="2" style="222" customWidth="1"/>
    <col min="935" max="935" width="9.140625" style="222"/>
    <col min="936" max="937" width="4.28515625" style="222" customWidth="1"/>
    <col min="938" max="938" width="9.5703125" style="222" customWidth="1"/>
    <col min="939" max="939" width="9.5703125" style="222" bestFit="1" customWidth="1"/>
    <col min="940" max="940" width="15.140625" style="222" bestFit="1" customWidth="1"/>
    <col min="941" max="941" width="7.140625" style="222" customWidth="1"/>
    <col min="942" max="942" width="3" style="222" bestFit="1" customWidth="1"/>
    <col min="943" max="943" width="2" style="222" bestFit="1" customWidth="1"/>
    <col min="944" max="944" width="2.5703125" style="222" customWidth="1"/>
    <col min="945" max="948" width="2" style="222" bestFit="1" customWidth="1"/>
    <col min="949" max="949" width="3" style="222" bestFit="1" customWidth="1"/>
    <col min="950" max="955" width="2" style="222" bestFit="1" customWidth="1"/>
    <col min="956" max="1024" width="9.140625" style="222"/>
    <col min="1025" max="1026" width="4.28515625" style="222" customWidth="1"/>
    <col min="1027" max="1027" width="11.85546875" style="222" customWidth="1"/>
    <col min="1028" max="1028" width="11.42578125" style="222" customWidth="1"/>
    <col min="1029" max="1029" width="17" style="222" customWidth="1"/>
    <col min="1030" max="1030" width="7.140625" style="222" customWidth="1"/>
    <col min="1031" max="1031" width="3" style="222" customWidth="1"/>
    <col min="1032" max="1041" width="2" style="222" customWidth="1"/>
    <col min="1042" max="1042" width="3" style="222" customWidth="1"/>
    <col min="1043" max="1049" width="2" style="222" customWidth="1"/>
    <col min="1050" max="1050" width="9.140625" style="222"/>
    <col min="1051" max="1052" width="4.28515625" style="222" customWidth="1"/>
    <col min="1053" max="1053" width="11.85546875" style="222" customWidth="1"/>
    <col min="1054" max="1054" width="11.42578125" style="222" customWidth="1"/>
    <col min="1055" max="1055" width="17" style="222" customWidth="1"/>
    <col min="1056" max="1056" width="7.140625" style="222" customWidth="1"/>
    <col min="1057" max="1057" width="3" style="222" customWidth="1"/>
    <col min="1058" max="1067" width="2" style="222" customWidth="1"/>
    <col min="1068" max="1068" width="3" style="222" customWidth="1"/>
    <col min="1069" max="1075" width="2" style="222" customWidth="1"/>
    <col min="1076" max="1076" width="9.140625" style="222"/>
    <col min="1077" max="1077" width="4.28515625" style="222" customWidth="1"/>
    <col min="1078" max="1078" width="8.85546875" style="222" customWidth="1"/>
    <col min="1079" max="1079" width="2.85546875" style="222" customWidth="1"/>
    <col min="1080" max="1080" width="19" style="222" customWidth="1"/>
    <col min="1081" max="1081" width="7.140625" style="222" customWidth="1"/>
    <col min="1082" max="1083" width="3" style="222" customWidth="1"/>
    <col min="1084" max="1084" width="2" style="222" customWidth="1"/>
    <col min="1085" max="1085" width="2.7109375" style="222" customWidth="1"/>
    <col min="1086" max="1086" width="3" style="222" customWidth="1"/>
    <col min="1087" max="1087" width="4" style="222" customWidth="1"/>
    <col min="1088" max="1089" width="2.7109375" style="222" customWidth="1"/>
    <col min="1090" max="1091" width="4" style="222" customWidth="1"/>
    <col min="1092" max="1093" width="2.7109375" style="222" customWidth="1"/>
    <col min="1094" max="1094" width="3.28515625" style="222" customWidth="1"/>
    <col min="1095" max="1095" width="3.140625" style="222" customWidth="1"/>
    <col min="1096" max="1096" width="2.7109375" style="222" customWidth="1"/>
    <col min="1097" max="1098" width="4" style="222" customWidth="1"/>
    <col min="1099" max="1104" width="2.85546875" style="222" customWidth="1"/>
    <col min="1105" max="1106" width="4.140625" style="222" bestFit="1" customWidth="1"/>
    <col min="1107" max="1108" width="2.85546875" style="222" bestFit="1" customWidth="1"/>
    <col min="1109" max="1110" width="4.140625" style="222" bestFit="1" customWidth="1"/>
    <col min="1111" max="1112" width="2.85546875" style="222" bestFit="1" customWidth="1"/>
    <col min="1113" max="1113" width="3.42578125" style="222" bestFit="1" customWidth="1"/>
    <col min="1114" max="1114" width="3.28515625" style="222" bestFit="1" customWidth="1"/>
    <col min="1115" max="1115" width="2.85546875" style="222" bestFit="1" customWidth="1"/>
    <col min="1116" max="1117" width="4.140625" style="222" bestFit="1" customWidth="1"/>
    <col min="1118" max="1119" width="2.85546875" style="222" bestFit="1" customWidth="1"/>
    <col min="1120" max="1123" width="2.85546875" style="222" customWidth="1"/>
    <col min="1124" max="1124" width="9.140625" style="222"/>
    <col min="1125" max="1125" width="3.140625" style="222" customWidth="1"/>
    <col min="1126" max="1126" width="16.7109375" style="222" customWidth="1"/>
    <col min="1127" max="1127" width="9.140625" style="222"/>
    <col min="1128" max="1146" width="2.7109375" style="222" customWidth="1"/>
    <col min="1147" max="1150" width="2.85546875" style="222" customWidth="1"/>
    <col min="1151" max="1165" width="2.7109375" style="222" customWidth="1"/>
    <col min="1166" max="1169" width="2.85546875" style="222" customWidth="1"/>
    <col min="1170" max="1170" width="9.140625" style="222"/>
    <col min="1171" max="1172" width="4.28515625" style="222" customWidth="1"/>
    <col min="1173" max="1173" width="7.85546875" style="222" customWidth="1"/>
    <col min="1174" max="1174" width="9.5703125" style="222" customWidth="1"/>
    <col min="1175" max="1175" width="15.140625" style="222" customWidth="1"/>
    <col min="1176" max="1176" width="7.140625" style="222" customWidth="1"/>
    <col min="1177" max="1177" width="3" style="222" customWidth="1"/>
    <col min="1178" max="1178" width="2" style="222" customWidth="1"/>
    <col min="1179" max="1179" width="2.5703125" style="222" customWidth="1"/>
    <col min="1180" max="1183" width="2" style="222" customWidth="1"/>
    <col min="1184" max="1184" width="3" style="222" customWidth="1"/>
    <col min="1185" max="1190" width="2" style="222" customWidth="1"/>
    <col min="1191" max="1191" width="9.140625" style="222"/>
    <col min="1192" max="1193" width="4.28515625" style="222" customWidth="1"/>
    <col min="1194" max="1194" width="9.5703125" style="222" customWidth="1"/>
    <col min="1195" max="1195" width="9.5703125" style="222" bestFit="1" customWidth="1"/>
    <col min="1196" max="1196" width="15.140625" style="222" bestFit="1" customWidth="1"/>
    <col min="1197" max="1197" width="7.140625" style="222" customWidth="1"/>
    <col min="1198" max="1198" width="3" style="222" bestFit="1" customWidth="1"/>
    <col min="1199" max="1199" width="2" style="222" bestFit="1" customWidth="1"/>
    <col min="1200" max="1200" width="2.5703125" style="222" customWidth="1"/>
    <col min="1201" max="1204" width="2" style="222" bestFit="1" customWidth="1"/>
    <col min="1205" max="1205" width="3" style="222" bestFit="1" customWidth="1"/>
    <col min="1206" max="1211" width="2" style="222" bestFit="1" customWidth="1"/>
    <col min="1212" max="1280" width="9.140625" style="222"/>
    <col min="1281" max="1282" width="4.28515625" style="222" customWidth="1"/>
    <col min="1283" max="1283" width="11.85546875" style="222" customWidth="1"/>
    <col min="1284" max="1284" width="11.42578125" style="222" customWidth="1"/>
    <col min="1285" max="1285" width="17" style="222" customWidth="1"/>
    <col min="1286" max="1286" width="7.140625" style="222" customWidth="1"/>
    <col min="1287" max="1287" width="3" style="222" customWidth="1"/>
    <col min="1288" max="1297" width="2" style="222" customWidth="1"/>
    <col min="1298" max="1298" width="3" style="222" customWidth="1"/>
    <col min="1299" max="1305" width="2" style="222" customWidth="1"/>
    <col min="1306" max="1306" width="9.140625" style="222"/>
    <col min="1307" max="1308" width="4.28515625" style="222" customWidth="1"/>
    <col min="1309" max="1309" width="11.85546875" style="222" customWidth="1"/>
    <col min="1310" max="1310" width="11.42578125" style="222" customWidth="1"/>
    <col min="1311" max="1311" width="17" style="222" customWidth="1"/>
    <col min="1312" max="1312" width="7.140625" style="222" customWidth="1"/>
    <col min="1313" max="1313" width="3" style="222" customWidth="1"/>
    <col min="1314" max="1323" width="2" style="222" customWidth="1"/>
    <col min="1324" max="1324" width="3" style="222" customWidth="1"/>
    <col min="1325" max="1331" width="2" style="222" customWidth="1"/>
    <col min="1332" max="1332" width="9.140625" style="222"/>
    <col min="1333" max="1333" width="4.28515625" style="222" customWidth="1"/>
    <col min="1334" max="1334" width="8.85546875" style="222" customWidth="1"/>
    <col min="1335" max="1335" width="2.85546875" style="222" customWidth="1"/>
    <col min="1336" max="1336" width="19" style="222" customWidth="1"/>
    <col min="1337" max="1337" width="7.140625" style="222" customWidth="1"/>
    <col min="1338" max="1339" width="3" style="222" customWidth="1"/>
    <col min="1340" max="1340" width="2" style="222" customWidth="1"/>
    <col min="1341" max="1341" width="2.7109375" style="222" customWidth="1"/>
    <col min="1342" max="1342" width="3" style="222" customWidth="1"/>
    <col min="1343" max="1343" width="4" style="222" customWidth="1"/>
    <col min="1344" max="1345" width="2.7109375" style="222" customWidth="1"/>
    <col min="1346" max="1347" width="4" style="222" customWidth="1"/>
    <col min="1348" max="1349" width="2.7109375" style="222" customWidth="1"/>
    <col min="1350" max="1350" width="3.28515625" style="222" customWidth="1"/>
    <col min="1351" max="1351" width="3.140625" style="222" customWidth="1"/>
    <col min="1352" max="1352" width="2.7109375" style="222" customWidth="1"/>
    <col min="1353" max="1354" width="4" style="222" customWidth="1"/>
    <col min="1355" max="1360" width="2.85546875" style="222" customWidth="1"/>
    <col min="1361" max="1362" width="4.140625" style="222" bestFit="1" customWidth="1"/>
    <col min="1363" max="1364" width="2.85546875" style="222" bestFit="1" customWidth="1"/>
    <col min="1365" max="1366" width="4.140625" style="222" bestFit="1" customWidth="1"/>
    <col min="1367" max="1368" width="2.85546875" style="222" bestFit="1" customWidth="1"/>
    <col min="1369" max="1369" width="3.42578125" style="222" bestFit="1" customWidth="1"/>
    <col min="1370" max="1370" width="3.28515625" style="222" bestFit="1" customWidth="1"/>
    <col min="1371" max="1371" width="2.85546875" style="222" bestFit="1" customWidth="1"/>
    <col min="1372" max="1373" width="4.140625" style="222" bestFit="1" customWidth="1"/>
    <col min="1374" max="1375" width="2.85546875" style="222" bestFit="1" customWidth="1"/>
    <col min="1376" max="1379" width="2.85546875" style="222" customWidth="1"/>
    <col min="1380" max="1380" width="9.140625" style="222"/>
    <col min="1381" max="1381" width="3.140625" style="222" customWidth="1"/>
    <col min="1382" max="1382" width="16.7109375" style="222" customWidth="1"/>
    <col min="1383" max="1383" width="9.140625" style="222"/>
    <col min="1384" max="1402" width="2.7109375" style="222" customWidth="1"/>
    <col min="1403" max="1406" width="2.85546875" style="222" customWidth="1"/>
    <col min="1407" max="1421" width="2.7109375" style="222" customWidth="1"/>
    <col min="1422" max="1425" width="2.85546875" style="222" customWidth="1"/>
    <col min="1426" max="1426" width="9.140625" style="222"/>
    <col min="1427" max="1428" width="4.28515625" style="222" customWidth="1"/>
    <col min="1429" max="1429" width="7.85546875" style="222" customWidth="1"/>
    <col min="1430" max="1430" width="9.5703125" style="222" customWidth="1"/>
    <col min="1431" max="1431" width="15.140625" style="222" customWidth="1"/>
    <col min="1432" max="1432" width="7.140625" style="222" customWidth="1"/>
    <col min="1433" max="1433" width="3" style="222" customWidth="1"/>
    <col min="1434" max="1434" width="2" style="222" customWidth="1"/>
    <col min="1435" max="1435" width="2.5703125" style="222" customWidth="1"/>
    <col min="1436" max="1439" width="2" style="222" customWidth="1"/>
    <col min="1440" max="1440" width="3" style="222" customWidth="1"/>
    <col min="1441" max="1446" width="2" style="222" customWidth="1"/>
    <col min="1447" max="1447" width="9.140625" style="222"/>
    <col min="1448" max="1449" width="4.28515625" style="222" customWidth="1"/>
    <col min="1450" max="1450" width="9.5703125" style="222" customWidth="1"/>
    <col min="1451" max="1451" width="9.5703125" style="222" bestFit="1" customWidth="1"/>
    <col min="1452" max="1452" width="15.140625" style="222" bestFit="1" customWidth="1"/>
    <col min="1453" max="1453" width="7.140625" style="222" customWidth="1"/>
    <col min="1454" max="1454" width="3" style="222" bestFit="1" customWidth="1"/>
    <col min="1455" max="1455" width="2" style="222" bestFit="1" customWidth="1"/>
    <col min="1456" max="1456" width="2.5703125" style="222" customWidth="1"/>
    <col min="1457" max="1460" width="2" style="222" bestFit="1" customWidth="1"/>
    <col min="1461" max="1461" width="3" style="222" bestFit="1" customWidth="1"/>
    <col min="1462" max="1467" width="2" style="222" bestFit="1" customWidth="1"/>
    <col min="1468" max="1536" width="9.140625" style="222"/>
    <col min="1537" max="1538" width="4.28515625" style="222" customWidth="1"/>
    <col min="1539" max="1539" width="11.85546875" style="222" customWidth="1"/>
    <col min="1540" max="1540" width="11.42578125" style="222" customWidth="1"/>
    <col min="1541" max="1541" width="17" style="222" customWidth="1"/>
    <col min="1542" max="1542" width="7.140625" style="222" customWidth="1"/>
    <col min="1543" max="1543" width="3" style="222" customWidth="1"/>
    <col min="1544" max="1553" width="2" style="222" customWidth="1"/>
    <col min="1554" max="1554" width="3" style="222" customWidth="1"/>
    <col min="1555" max="1561" width="2" style="222" customWidth="1"/>
    <col min="1562" max="1562" width="9.140625" style="222"/>
    <col min="1563" max="1564" width="4.28515625" style="222" customWidth="1"/>
    <col min="1565" max="1565" width="11.85546875" style="222" customWidth="1"/>
    <col min="1566" max="1566" width="11.42578125" style="222" customWidth="1"/>
    <col min="1567" max="1567" width="17" style="222" customWidth="1"/>
    <col min="1568" max="1568" width="7.140625" style="222" customWidth="1"/>
    <col min="1569" max="1569" width="3" style="222" customWidth="1"/>
    <col min="1570" max="1579" width="2" style="222" customWidth="1"/>
    <col min="1580" max="1580" width="3" style="222" customWidth="1"/>
    <col min="1581" max="1587" width="2" style="222" customWidth="1"/>
    <col min="1588" max="1588" width="9.140625" style="222"/>
    <col min="1589" max="1589" width="4.28515625" style="222" customWidth="1"/>
    <col min="1590" max="1590" width="8.85546875" style="222" customWidth="1"/>
    <col min="1591" max="1591" width="2.85546875" style="222" customWidth="1"/>
    <col min="1592" max="1592" width="19" style="222" customWidth="1"/>
    <col min="1593" max="1593" width="7.140625" style="222" customWidth="1"/>
    <col min="1594" max="1595" width="3" style="222" customWidth="1"/>
    <col min="1596" max="1596" width="2" style="222" customWidth="1"/>
    <col min="1597" max="1597" width="2.7109375" style="222" customWidth="1"/>
    <col min="1598" max="1598" width="3" style="222" customWidth="1"/>
    <col min="1599" max="1599" width="4" style="222" customWidth="1"/>
    <col min="1600" max="1601" width="2.7109375" style="222" customWidth="1"/>
    <col min="1602" max="1603" width="4" style="222" customWidth="1"/>
    <col min="1604" max="1605" width="2.7109375" style="222" customWidth="1"/>
    <col min="1606" max="1606" width="3.28515625" style="222" customWidth="1"/>
    <col min="1607" max="1607" width="3.140625" style="222" customWidth="1"/>
    <col min="1608" max="1608" width="2.7109375" style="222" customWidth="1"/>
    <col min="1609" max="1610" width="4" style="222" customWidth="1"/>
    <col min="1611" max="1616" width="2.85546875" style="222" customWidth="1"/>
    <col min="1617" max="1618" width="4.140625" style="222" bestFit="1" customWidth="1"/>
    <col min="1619" max="1620" width="2.85546875" style="222" bestFit="1" customWidth="1"/>
    <col min="1621" max="1622" width="4.140625" style="222" bestFit="1" customWidth="1"/>
    <col min="1623" max="1624" width="2.85546875" style="222" bestFit="1" customWidth="1"/>
    <col min="1625" max="1625" width="3.42578125" style="222" bestFit="1" customWidth="1"/>
    <col min="1626" max="1626" width="3.28515625" style="222" bestFit="1" customWidth="1"/>
    <col min="1627" max="1627" width="2.85546875" style="222" bestFit="1" customWidth="1"/>
    <col min="1628" max="1629" width="4.140625" style="222" bestFit="1" customWidth="1"/>
    <col min="1630" max="1631" width="2.85546875" style="222" bestFit="1" customWidth="1"/>
    <col min="1632" max="1635" width="2.85546875" style="222" customWidth="1"/>
    <col min="1636" max="1636" width="9.140625" style="222"/>
    <col min="1637" max="1637" width="3.140625" style="222" customWidth="1"/>
    <col min="1638" max="1638" width="16.7109375" style="222" customWidth="1"/>
    <col min="1639" max="1639" width="9.140625" style="222"/>
    <col min="1640" max="1658" width="2.7109375" style="222" customWidth="1"/>
    <col min="1659" max="1662" width="2.85546875" style="222" customWidth="1"/>
    <col min="1663" max="1677" width="2.7109375" style="222" customWidth="1"/>
    <col min="1678" max="1681" width="2.85546875" style="222" customWidth="1"/>
    <col min="1682" max="1682" width="9.140625" style="222"/>
    <col min="1683" max="1684" width="4.28515625" style="222" customWidth="1"/>
    <col min="1685" max="1685" width="7.85546875" style="222" customWidth="1"/>
    <col min="1686" max="1686" width="9.5703125" style="222" customWidth="1"/>
    <col min="1687" max="1687" width="15.140625" style="222" customWidth="1"/>
    <col min="1688" max="1688" width="7.140625" style="222" customWidth="1"/>
    <col min="1689" max="1689" width="3" style="222" customWidth="1"/>
    <col min="1690" max="1690" width="2" style="222" customWidth="1"/>
    <col min="1691" max="1691" width="2.5703125" style="222" customWidth="1"/>
    <col min="1692" max="1695" width="2" style="222" customWidth="1"/>
    <col min="1696" max="1696" width="3" style="222" customWidth="1"/>
    <col min="1697" max="1702" width="2" style="222" customWidth="1"/>
    <col min="1703" max="1703" width="9.140625" style="222"/>
    <col min="1704" max="1705" width="4.28515625" style="222" customWidth="1"/>
    <col min="1706" max="1706" width="9.5703125" style="222" customWidth="1"/>
    <col min="1707" max="1707" width="9.5703125" style="222" bestFit="1" customWidth="1"/>
    <col min="1708" max="1708" width="15.140625" style="222" bestFit="1" customWidth="1"/>
    <col min="1709" max="1709" width="7.140625" style="222" customWidth="1"/>
    <col min="1710" max="1710" width="3" style="222" bestFit="1" customWidth="1"/>
    <col min="1711" max="1711" width="2" style="222" bestFit="1" customWidth="1"/>
    <col min="1712" max="1712" width="2.5703125" style="222" customWidth="1"/>
    <col min="1713" max="1716" width="2" style="222" bestFit="1" customWidth="1"/>
    <col min="1717" max="1717" width="3" style="222" bestFit="1" customWidth="1"/>
    <col min="1718" max="1723" width="2" style="222" bestFit="1" customWidth="1"/>
    <col min="1724" max="1792" width="9.140625" style="222"/>
    <col min="1793" max="1794" width="4.28515625" style="222" customWidth="1"/>
    <col min="1795" max="1795" width="11.85546875" style="222" customWidth="1"/>
    <col min="1796" max="1796" width="11.42578125" style="222" customWidth="1"/>
    <col min="1797" max="1797" width="17" style="222" customWidth="1"/>
    <col min="1798" max="1798" width="7.140625" style="222" customWidth="1"/>
    <col min="1799" max="1799" width="3" style="222" customWidth="1"/>
    <col min="1800" max="1809" width="2" style="222" customWidth="1"/>
    <col min="1810" max="1810" width="3" style="222" customWidth="1"/>
    <col min="1811" max="1817" width="2" style="222" customWidth="1"/>
    <col min="1818" max="1818" width="9.140625" style="222"/>
    <col min="1819" max="1820" width="4.28515625" style="222" customWidth="1"/>
    <col min="1821" max="1821" width="11.85546875" style="222" customWidth="1"/>
    <col min="1822" max="1822" width="11.42578125" style="222" customWidth="1"/>
    <col min="1823" max="1823" width="17" style="222" customWidth="1"/>
    <col min="1824" max="1824" width="7.140625" style="222" customWidth="1"/>
    <col min="1825" max="1825" width="3" style="222" customWidth="1"/>
    <col min="1826" max="1835" width="2" style="222" customWidth="1"/>
    <col min="1836" max="1836" width="3" style="222" customWidth="1"/>
    <col min="1837" max="1843" width="2" style="222" customWidth="1"/>
    <col min="1844" max="1844" width="9.140625" style="222"/>
    <col min="1845" max="1845" width="4.28515625" style="222" customWidth="1"/>
    <col min="1846" max="1846" width="8.85546875" style="222" customWidth="1"/>
    <col min="1847" max="1847" width="2.85546875" style="222" customWidth="1"/>
    <col min="1848" max="1848" width="19" style="222" customWidth="1"/>
    <col min="1849" max="1849" width="7.140625" style="222" customWidth="1"/>
    <col min="1850" max="1851" width="3" style="222" customWidth="1"/>
    <col min="1852" max="1852" width="2" style="222" customWidth="1"/>
    <col min="1853" max="1853" width="2.7109375" style="222" customWidth="1"/>
    <col min="1854" max="1854" width="3" style="222" customWidth="1"/>
    <col min="1855" max="1855" width="4" style="222" customWidth="1"/>
    <col min="1856" max="1857" width="2.7109375" style="222" customWidth="1"/>
    <col min="1858" max="1859" width="4" style="222" customWidth="1"/>
    <col min="1860" max="1861" width="2.7109375" style="222" customWidth="1"/>
    <col min="1862" max="1862" width="3.28515625" style="222" customWidth="1"/>
    <col min="1863" max="1863" width="3.140625" style="222" customWidth="1"/>
    <col min="1864" max="1864" width="2.7109375" style="222" customWidth="1"/>
    <col min="1865" max="1866" width="4" style="222" customWidth="1"/>
    <col min="1867" max="1872" width="2.85546875" style="222" customWidth="1"/>
    <col min="1873" max="1874" width="4.140625" style="222" bestFit="1" customWidth="1"/>
    <col min="1875" max="1876" width="2.85546875" style="222" bestFit="1" customWidth="1"/>
    <col min="1877" max="1878" width="4.140625" style="222" bestFit="1" customWidth="1"/>
    <col min="1879" max="1880" width="2.85546875" style="222" bestFit="1" customWidth="1"/>
    <col min="1881" max="1881" width="3.42578125" style="222" bestFit="1" customWidth="1"/>
    <col min="1882" max="1882" width="3.28515625" style="222" bestFit="1" customWidth="1"/>
    <col min="1883" max="1883" width="2.85546875" style="222" bestFit="1" customWidth="1"/>
    <col min="1884" max="1885" width="4.140625" style="222" bestFit="1" customWidth="1"/>
    <col min="1886" max="1887" width="2.85546875" style="222" bestFit="1" customWidth="1"/>
    <col min="1888" max="1891" width="2.85546875" style="222" customWidth="1"/>
    <col min="1892" max="1892" width="9.140625" style="222"/>
    <col min="1893" max="1893" width="3.140625" style="222" customWidth="1"/>
    <col min="1894" max="1894" width="16.7109375" style="222" customWidth="1"/>
    <col min="1895" max="1895" width="9.140625" style="222"/>
    <col min="1896" max="1914" width="2.7109375" style="222" customWidth="1"/>
    <col min="1915" max="1918" width="2.85546875" style="222" customWidth="1"/>
    <col min="1919" max="1933" width="2.7109375" style="222" customWidth="1"/>
    <col min="1934" max="1937" width="2.85546875" style="222" customWidth="1"/>
    <col min="1938" max="1938" width="9.140625" style="222"/>
    <col min="1939" max="1940" width="4.28515625" style="222" customWidth="1"/>
    <col min="1941" max="1941" width="7.85546875" style="222" customWidth="1"/>
    <col min="1942" max="1942" width="9.5703125" style="222" customWidth="1"/>
    <col min="1943" max="1943" width="15.140625" style="222" customWidth="1"/>
    <col min="1944" max="1944" width="7.140625" style="222" customWidth="1"/>
    <col min="1945" max="1945" width="3" style="222" customWidth="1"/>
    <col min="1946" max="1946" width="2" style="222" customWidth="1"/>
    <col min="1947" max="1947" width="2.5703125" style="222" customWidth="1"/>
    <col min="1948" max="1951" width="2" style="222" customWidth="1"/>
    <col min="1952" max="1952" width="3" style="222" customWidth="1"/>
    <col min="1953" max="1958" width="2" style="222" customWidth="1"/>
    <col min="1959" max="1959" width="9.140625" style="222"/>
    <col min="1960" max="1961" width="4.28515625" style="222" customWidth="1"/>
    <col min="1962" max="1962" width="9.5703125" style="222" customWidth="1"/>
    <col min="1963" max="1963" width="9.5703125" style="222" bestFit="1" customWidth="1"/>
    <col min="1964" max="1964" width="15.140625" style="222" bestFit="1" customWidth="1"/>
    <col min="1965" max="1965" width="7.140625" style="222" customWidth="1"/>
    <col min="1966" max="1966" width="3" style="222" bestFit="1" customWidth="1"/>
    <col min="1967" max="1967" width="2" style="222" bestFit="1" customWidth="1"/>
    <col min="1968" max="1968" width="2.5703125" style="222" customWidth="1"/>
    <col min="1969" max="1972" width="2" style="222" bestFit="1" customWidth="1"/>
    <col min="1973" max="1973" width="3" style="222" bestFit="1" customWidth="1"/>
    <col min="1974" max="1979" width="2" style="222" bestFit="1" customWidth="1"/>
    <col min="1980" max="2048" width="9.140625" style="222"/>
    <col min="2049" max="2050" width="4.28515625" style="222" customWidth="1"/>
    <col min="2051" max="2051" width="11.85546875" style="222" customWidth="1"/>
    <col min="2052" max="2052" width="11.42578125" style="222" customWidth="1"/>
    <col min="2053" max="2053" width="17" style="222" customWidth="1"/>
    <col min="2054" max="2054" width="7.140625" style="222" customWidth="1"/>
    <col min="2055" max="2055" width="3" style="222" customWidth="1"/>
    <col min="2056" max="2065" width="2" style="222" customWidth="1"/>
    <col min="2066" max="2066" width="3" style="222" customWidth="1"/>
    <col min="2067" max="2073" width="2" style="222" customWidth="1"/>
    <col min="2074" max="2074" width="9.140625" style="222"/>
    <col min="2075" max="2076" width="4.28515625" style="222" customWidth="1"/>
    <col min="2077" max="2077" width="11.85546875" style="222" customWidth="1"/>
    <col min="2078" max="2078" width="11.42578125" style="222" customWidth="1"/>
    <col min="2079" max="2079" width="17" style="222" customWidth="1"/>
    <col min="2080" max="2080" width="7.140625" style="222" customWidth="1"/>
    <col min="2081" max="2081" width="3" style="222" customWidth="1"/>
    <col min="2082" max="2091" width="2" style="222" customWidth="1"/>
    <col min="2092" max="2092" width="3" style="222" customWidth="1"/>
    <col min="2093" max="2099" width="2" style="222" customWidth="1"/>
    <col min="2100" max="2100" width="9.140625" style="222"/>
    <col min="2101" max="2101" width="4.28515625" style="222" customWidth="1"/>
    <col min="2102" max="2102" width="8.85546875" style="222" customWidth="1"/>
    <col min="2103" max="2103" width="2.85546875" style="222" customWidth="1"/>
    <col min="2104" max="2104" width="19" style="222" customWidth="1"/>
    <col min="2105" max="2105" width="7.140625" style="222" customWidth="1"/>
    <col min="2106" max="2107" width="3" style="222" customWidth="1"/>
    <col min="2108" max="2108" width="2" style="222" customWidth="1"/>
    <col min="2109" max="2109" width="2.7109375" style="222" customWidth="1"/>
    <col min="2110" max="2110" width="3" style="222" customWidth="1"/>
    <col min="2111" max="2111" width="4" style="222" customWidth="1"/>
    <col min="2112" max="2113" width="2.7109375" style="222" customWidth="1"/>
    <col min="2114" max="2115" width="4" style="222" customWidth="1"/>
    <col min="2116" max="2117" width="2.7109375" style="222" customWidth="1"/>
    <col min="2118" max="2118" width="3.28515625" style="222" customWidth="1"/>
    <col min="2119" max="2119" width="3.140625" style="222" customWidth="1"/>
    <col min="2120" max="2120" width="2.7109375" style="222" customWidth="1"/>
    <col min="2121" max="2122" width="4" style="222" customWidth="1"/>
    <col min="2123" max="2128" width="2.85546875" style="222" customWidth="1"/>
    <col min="2129" max="2130" width="4.140625" style="222" bestFit="1" customWidth="1"/>
    <col min="2131" max="2132" width="2.85546875" style="222" bestFit="1" customWidth="1"/>
    <col min="2133" max="2134" width="4.140625" style="222" bestFit="1" customWidth="1"/>
    <col min="2135" max="2136" width="2.85546875" style="222" bestFit="1" customWidth="1"/>
    <col min="2137" max="2137" width="3.42578125" style="222" bestFit="1" customWidth="1"/>
    <col min="2138" max="2138" width="3.28515625" style="222" bestFit="1" customWidth="1"/>
    <col min="2139" max="2139" width="2.85546875" style="222" bestFit="1" customWidth="1"/>
    <col min="2140" max="2141" width="4.140625" style="222" bestFit="1" customWidth="1"/>
    <col min="2142" max="2143" width="2.85546875" style="222" bestFit="1" customWidth="1"/>
    <col min="2144" max="2147" width="2.85546875" style="222" customWidth="1"/>
    <col min="2148" max="2148" width="9.140625" style="222"/>
    <col min="2149" max="2149" width="3.140625" style="222" customWidth="1"/>
    <col min="2150" max="2150" width="16.7109375" style="222" customWidth="1"/>
    <col min="2151" max="2151" width="9.140625" style="222"/>
    <col min="2152" max="2170" width="2.7109375" style="222" customWidth="1"/>
    <col min="2171" max="2174" width="2.85546875" style="222" customWidth="1"/>
    <col min="2175" max="2189" width="2.7109375" style="222" customWidth="1"/>
    <col min="2190" max="2193" width="2.85546875" style="222" customWidth="1"/>
    <col min="2194" max="2194" width="9.140625" style="222"/>
    <col min="2195" max="2196" width="4.28515625" style="222" customWidth="1"/>
    <col min="2197" max="2197" width="7.85546875" style="222" customWidth="1"/>
    <col min="2198" max="2198" width="9.5703125" style="222" customWidth="1"/>
    <col min="2199" max="2199" width="15.140625" style="222" customWidth="1"/>
    <col min="2200" max="2200" width="7.140625" style="222" customWidth="1"/>
    <col min="2201" max="2201" width="3" style="222" customWidth="1"/>
    <col min="2202" max="2202" width="2" style="222" customWidth="1"/>
    <col min="2203" max="2203" width="2.5703125" style="222" customWidth="1"/>
    <col min="2204" max="2207" width="2" style="222" customWidth="1"/>
    <col min="2208" max="2208" width="3" style="222" customWidth="1"/>
    <col min="2209" max="2214" width="2" style="222" customWidth="1"/>
    <col min="2215" max="2215" width="9.140625" style="222"/>
    <col min="2216" max="2217" width="4.28515625" style="222" customWidth="1"/>
    <col min="2218" max="2218" width="9.5703125" style="222" customWidth="1"/>
    <col min="2219" max="2219" width="9.5703125" style="222" bestFit="1" customWidth="1"/>
    <col min="2220" max="2220" width="15.140625" style="222" bestFit="1" customWidth="1"/>
    <col min="2221" max="2221" width="7.140625" style="222" customWidth="1"/>
    <col min="2222" max="2222" width="3" style="222" bestFit="1" customWidth="1"/>
    <col min="2223" max="2223" width="2" style="222" bestFit="1" customWidth="1"/>
    <col min="2224" max="2224" width="2.5703125" style="222" customWidth="1"/>
    <col min="2225" max="2228" width="2" style="222" bestFit="1" customWidth="1"/>
    <col min="2229" max="2229" width="3" style="222" bestFit="1" customWidth="1"/>
    <col min="2230" max="2235" width="2" style="222" bestFit="1" customWidth="1"/>
    <col min="2236" max="2304" width="9.140625" style="222"/>
    <col min="2305" max="2306" width="4.28515625" style="222" customWidth="1"/>
    <col min="2307" max="2307" width="11.85546875" style="222" customWidth="1"/>
    <col min="2308" max="2308" width="11.42578125" style="222" customWidth="1"/>
    <col min="2309" max="2309" width="17" style="222" customWidth="1"/>
    <col min="2310" max="2310" width="7.140625" style="222" customWidth="1"/>
    <col min="2311" max="2311" width="3" style="222" customWidth="1"/>
    <col min="2312" max="2321" width="2" style="222" customWidth="1"/>
    <col min="2322" max="2322" width="3" style="222" customWidth="1"/>
    <col min="2323" max="2329" width="2" style="222" customWidth="1"/>
    <col min="2330" max="2330" width="9.140625" style="222"/>
    <col min="2331" max="2332" width="4.28515625" style="222" customWidth="1"/>
    <col min="2333" max="2333" width="11.85546875" style="222" customWidth="1"/>
    <col min="2334" max="2334" width="11.42578125" style="222" customWidth="1"/>
    <col min="2335" max="2335" width="17" style="222" customWidth="1"/>
    <col min="2336" max="2336" width="7.140625" style="222" customWidth="1"/>
    <col min="2337" max="2337" width="3" style="222" customWidth="1"/>
    <col min="2338" max="2347" width="2" style="222" customWidth="1"/>
    <col min="2348" max="2348" width="3" style="222" customWidth="1"/>
    <col min="2349" max="2355" width="2" style="222" customWidth="1"/>
    <col min="2356" max="2356" width="9.140625" style="222"/>
    <col min="2357" max="2357" width="4.28515625" style="222" customWidth="1"/>
    <col min="2358" max="2358" width="8.85546875" style="222" customWidth="1"/>
    <col min="2359" max="2359" width="2.85546875" style="222" customWidth="1"/>
    <col min="2360" max="2360" width="19" style="222" customWidth="1"/>
    <col min="2361" max="2361" width="7.140625" style="222" customWidth="1"/>
    <col min="2362" max="2363" width="3" style="222" customWidth="1"/>
    <col min="2364" max="2364" width="2" style="222" customWidth="1"/>
    <col min="2365" max="2365" width="2.7109375" style="222" customWidth="1"/>
    <col min="2366" max="2366" width="3" style="222" customWidth="1"/>
    <col min="2367" max="2367" width="4" style="222" customWidth="1"/>
    <col min="2368" max="2369" width="2.7109375" style="222" customWidth="1"/>
    <col min="2370" max="2371" width="4" style="222" customWidth="1"/>
    <col min="2372" max="2373" width="2.7109375" style="222" customWidth="1"/>
    <col min="2374" max="2374" width="3.28515625" style="222" customWidth="1"/>
    <col min="2375" max="2375" width="3.140625" style="222" customWidth="1"/>
    <col min="2376" max="2376" width="2.7109375" style="222" customWidth="1"/>
    <col min="2377" max="2378" width="4" style="222" customWidth="1"/>
    <col min="2379" max="2384" width="2.85546875" style="222" customWidth="1"/>
    <col min="2385" max="2386" width="4.140625" style="222" bestFit="1" customWidth="1"/>
    <col min="2387" max="2388" width="2.85546875" style="222" bestFit="1" customWidth="1"/>
    <col min="2389" max="2390" width="4.140625" style="222" bestFit="1" customWidth="1"/>
    <col min="2391" max="2392" width="2.85546875" style="222" bestFit="1" customWidth="1"/>
    <col min="2393" max="2393" width="3.42578125" style="222" bestFit="1" customWidth="1"/>
    <col min="2394" max="2394" width="3.28515625" style="222" bestFit="1" customWidth="1"/>
    <col min="2395" max="2395" width="2.85546875" style="222" bestFit="1" customWidth="1"/>
    <col min="2396" max="2397" width="4.140625" style="222" bestFit="1" customWidth="1"/>
    <col min="2398" max="2399" width="2.85546875" style="222" bestFit="1" customWidth="1"/>
    <col min="2400" max="2403" width="2.85546875" style="222" customWidth="1"/>
    <col min="2404" max="2404" width="9.140625" style="222"/>
    <col min="2405" max="2405" width="3.140625" style="222" customWidth="1"/>
    <col min="2406" max="2406" width="16.7109375" style="222" customWidth="1"/>
    <col min="2407" max="2407" width="9.140625" style="222"/>
    <col min="2408" max="2426" width="2.7109375" style="222" customWidth="1"/>
    <col min="2427" max="2430" width="2.85546875" style="222" customWidth="1"/>
    <col min="2431" max="2445" width="2.7109375" style="222" customWidth="1"/>
    <col min="2446" max="2449" width="2.85546875" style="222" customWidth="1"/>
    <col min="2450" max="2450" width="9.140625" style="222"/>
    <col min="2451" max="2452" width="4.28515625" style="222" customWidth="1"/>
    <col min="2453" max="2453" width="7.85546875" style="222" customWidth="1"/>
    <col min="2454" max="2454" width="9.5703125" style="222" customWidth="1"/>
    <col min="2455" max="2455" width="15.140625" style="222" customWidth="1"/>
    <col min="2456" max="2456" width="7.140625" style="222" customWidth="1"/>
    <col min="2457" max="2457" width="3" style="222" customWidth="1"/>
    <col min="2458" max="2458" width="2" style="222" customWidth="1"/>
    <col min="2459" max="2459" width="2.5703125" style="222" customWidth="1"/>
    <col min="2460" max="2463" width="2" style="222" customWidth="1"/>
    <col min="2464" max="2464" width="3" style="222" customWidth="1"/>
    <col min="2465" max="2470" width="2" style="222" customWidth="1"/>
    <col min="2471" max="2471" width="9.140625" style="222"/>
    <col min="2472" max="2473" width="4.28515625" style="222" customWidth="1"/>
    <col min="2474" max="2474" width="9.5703125" style="222" customWidth="1"/>
    <col min="2475" max="2475" width="9.5703125" style="222" bestFit="1" customWidth="1"/>
    <col min="2476" max="2476" width="15.140625" style="222" bestFit="1" customWidth="1"/>
    <col min="2477" max="2477" width="7.140625" style="222" customWidth="1"/>
    <col min="2478" max="2478" width="3" style="222" bestFit="1" customWidth="1"/>
    <col min="2479" max="2479" width="2" style="222" bestFit="1" customWidth="1"/>
    <col min="2480" max="2480" width="2.5703125" style="222" customWidth="1"/>
    <col min="2481" max="2484" width="2" style="222" bestFit="1" customWidth="1"/>
    <col min="2485" max="2485" width="3" style="222" bestFit="1" customWidth="1"/>
    <col min="2486" max="2491" width="2" style="222" bestFit="1" customWidth="1"/>
    <col min="2492" max="2560" width="9.140625" style="222"/>
    <col min="2561" max="2562" width="4.28515625" style="222" customWidth="1"/>
    <col min="2563" max="2563" width="11.85546875" style="222" customWidth="1"/>
    <col min="2564" max="2564" width="11.42578125" style="222" customWidth="1"/>
    <col min="2565" max="2565" width="17" style="222" customWidth="1"/>
    <col min="2566" max="2566" width="7.140625" style="222" customWidth="1"/>
    <col min="2567" max="2567" width="3" style="222" customWidth="1"/>
    <col min="2568" max="2577" width="2" style="222" customWidth="1"/>
    <col min="2578" max="2578" width="3" style="222" customWidth="1"/>
    <col min="2579" max="2585" width="2" style="222" customWidth="1"/>
    <col min="2586" max="2586" width="9.140625" style="222"/>
    <col min="2587" max="2588" width="4.28515625" style="222" customWidth="1"/>
    <col min="2589" max="2589" width="11.85546875" style="222" customWidth="1"/>
    <col min="2590" max="2590" width="11.42578125" style="222" customWidth="1"/>
    <col min="2591" max="2591" width="17" style="222" customWidth="1"/>
    <col min="2592" max="2592" width="7.140625" style="222" customWidth="1"/>
    <col min="2593" max="2593" width="3" style="222" customWidth="1"/>
    <col min="2594" max="2603" width="2" style="222" customWidth="1"/>
    <col min="2604" max="2604" width="3" style="222" customWidth="1"/>
    <col min="2605" max="2611" width="2" style="222" customWidth="1"/>
    <col min="2612" max="2612" width="9.140625" style="222"/>
    <col min="2613" max="2613" width="4.28515625" style="222" customWidth="1"/>
    <col min="2614" max="2614" width="8.85546875" style="222" customWidth="1"/>
    <col min="2615" max="2615" width="2.85546875" style="222" customWidth="1"/>
    <col min="2616" max="2616" width="19" style="222" customWidth="1"/>
    <col min="2617" max="2617" width="7.140625" style="222" customWidth="1"/>
    <col min="2618" max="2619" width="3" style="222" customWidth="1"/>
    <col min="2620" max="2620" width="2" style="222" customWidth="1"/>
    <col min="2621" max="2621" width="2.7109375" style="222" customWidth="1"/>
    <col min="2622" max="2622" width="3" style="222" customWidth="1"/>
    <col min="2623" max="2623" width="4" style="222" customWidth="1"/>
    <col min="2624" max="2625" width="2.7109375" style="222" customWidth="1"/>
    <col min="2626" max="2627" width="4" style="222" customWidth="1"/>
    <col min="2628" max="2629" width="2.7109375" style="222" customWidth="1"/>
    <col min="2630" max="2630" width="3.28515625" style="222" customWidth="1"/>
    <col min="2631" max="2631" width="3.140625" style="222" customWidth="1"/>
    <col min="2632" max="2632" width="2.7109375" style="222" customWidth="1"/>
    <col min="2633" max="2634" width="4" style="222" customWidth="1"/>
    <col min="2635" max="2640" width="2.85546875" style="222" customWidth="1"/>
    <col min="2641" max="2642" width="4.140625" style="222" bestFit="1" customWidth="1"/>
    <col min="2643" max="2644" width="2.85546875" style="222" bestFit="1" customWidth="1"/>
    <col min="2645" max="2646" width="4.140625" style="222" bestFit="1" customWidth="1"/>
    <col min="2647" max="2648" width="2.85546875" style="222" bestFit="1" customWidth="1"/>
    <col min="2649" max="2649" width="3.42578125" style="222" bestFit="1" customWidth="1"/>
    <col min="2650" max="2650" width="3.28515625" style="222" bestFit="1" customWidth="1"/>
    <col min="2651" max="2651" width="2.85546875" style="222" bestFit="1" customWidth="1"/>
    <col min="2652" max="2653" width="4.140625" style="222" bestFit="1" customWidth="1"/>
    <col min="2654" max="2655" width="2.85546875" style="222" bestFit="1" customWidth="1"/>
    <col min="2656" max="2659" width="2.85546875" style="222" customWidth="1"/>
    <col min="2660" max="2660" width="9.140625" style="222"/>
    <col min="2661" max="2661" width="3.140625" style="222" customWidth="1"/>
    <col min="2662" max="2662" width="16.7109375" style="222" customWidth="1"/>
    <col min="2663" max="2663" width="9.140625" style="222"/>
    <col min="2664" max="2682" width="2.7109375" style="222" customWidth="1"/>
    <col min="2683" max="2686" width="2.85546875" style="222" customWidth="1"/>
    <col min="2687" max="2701" width="2.7109375" style="222" customWidth="1"/>
    <col min="2702" max="2705" width="2.85546875" style="222" customWidth="1"/>
    <col min="2706" max="2706" width="9.140625" style="222"/>
    <col min="2707" max="2708" width="4.28515625" style="222" customWidth="1"/>
    <col min="2709" max="2709" width="7.85546875" style="222" customWidth="1"/>
    <col min="2710" max="2710" width="9.5703125" style="222" customWidth="1"/>
    <col min="2711" max="2711" width="15.140625" style="222" customWidth="1"/>
    <col min="2712" max="2712" width="7.140625" style="222" customWidth="1"/>
    <col min="2713" max="2713" width="3" style="222" customWidth="1"/>
    <col min="2714" max="2714" width="2" style="222" customWidth="1"/>
    <col min="2715" max="2715" width="2.5703125" style="222" customWidth="1"/>
    <col min="2716" max="2719" width="2" style="222" customWidth="1"/>
    <col min="2720" max="2720" width="3" style="222" customWidth="1"/>
    <col min="2721" max="2726" width="2" style="222" customWidth="1"/>
    <col min="2727" max="2727" width="9.140625" style="222"/>
    <col min="2728" max="2729" width="4.28515625" style="222" customWidth="1"/>
    <col min="2730" max="2730" width="9.5703125" style="222" customWidth="1"/>
    <col min="2731" max="2731" width="9.5703125" style="222" bestFit="1" customWidth="1"/>
    <col min="2732" max="2732" width="15.140625" style="222" bestFit="1" customWidth="1"/>
    <col min="2733" max="2733" width="7.140625" style="222" customWidth="1"/>
    <col min="2734" max="2734" width="3" style="222" bestFit="1" customWidth="1"/>
    <col min="2735" max="2735" width="2" style="222" bestFit="1" customWidth="1"/>
    <col min="2736" max="2736" width="2.5703125" style="222" customWidth="1"/>
    <col min="2737" max="2740" width="2" style="222" bestFit="1" customWidth="1"/>
    <col min="2741" max="2741" width="3" style="222" bestFit="1" customWidth="1"/>
    <col min="2742" max="2747" width="2" style="222" bestFit="1" customWidth="1"/>
    <col min="2748" max="2816" width="9.140625" style="222"/>
    <col min="2817" max="2818" width="4.28515625" style="222" customWidth="1"/>
    <col min="2819" max="2819" width="11.85546875" style="222" customWidth="1"/>
    <col min="2820" max="2820" width="11.42578125" style="222" customWidth="1"/>
    <col min="2821" max="2821" width="17" style="222" customWidth="1"/>
    <col min="2822" max="2822" width="7.140625" style="222" customWidth="1"/>
    <col min="2823" max="2823" width="3" style="222" customWidth="1"/>
    <col min="2824" max="2833" width="2" style="222" customWidth="1"/>
    <col min="2834" max="2834" width="3" style="222" customWidth="1"/>
    <col min="2835" max="2841" width="2" style="222" customWidth="1"/>
    <col min="2842" max="2842" width="9.140625" style="222"/>
    <col min="2843" max="2844" width="4.28515625" style="222" customWidth="1"/>
    <col min="2845" max="2845" width="11.85546875" style="222" customWidth="1"/>
    <col min="2846" max="2846" width="11.42578125" style="222" customWidth="1"/>
    <col min="2847" max="2847" width="17" style="222" customWidth="1"/>
    <col min="2848" max="2848" width="7.140625" style="222" customWidth="1"/>
    <col min="2849" max="2849" width="3" style="222" customWidth="1"/>
    <col min="2850" max="2859" width="2" style="222" customWidth="1"/>
    <col min="2860" max="2860" width="3" style="222" customWidth="1"/>
    <col min="2861" max="2867" width="2" style="222" customWidth="1"/>
    <col min="2868" max="2868" width="9.140625" style="222"/>
    <col min="2869" max="2869" width="4.28515625" style="222" customWidth="1"/>
    <col min="2870" max="2870" width="8.85546875" style="222" customWidth="1"/>
    <col min="2871" max="2871" width="2.85546875" style="222" customWidth="1"/>
    <col min="2872" max="2872" width="19" style="222" customWidth="1"/>
    <col min="2873" max="2873" width="7.140625" style="222" customWidth="1"/>
    <col min="2874" max="2875" width="3" style="222" customWidth="1"/>
    <col min="2876" max="2876" width="2" style="222" customWidth="1"/>
    <col min="2877" max="2877" width="2.7109375" style="222" customWidth="1"/>
    <col min="2878" max="2878" width="3" style="222" customWidth="1"/>
    <col min="2879" max="2879" width="4" style="222" customWidth="1"/>
    <col min="2880" max="2881" width="2.7109375" style="222" customWidth="1"/>
    <col min="2882" max="2883" width="4" style="222" customWidth="1"/>
    <col min="2884" max="2885" width="2.7109375" style="222" customWidth="1"/>
    <col min="2886" max="2886" width="3.28515625" style="222" customWidth="1"/>
    <col min="2887" max="2887" width="3.140625" style="222" customWidth="1"/>
    <col min="2888" max="2888" width="2.7109375" style="222" customWidth="1"/>
    <col min="2889" max="2890" width="4" style="222" customWidth="1"/>
    <col min="2891" max="2896" width="2.85546875" style="222" customWidth="1"/>
    <col min="2897" max="2898" width="4.140625" style="222" bestFit="1" customWidth="1"/>
    <col min="2899" max="2900" width="2.85546875" style="222" bestFit="1" customWidth="1"/>
    <col min="2901" max="2902" width="4.140625" style="222" bestFit="1" customWidth="1"/>
    <col min="2903" max="2904" width="2.85546875" style="222" bestFit="1" customWidth="1"/>
    <col min="2905" max="2905" width="3.42578125" style="222" bestFit="1" customWidth="1"/>
    <col min="2906" max="2906" width="3.28515625" style="222" bestFit="1" customWidth="1"/>
    <col min="2907" max="2907" width="2.85546875" style="222" bestFit="1" customWidth="1"/>
    <col min="2908" max="2909" width="4.140625" style="222" bestFit="1" customWidth="1"/>
    <col min="2910" max="2911" width="2.85546875" style="222" bestFit="1" customWidth="1"/>
    <col min="2912" max="2915" width="2.85546875" style="222" customWidth="1"/>
    <col min="2916" max="2916" width="9.140625" style="222"/>
    <col min="2917" max="2917" width="3.140625" style="222" customWidth="1"/>
    <col min="2918" max="2918" width="16.7109375" style="222" customWidth="1"/>
    <col min="2919" max="2919" width="9.140625" style="222"/>
    <col min="2920" max="2938" width="2.7109375" style="222" customWidth="1"/>
    <col min="2939" max="2942" width="2.85546875" style="222" customWidth="1"/>
    <col min="2943" max="2957" width="2.7109375" style="222" customWidth="1"/>
    <col min="2958" max="2961" width="2.85546875" style="222" customWidth="1"/>
    <col min="2962" max="2962" width="9.140625" style="222"/>
    <col min="2963" max="2964" width="4.28515625" style="222" customWidth="1"/>
    <col min="2965" max="2965" width="7.85546875" style="222" customWidth="1"/>
    <col min="2966" max="2966" width="9.5703125" style="222" customWidth="1"/>
    <col min="2967" max="2967" width="15.140625" style="222" customWidth="1"/>
    <col min="2968" max="2968" width="7.140625" style="222" customWidth="1"/>
    <col min="2969" max="2969" width="3" style="222" customWidth="1"/>
    <col min="2970" max="2970" width="2" style="222" customWidth="1"/>
    <col min="2971" max="2971" width="2.5703125" style="222" customWidth="1"/>
    <col min="2972" max="2975" width="2" style="222" customWidth="1"/>
    <col min="2976" max="2976" width="3" style="222" customWidth="1"/>
    <col min="2977" max="2982" width="2" style="222" customWidth="1"/>
    <col min="2983" max="2983" width="9.140625" style="222"/>
    <col min="2984" max="2985" width="4.28515625" style="222" customWidth="1"/>
    <col min="2986" max="2986" width="9.5703125" style="222" customWidth="1"/>
    <col min="2987" max="2987" width="9.5703125" style="222" bestFit="1" customWidth="1"/>
    <col min="2988" max="2988" width="15.140625" style="222" bestFit="1" customWidth="1"/>
    <col min="2989" max="2989" width="7.140625" style="222" customWidth="1"/>
    <col min="2990" max="2990" width="3" style="222" bestFit="1" customWidth="1"/>
    <col min="2991" max="2991" width="2" style="222" bestFit="1" customWidth="1"/>
    <col min="2992" max="2992" width="2.5703125" style="222" customWidth="1"/>
    <col min="2993" max="2996" width="2" style="222" bestFit="1" customWidth="1"/>
    <col min="2997" max="2997" width="3" style="222" bestFit="1" customWidth="1"/>
    <col min="2998" max="3003" width="2" style="222" bestFit="1" customWidth="1"/>
    <col min="3004" max="3072" width="9.140625" style="222"/>
    <col min="3073" max="3074" width="4.28515625" style="222" customWidth="1"/>
    <col min="3075" max="3075" width="11.85546875" style="222" customWidth="1"/>
    <col min="3076" max="3076" width="11.42578125" style="222" customWidth="1"/>
    <col min="3077" max="3077" width="17" style="222" customWidth="1"/>
    <col min="3078" max="3078" width="7.140625" style="222" customWidth="1"/>
    <col min="3079" max="3079" width="3" style="222" customWidth="1"/>
    <col min="3080" max="3089" width="2" style="222" customWidth="1"/>
    <col min="3090" max="3090" width="3" style="222" customWidth="1"/>
    <col min="3091" max="3097" width="2" style="222" customWidth="1"/>
    <col min="3098" max="3098" width="9.140625" style="222"/>
    <col min="3099" max="3100" width="4.28515625" style="222" customWidth="1"/>
    <col min="3101" max="3101" width="11.85546875" style="222" customWidth="1"/>
    <col min="3102" max="3102" width="11.42578125" style="222" customWidth="1"/>
    <col min="3103" max="3103" width="17" style="222" customWidth="1"/>
    <col min="3104" max="3104" width="7.140625" style="222" customWidth="1"/>
    <col min="3105" max="3105" width="3" style="222" customWidth="1"/>
    <col min="3106" max="3115" width="2" style="222" customWidth="1"/>
    <col min="3116" max="3116" width="3" style="222" customWidth="1"/>
    <col min="3117" max="3123" width="2" style="222" customWidth="1"/>
    <col min="3124" max="3124" width="9.140625" style="222"/>
    <col min="3125" max="3125" width="4.28515625" style="222" customWidth="1"/>
    <col min="3126" max="3126" width="8.85546875" style="222" customWidth="1"/>
    <col min="3127" max="3127" width="2.85546875" style="222" customWidth="1"/>
    <col min="3128" max="3128" width="19" style="222" customWidth="1"/>
    <col min="3129" max="3129" width="7.140625" style="222" customWidth="1"/>
    <col min="3130" max="3131" width="3" style="222" customWidth="1"/>
    <col min="3132" max="3132" width="2" style="222" customWidth="1"/>
    <col min="3133" max="3133" width="2.7109375" style="222" customWidth="1"/>
    <col min="3134" max="3134" width="3" style="222" customWidth="1"/>
    <col min="3135" max="3135" width="4" style="222" customWidth="1"/>
    <col min="3136" max="3137" width="2.7109375" style="222" customWidth="1"/>
    <col min="3138" max="3139" width="4" style="222" customWidth="1"/>
    <col min="3140" max="3141" width="2.7109375" style="222" customWidth="1"/>
    <col min="3142" max="3142" width="3.28515625" style="222" customWidth="1"/>
    <col min="3143" max="3143" width="3.140625" style="222" customWidth="1"/>
    <col min="3144" max="3144" width="2.7109375" style="222" customWidth="1"/>
    <col min="3145" max="3146" width="4" style="222" customWidth="1"/>
    <col min="3147" max="3152" width="2.85546875" style="222" customWidth="1"/>
    <col min="3153" max="3154" width="4.140625" style="222" bestFit="1" customWidth="1"/>
    <col min="3155" max="3156" width="2.85546875" style="222" bestFit="1" customWidth="1"/>
    <col min="3157" max="3158" width="4.140625" style="222" bestFit="1" customWidth="1"/>
    <col min="3159" max="3160" width="2.85546875" style="222" bestFit="1" customWidth="1"/>
    <col min="3161" max="3161" width="3.42578125" style="222" bestFit="1" customWidth="1"/>
    <col min="3162" max="3162" width="3.28515625" style="222" bestFit="1" customWidth="1"/>
    <col min="3163" max="3163" width="2.85546875" style="222" bestFit="1" customWidth="1"/>
    <col min="3164" max="3165" width="4.140625" style="222" bestFit="1" customWidth="1"/>
    <col min="3166" max="3167" width="2.85546875" style="222" bestFit="1" customWidth="1"/>
    <col min="3168" max="3171" width="2.85546875" style="222" customWidth="1"/>
    <col min="3172" max="3172" width="9.140625" style="222"/>
    <col min="3173" max="3173" width="3.140625" style="222" customWidth="1"/>
    <col min="3174" max="3174" width="16.7109375" style="222" customWidth="1"/>
    <col min="3175" max="3175" width="9.140625" style="222"/>
    <col min="3176" max="3194" width="2.7109375" style="222" customWidth="1"/>
    <col min="3195" max="3198" width="2.85546875" style="222" customWidth="1"/>
    <col min="3199" max="3213" width="2.7109375" style="222" customWidth="1"/>
    <col min="3214" max="3217" width="2.85546875" style="222" customWidth="1"/>
    <col min="3218" max="3218" width="9.140625" style="222"/>
    <col min="3219" max="3220" width="4.28515625" style="222" customWidth="1"/>
    <col min="3221" max="3221" width="7.85546875" style="222" customWidth="1"/>
    <col min="3222" max="3222" width="9.5703125" style="222" customWidth="1"/>
    <col min="3223" max="3223" width="15.140625" style="222" customWidth="1"/>
    <col min="3224" max="3224" width="7.140625" style="222" customWidth="1"/>
    <col min="3225" max="3225" width="3" style="222" customWidth="1"/>
    <col min="3226" max="3226" width="2" style="222" customWidth="1"/>
    <col min="3227" max="3227" width="2.5703125" style="222" customWidth="1"/>
    <col min="3228" max="3231" width="2" style="222" customWidth="1"/>
    <col min="3232" max="3232" width="3" style="222" customWidth="1"/>
    <col min="3233" max="3238" width="2" style="222" customWidth="1"/>
    <col min="3239" max="3239" width="9.140625" style="222"/>
    <col min="3240" max="3241" width="4.28515625" style="222" customWidth="1"/>
    <col min="3242" max="3242" width="9.5703125" style="222" customWidth="1"/>
    <col min="3243" max="3243" width="9.5703125" style="222" bestFit="1" customWidth="1"/>
    <col min="3244" max="3244" width="15.140625" style="222" bestFit="1" customWidth="1"/>
    <col min="3245" max="3245" width="7.140625" style="222" customWidth="1"/>
    <col min="3246" max="3246" width="3" style="222" bestFit="1" customWidth="1"/>
    <col min="3247" max="3247" width="2" style="222" bestFit="1" customWidth="1"/>
    <col min="3248" max="3248" width="2.5703125" style="222" customWidth="1"/>
    <col min="3249" max="3252" width="2" style="222" bestFit="1" customWidth="1"/>
    <col min="3253" max="3253" width="3" style="222" bestFit="1" customWidth="1"/>
    <col min="3254" max="3259" width="2" style="222" bestFit="1" customWidth="1"/>
    <col min="3260" max="3328" width="9.140625" style="222"/>
    <col min="3329" max="3330" width="4.28515625" style="222" customWidth="1"/>
    <col min="3331" max="3331" width="11.85546875" style="222" customWidth="1"/>
    <col min="3332" max="3332" width="11.42578125" style="222" customWidth="1"/>
    <col min="3333" max="3333" width="17" style="222" customWidth="1"/>
    <col min="3334" max="3334" width="7.140625" style="222" customWidth="1"/>
    <col min="3335" max="3335" width="3" style="222" customWidth="1"/>
    <col min="3336" max="3345" width="2" style="222" customWidth="1"/>
    <col min="3346" max="3346" width="3" style="222" customWidth="1"/>
    <col min="3347" max="3353" width="2" style="222" customWidth="1"/>
    <col min="3354" max="3354" width="9.140625" style="222"/>
    <col min="3355" max="3356" width="4.28515625" style="222" customWidth="1"/>
    <col min="3357" max="3357" width="11.85546875" style="222" customWidth="1"/>
    <col min="3358" max="3358" width="11.42578125" style="222" customWidth="1"/>
    <col min="3359" max="3359" width="17" style="222" customWidth="1"/>
    <col min="3360" max="3360" width="7.140625" style="222" customWidth="1"/>
    <col min="3361" max="3361" width="3" style="222" customWidth="1"/>
    <col min="3362" max="3371" width="2" style="222" customWidth="1"/>
    <col min="3372" max="3372" width="3" style="222" customWidth="1"/>
    <col min="3373" max="3379" width="2" style="222" customWidth="1"/>
    <col min="3380" max="3380" width="9.140625" style="222"/>
    <col min="3381" max="3381" width="4.28515625" style="222" customWidth="1"/>
    <col min="3382" max="3382" width="8.85546875" style="222" customWidth="1"/>
    <col min="3383" max="3383" width="2.85546875" style="222" customWidth="1"/>
    <col min="3384" max="3384" width="19" style="222" customWidth="1"/>
    <col min="3385" max="3385" width="7.140625" style="222" customWidth="1"/>
    <col min="3386" max="3387" width="3" style="222" customWidth="1"/>
    <col min="3388" max="3388" width="2" style="222" customWidth="1"/>
    <col min="3389" max="3389" width="2.7109375" style="222" customWidth="1"/>
    <col min="3390" max="3390" width="3" style="222" customWidth="1"/>
    <col min="3391" max="3391" width="4" style="222" customWidth="1"/>
    <col min="3392" max="3393" width="2.7109375" style="222" customWidth="1"/>
    <col min="3394" max="3395" width="4" style="222" customWidth="1"/>
    <col min="3396" max="3397" width="2.7109375" style="222" customWidth="1"/>
    <col min="3398" max="3398" width="3.28515625" style="222" customWidth="1"/>
    <col min="3399" max="3399" width="3.140625" style="222" customWidth="1"/>
    <col min="3400" max="3400" width="2.7109375" style="222" customWidth="1"/>
    <col min="3401" max="3402" width="4" style="222" customWidth="1"/>
    <col min="3403" max="3408" width="2.85546875" style="222" customWidth="1"/>
    <col min="3409" max="3410" width="4.140625" style="222" bestFit="1" customWidth="1"/>
    <col min="3411" max="3412" width="2.85546875" style="222" bestFit="1" customWidth="1"/>
    <col min="3413" max="3414" width="4.140625" style="222" bestFit="1" customWidth="1"/>
    <col min="3415" max="3416" width="2.85546875" style="222" bestFit="1" customWidth="1"/>
    <col min="3417" max="3417" width="3.42578125" style="222" bestFit="1" customWidth="1"/>
    <col min="3418" max="3418" width="3.28515625" style="222" bestFit="1" customWidth="1"/>
    <col min="3419" max="3419" width="2.85546875" style="222" bestFit="1" customWidth="1"/>
    <col min="3420" max="3421" width="4.140625" style="222" bestFit="1" customWidth="1"/>
    <col min="3422" max="3423" width="2.85546875" style="222" bestFit="1" customWidth="1"/>
    <col min="3424" max="3427" width="2.85546875" style="222" customWidth="1"/>
    <col min="3428" max="3428" width="9.140625" style="222"/>
    <col min="3429" max="3429" width="3.140625" style="222" customWidth="1"/>
    <col min="3430" max="3430" width="16.7109375" style="222" customWidth="1"/>
    <col min="3431" max="3431" width="9.140625" style="222"/>
    <col min="3432" max="3450" width="2.7109375" style="222" customWidth="1"/>
    <col min="3451" max="3454" width="2.85546875" style="222" customWidth="1"/>
    <col min="3455" max="3469" width="2.7109375" style="222" customWidth="1"/>
    <col min="3470" max="3473" width="2.85546875" style="222" customWidth="1"/>
    <col min="3474" max="3474" width="9.140625" style="222"/>
    <col min="3475" max="3476" width="4.28515625" style="222" customWidth="1"/>
    <col min="3477" max="3477" width="7.85546875" style="222" customWidth="1"/>
    <col min="3478" max="3478" width="9.5703125" style="222" customWidth="1"/>
    <col min="3479" max="3479" width="15.140625" style="222" customWidth="1"/>
    <col min="3480" max="3480" width="7.140625" style="222" customWidth="1"/>
    <col min="3481" max="3481" width="3" style="222" customWidth="1"/>
    <col min="3482" max="3482" width="2" style="222" customWidth="1"/>
    <col min="3483" max="3483" width="2.5703125" style="222" customWidth="1"/>
    <col min="3484" max="3487" width="2" style="222" customWidth="1"/>
    <col min="3488" max="3488" width="3" style="222" customWidth="1"/>
    <col min="3489" max="3494" width="2" style="222" customWidth="1"/>
    <col min="3495" max="3495" width="9.140625" style="222"/>
    <col min="3496" max="3497" width="4.28515625" style="222" customWidth="1"/>
    <col min="3498" max="3498" width="9.5703125" style="222" customWidth="1"/>
    <col min="3499" max="3499" width="9.5703125" style="222" bestFit="1" customWidth="1"/>
    <col min="3500" max="3500" width="15.140625" style="222" bestFit="1" customWidth="1"/>
    <col min="3501" max="3501" width="7.140625" style="222" customWidth="1"/>
    <col min="3502" max="3502" width="3" style="222" bestFit="1" customWidth="1"/>
    <col min="3503" max="3503" width="2" style="222" bestFit="1" customWidth="1"/>
    <col min="3504" max="3504" width="2.5703125" style="222" customWidth="1"/>
    <col min="3505" max="3508" width="2" style="222" bestFit="1" customWidth="1"/>
    <col min="3509" max="3509" width="3" style="222" bestFit="1" customWidth="1"/>
    <col min="3510" max="3515" width="2" style="222" bestFit="1" customWidth="1"/>
    <col min="3516" max="3584" width="9.140625" style="222"/>
    <col min="3585" max="3586" width="4.28515625" style="222" customWidth="1"/>
    <col min="3587" max="3587" width="11.85546875" style="222" customWidth="1"/>
    <col min="3588" max="3588" width="11.42578125" style="222" customWidth="1"/>
    <col min="3589" max="3589" width="17" style="222" customWidth="1"/>
    <col min="3590" max="3590" width="7.140625" style="222" customWidth="1"/>
    <col min="3591" max="3591" width="3" style="222" customWidth="1"/>
    <col min="3592" max="3601" width="2" style="222" customWidth="1"/>
    <col min="3602" max="3602" width="3" style="222" customWidth="1"/>
    <col min="3603" max="3609" width="2" style="222" customWidth="1"/>
    <col min="3610" max="3610" width="9.140625" style="222"/>
    <col min="3611" max="3612" width="4.28515625" style="222" customWidth="1"/>
    <col min="3613" max="3613" width="11.85546875" style="222" customWidth="1"/>
    <col min="3614" max="3614" width="11.42578125" style="222" customWidth="1"/>
    <col min="3615" max="3615" width="17" style="222" customWidth="1"/>
    <col min="3616" max="3616" width="7.140625" style="222" customWidth="1"/>
    <col min="3617" max="3617" width="3" style="222" customWidth="1"/>
    <col min="3618" max="3627" width="2" style="222" customWidth="1"/>
    <col min="3628" max="3628" width="3" style="222" customWidth="1"/>
    <col min="3629" max="3635" width="2" style="222" customWidth="1"/>
    <col min="3636" max="3636" width="9.140625" style="222"/>
    <col min="3637" max="3637" width="4.28515625" style="222" customWidth="1"/>
    <col min="3638" max="3638" width="8.85546875" style="222" customWidth="1"/>
    <col min="3639" max="3639" width="2.85546875" style="222" customWidth="1"/>
    <col min="3640" max="3640" width="19" style="222" customWidth="1"/>
    <col min="3641" max="3641" width="7.140625" style="222" customWidth="1"/>
    <col min="3642" max="3643" width="3" style="222" customWidth="1"/>
    <col min="3644" max="3644" width="2" style="222" customWidth="1"/>
    <col min="3645" max="3645" width="2.7109375" style="222" customWidth="1"/>
    <col min="3646" max="3646" width="3" style="222" customWidth="1"/>
    <col min="3647" max="3647" width="4" style="222" customWidth="1"/>
    <col min="3648" max="3649" width="2.7109375" style="222" customWidth="1"/>
    <col min="3650" max="3651" width="4" style="222" customWidth="1"/>
    <col min="3652" max="3653" width="2.7109375" style="222" customWidth="1"/>
    <col min="3654" max="3654" width="3.28515625" style="222" customWidth="1"/>
    <col min="3655" max="3655" width="3.140625" style="222" customWidth="1"/>
    <col min="3656" max="3656" width="2.7109375" style="222" customWidth="1"/>
    <col min="3657" max="3658" width="4" style="222" customWidth="1"/>
    <col min="3659" max="3664" width="2.85546875" style="222" customWidth="1"/>
    <col min="3665" max="3666" width="4.140625" style="222" bestFit="1" customWidth="1"/>
    <col min="3667" max="3668" width="2.85546875" style="222" bestFit="1" customWidth="1"/>
    <col min="3669" max="3670" width="4.140625" style="222" bestFit="1" customWidth="1"/>
    <col min="3671" max="3672" width="2.85546875" style="222" bestFit="1" customWidth="1"/>
    <col min="3673" max="3673" width="3.42578125" style="222" bestFit="1" customWidth="1"/>
    <col min="3674" max="3674" width="3.28515625" style="222" bestFit="1" customWidth="1"/>
    <col min="3675" max="3675" width="2.85546875" style="222" bestFit="1" customWidth="1"/>
    <col min="3676" max="3677" width="4.140625" style="222" bestFit="1" customWidth="1"/>
    <col min="3678" max="3679" width="2.85546875" style="222" bestFit="1" customWidth="1"/>
    <col min="3680" max="3683" width="2.85546875" style="222" customWidth="1"/>
    <col min="3684" max="3684" width="9.140625" style="222"/>
    <col min="3685" max="3685" width="3.140625" style="222" customWidth="1"/>
    <col min="3686" max="3686" width="16.7109375" style="222" customWidth="1"/>
    <col min="3687" max="3687" width="9.140625" style="222"/>
    <col min="3688" max="3706" width="2.7109375" style="222" customWidth="1"/>
    <col min="3707" max="3710" width="2.85546875" style="222" customWidth="1"/>
    <col min="3711" max="3725" width="2.7109375" style="222" customWidth="1"/>
    <col min="3726" max="3729" width="2.85546875" style="222" customWidth="1"/>
    <col min="3730" max="3730" width="9.140625" style="222"/>
    <col min="3731" max="3732" width="4.28515625" style="222" customWidth="1"/>
    <col min="3733" max="3733" width="7.85546875" style="222" customWidth="1"/>
    <col min="3734" max="3734" width="9.5703125" style="222" customWidth="1"/>
    <col min="3735" max="3735" width="15.140625" style="222" customWidth="1"/>
    <col min="3736" max="3736" width="7.140625" style="222" customWidth="1"/>
    <col min="3737" max="3737" width="3" style="222" customWidth="1"/>
    <col min="3738" max="3738" width="2" style="222" customWidth="1"/>
    <col min="3739" max="3739" width="2.5703125" style="222" customWidth="1"/>
    <col min="3740" max="3743" width="2" style="222" customWidth="1"/>
    <col min="3744" max="3744" width="3" style="222" customWidth="1"/>
    <col min="3745" max="3750" width="2" style="222" customWidth="1"/>
    <col min="3751" max="3751" width="9.140625" style="222"/>
    <col min="3752" max="3753" width="4.28515625" style="222" customWidth="1"/>
    <col min="3754" max="3754" width="9.5703125" style="222" customWidth="1"/>
    <col min="3755" max="3755" width="9.5703125" style="222" bestFit="1" customWidth="1"/>
    <col min="3756" max="3756" width="15.140625" style="222" bestFit="1" customWidth="1"/>
    <col min="3757" max="3757" width="7.140625" style="222" customWidth="1"/>
    <col min="3758" max="3758" width="3" style="222" bestFit="1" customWidth="1"/>
    <col min="3759" max="3759" width="2" style="222" bestFit="1" customWidth="1"/>
    <col min="3760" max="3760" width="2.5703125" style="222" customWidth="1"/>
    <col min="3761" max="3764" width="2" style="222" bestFit="1" customWidth="1"/>
    <col min="3765" max="3765" width="3" style="222" bestFit="1" customWidth="1"/>
    <col min="3766" max="3771" width="2" style="222" bestFit="1" customWidth="1"/>
    <col min="3772" max="3840" width="9.140625" style="222"/>
    <col min="3841" max="3842" width="4.28515625" style="222" customWidth="1"/>
    <col min="3843" max="3843" width="11.85546875" style="222" customWidth="1"/>
    <col min="3844" max="3844" width="11.42578125" style="222" customWidth="1"/>
    <col min="3845" max="3845" width="17" style="222" customWidth="1"/>
    <col min="3846" max="3846" width="7.140625" style="222" customWidth="1"/>
    <col min="3847" max="3847" width="3" style="222" customWidth="1"/>
    <col min="3848" max="3857" width="2" style="222" customWidth="1"/>
    <col min="3858" max="3858" width="3" style="222" customWidth="1"/>
    <col min="3859" max="3865" width="2" style="222" customWidth="1"/>
    <col min="3866" max="3866" width="9.140625" style="222"/>
    <col min="3867" max="3868" width="4.28515625" style="222" customWidth="1"/>
    <col min="3869" max="3869" width="11.85546875" style="222" customWidth="1"/>
    <col min="3870" max="3870" width="11.42578125" style="222" customWidth="1"/>
    <col min="3871" max="3871" width="17" style="222" customWidth="1"/>
    <col min="3872" max="3872" width="7.140625" style="222" customWidth="1"/>
    <col min="3873" max="3873" width="3" style="222" customWidth="1"/>
    <col min="3874" max="3883" width="2" style="222" customWidth="1"/>
    <col min="3884" max="3884" width="3" style="222" customWidth="1"/>
    <col min="3885" max="3891" width="2" style="222" customWidth="1"/>
    <col min="3892" max="3892" width="9.140625" style="222"/>
    <col min="3893" max="3893" width="4.28515625" style="222" customWidth="1"/>
    <col min="3894" max="3894" width="8.85546875" style="222" customWidth="1"/>
    <col min="3895" max="3895" width="2.85546875" style="222" customWidth="1"/>
    <col min="3896" max="3896" width="19" style="222" customWidth="1"/>
    <col min="3897" max="3897" width="7.140625" style="222" customWidth="1"/>
    <col min="3898" max="3899" width="3" style="222" customWidth="1"/>
    <col min="3900" max="3900" width="2" style="222" customWidth="1"/>
    <col min="3901" max="3901" width="2.7109375" style="222" customWidth="1"/>
    <col min="3902" max="3902" width="3" style="222" customWidth="1"/>
    <col min="3903" max="3903" width="4" style="222" customWidth="1"/>
    <col min="3904" max="3905" width="2.7109375" style="222" customWidth="1"/>
    <col min="3906" max="3907" width="4" style="222" customWidth="1"/>
    <col min="3908" max="3909" width="2.7109375" style="222" customWidth="1"/>
    <col min="3910" max="3910" width="3.28515625" style="222" customWidth="1"/>
    <col min="3911" max="3911" width="3.140625" style="222" customWidth="1"/>
    <col min="3912" max="3912" width="2.7109375" style="222" customWidth="1"/>
    <col min="3913" max="3914" width="4" style="222" customWidth="1"/>
    <col min="3915" max="3920" width="2.85546875" style="222" customWidth="1"/>
    <col min="3921" max="3922" width="4.140625" style="222" bestFit="1" customWidth="1"/>
    <col min="3923" max="3924" width="2.85546875" style="222" bestFit="1" customWidth="1"/>
    <col min="3925" max="3926" width="4.140625" style="222" bestFit="1" customWidth="1"/>
    <col min="3927" max="3928" width="2.85546875" style="222" bestFit="1" customWidth="1"/>
    <col min="3929" max="3929" width="3.42578125" style="222" bestFit="1" customWidth="1"/>
    <col min="3930" max="3930" width="3.28515625" style="222" bestFit="1" customWidth="1"/>
    <col min="3931" max="3931" width="2.85546875" style="222" bestFit="1" customWidth="1"/>
    <col min="3932" max="3933" width="4.140625" style="222" bestFit="1" customWidth="1"/>
    <col min="3934" max="3935" width="2.85546875" style="222" bestFit="1" customWidth="1"/>
    <col min="3936" max="3939" width="2.85546875" style="222" customWidth="1"/>
    <col min="3940" max="3940" width="9.140625" style="222"/>
    <col min="3941" max="3941" width="3.140625" style="222" customWidth="1"/>
    <col min="3942" max="3942" width="16.7109375" style="222" customWidth="1"/>
    <col min="3943" max="3943" width="9.140625" style="222"/>
    <col min="3944" max="3962" width="2.7109375" style="222" customWidth="1"/>
    <col min="3963" max="3966" width="2.85546875" style="222" customWidth="1"/>
    <col min="3967" max="3981" width="2.7109375" style="222" customWidth="1"/>
    <col min="3982" max="3985" width="2.85546875" style="222" customWidth="1"/>
    <col min="3986" max="3986" width="9.140625" style="222"/>
    <col min="3987" max="3988" width="4.28515625" style="222" customWidth="1"/>
    <col min="3989" max="3989" width="7.85546875" style="222" customWidth="1"/>
    <col min="3990" max="3990" width="9.5703125" style="222" customWidth="1"/>
    <col min="3991" max="3991" width="15.140625" style="222" customWidth="1"/>
    <col min="3992" max="3992" width="7.140625" style="222" customWidth="1"/>
    <col min="3993" max="3993" width="3" style="222" customWidth="1"/>
    <col min="3994" max="3994" width="2" style="222" customWidth="1"/>
    <col min="3995" max="3995" width="2.5703125" style="222" customWidth="1"/>
    <col min="3996" max="3999" width="2" style="222" customWidth="1"/>
    <col min="4000" max="4000" width="3" style="222" customWidth="1"/>
    <col min="4001" max="4006" width="2" style="222" customWidth="1"/>
    <col min="4007" max="4007" width="9.140625" style="222"/>
    <col min="4008" max="4009" width="4.28515625" style="222" customWidth="1"/>
    <col min="4010" max="4010" width="9.5703125" style="222" customWidth="1"/>
    <col min="4011" max="4011" width="9.5703125" style="222" bestFit="1" customWidth="1"/>
    <col min="4012" max="4012" width="15.140625" style="222" bestFit="1" customWidth="1"/>
    <col min="4013" max="4013" width="7.140625" style="222" customWidth="1"/>
    <col min="4014" max="4014" width="3" style="222" bestFit="1" customWidth="1"/>
    <col min="4015" max="4015" width="2" style="222" bestFit="1" customWidth="1"/>
    <col min="4016" max="4016" width="2.5703125" style="222" customWidth="1"/>
    <col min="4017" max="4020" width="2" style="222" bestFit="1" customWidth="1"/>
    <col min="4021" max="4021" width="3" style="222" bestFit="1" customWidth="1"/>
    <col min="4022" max="4027" width="2" style="222" bestFit="1" customWidth="1"/>
    <col min="4028" max="4096" width="9.140625" style="222"/>
    <col min="4097" max="4098" width="4.28515625" style="222" customWidth="1"/>
    <col min="4099" max="4099" width="11.85546875" style="222" customWidth="1"/>
    <col min="4100" max="4100" width="11.42578125" style="222" customWidth="1"/>
    <col min="4101" max="4101" width="17" style="222" customWidth="1"/>
    <col min="4102" max="4102" width="7.140625" style="222" customWidth="1"/>
    <col min="4103" max="4103" width="3" style="222" customWidth="1"/>
    <col min="4104" max="4113" width="2" style="222" customWidth="1"/>
    <col min="4114" max="4114" width="3" style="222" customWidth="1"/>
    <col min="4115" max="4121" width="2" style="222" customWidth="1"/>
    <col min="4122" max="4122" width="9.140625" style="222"/>
    <col min="4123" max="4124" width="4.28515625" style="222" customWidth="1"/>
    <col min="4125" max="4125" width="11.85546875" style="222" customWidth="1"/>
    <col min="4126" max="4126" width="11.42578125" style="222" customWidth="1"/>
    <col min="4127" max="4127" width="17" style="222" customWidth="1"/>
    <col min="4128" max="4128" width="7.140625" style="222" customWidth="1"/>
    <col min="4129" max="4129" width="3" style="222" customWidth="1"/>
    <col min="4130" max="4139" width="2" style="222" customWidth="1"/>
    <col min="4140" max="4140" width="3" style="222" customWidth="1"/>
    <col min="4141" max="4147" width="2" style="222" customWidth="1"/>
    <col min="4148" max="4148" width="9.140625" style="222"/>
    <col min="4149" max="4149" width="4.28515625" style="222" customWidth="1"/>
    <col min="4150" max="4150" width="8.85546875" style="222" customWidth="1"/>
    <col min="4151" max="4151" width="2.85546875" style="222" customWidth="1"/>
    <col min="4152" max="4152" width="19" style="222" customWidth="1"/>
    <col min="4153" max="4153" width="7.140625" style="222" customWidth="1"/>
    <col min="4154" max="4155" width="3" style="222" customWidth="1"/>
    <col min="4156" max="4156" width="2" style="222" customWidth="1"/>
    <col min="4157" max="4157" width="2.7109375" style="222" customWidth="1"/>
    <col min="4158" max="4158" width="3" style="222" customWidth="1"/>
    <col min="4159" max="4159" width="4" style="222" customWidth="1"/>
    <col min="4160" max="4161" width="2.7109375" style="222" customWidth="1"/>
    <col min="4162" max="4163" width="4" style="222" customWidth="1"/>
    <col min="4164" max="4165" width="2.7109375" style="222" customWidth="1"/>
    <col min="4166" max="4166" width="3.28515625" style="222" customWidth="1"/>
    <col min="4167" max="4167" width="3.140625" style="222" customWidth="1"/>
    <col min="4168" max="4168" width="2.7109375" style="222" customWidth="1"/>
    <col min="4169" max="4170" width="4" style="222" customWidth="1"/>
    <col min="4171" max="4176" width="2.85546875" style="222" customWidth="1"/>
    <col min="4177" max="4178" width="4.140625" style="222" bestFit="1" customWidth="1"/>
    <col min="4179" max="4180" width="2.85546875" style="222" bestFit="1" customWidth="1"/>
    <col min="4181" max="4182" width="4.140625" style="222" bestFit="1" customWidth="1"/>
    <col min="4183" max="4184" width="2.85546875" style="222" bestFit="1" customWidth="1"/>
    <col min="4185" max="4185" width="3.42578125" style="222" bestFit="1" customWidth="1"/>
    <col min="4186" max="4186" width="3.28515625" style="222" bestFit="1" customWidth="1"/>
    <col min="4187" max="4187" width="2.85546875" style="222" bestFit="1" customWidth="1"/>
    <col min="4188" max="4189" width="4.140625" style="222" bestFit="1" customWidth="1"/>
    <col min="4190" max="4191" width="2.85546875" style="222" bestFit="1" customWidth="1"/>
    <col min="4192" max="4195" width="2.85546875" style="222" customWidth="1"/>
    <col min="4196" max="4196" width="9.140625" style="222"/>
    <col min="4197" max="4197" width="3.140625" style="222" customWidth="1"/>
    <col min="4198" max="4198" width="16.7109375" style="222" customWidth="1"/>
    <col min="4199" max="4199" width="9.140625" style="222"/>
    <col min="4200" max="4218" width="2.7109375" style="222" customWidth="1"/>
    <col min="4219" max="4222" width="2.85546875" style="222" customWidth="1"/>
    <col min="4223" max="4237" width="2.7109375" style="222" customWidth="1"/>
    <col min="4238" max="4241" width="2.85546875" style="222" customWidth="1"/>
    <col min="4242" max="4242" width="9.140625" style="222"/>
    <col min="4243" max="4244" width="4.28515625" style="222" customWidth="1"/>
    <col min="4245" max="4245" width="7.85546875" style="222" customWidth="1"/>
    <col min="4246" max="4246" width="9.5703125" style="222" customWidth="1"/>
    <col min="4247" max="4247" width="15.140625" style="222" customWidth="1"/>
    <col min="4248" max="4248" width="7.140625" style="222" customWidth="1"/>
    <col min="4249" max="4249" width="3" style="222" customWidth="1"/>
    <col min="4250" max="4250" width="2" style="222" customWidth="1"/>
    <col min="4251" max="4251" width="2.5703125" style="222" customWidth="1"/>
    <col min="4252" max="4255" width="2" style="222" customWidth="1"/>
    <col min="4256" max="4256" width="3" style="222" customWidth="1"/>
    <col min="4257" max="4262" width="2" style="222" customWidth="1"/>
    <col min="4263" max="4263" width="9.140625" style="222"/>
    <col min="4264" max="4265" width="4.28515625" style="222" customWidth="1"/>
    <col min="4266" max="4266" width="9.5703125" style="222" customWidth="1"/>
    <col min="4267" max="4267" width="9.5703125" style="222" bestFit="1" customWidth="1"/>
    <col min="4268" max="4268" width="15.140625" style="222" bestFit="1" customWidth="1"/>
    <col min="4269" max="4269" width="7.140625" style="222" customWidth="1"/>
    <col min="4270" max="4270" width="3" style="222" bestFit="1" customWidth="1"/>
    <col min="4271" max="4271" width="2" style="222" bestFit="1" customWidth="1"/>
    <col min="4272" max="4272" width="2.5703125" style="222" customWidth="1"/>
    <col min="4273" max="4276" width="2" style="222" bestFit="1" customWidth="1"/>
    <col min="4277" max="4277" width="3" style="222" bestFit="1" customWidth="1"/>
    <col min="4278" max="4283" width="2" style="222" bestFit="1" customWidth="1"/>
    <col min="4284" max="4352" width="9.140625" style="222"/>
    <col min="4353" max="4354" width="4.28515625" style="222" customWidth="1"/>
    <col min="4355" max="4355" width="11.85546875" style="222" customWidth="1"/>
    <col min="4356" max="4356" width="11.42578125" style="222" customWidth="1"/>
    <col min="4357" max="4357" width="17" style="222" customWidth="1"/>
    <col min="4358" max="4358" width="7.140625" style="222" customWidth="1"/>
    <col min="4359" max="4359" width="3" style="222" customWidth="1"/>
    <col min="4360" max="4369" width="2" style="222" customWidth="1"/>
    <col min="4370" max="4370" width="3" style="222" customWidth="1"/>
    <col min="4371" max="4377" width="2" style="222" customWidth="1"/>
    <col min="4378" max="4378" width="9.140625" style="222"/>
    <col min="4379" max="4380" width="4.28515625" style="222" customWidth="1"/>
    <col min="4381" max="4381" width="11.85546875" style="222" customWidth="1"/>
    <col min="4382" max="4382" width="11.42578125" style="222" customWidth="1"/>
    <col min="4383" max="4383" width="17" style="222" customWidth="1"/>
    <col min="4384" max="4384" width="7.140625" style="222" customWidth="1"/>
    <col min="4385" max="4385" width="3" style="222" customWidth="1"/>
    <col min="4386" max="4395" width="2" style="222" customWidth="1"/>
    <col min="4396" max="4396" width="3" style="222" customWidth="1"/>
    <col min="4397" max="4403" width="2" style="222" customWidth="1"/>
    <col min="4404" max="4404" width="9.140625" style="222"/>
    <col min="4405" max="4405" width="4.28515625" style="222" customWidth="1"/>
    <col min="4406" max="4406" width="8.85546875" style="222" customWidth="1"/>
    <col min="4407" max="4407" width="2.85546875" style="222" customWidth="1"/>
    <col min="4408" max="4408" width="19" style="222" customWidth="1"/>
    <col min="4409" max="4409" width="7.140625" style="222" customWidth="1"/>
    <col min="4410" max="4411" width="3" style="222" customWidth="1"/>
    <col min="4412" max="4412" width="2" style="222" customWidth="1"/>
    <col min="4413" max="4413" width="2.7109375" style="222" customWidth="1"/>
    <col min="4414" max="4414" width="3" style="222" customWidth="1"/>
    <col min="4415" max="4415" width="4" style="222" customWidth="1"/>
    <col min="4416" max="4417" width="2.7109375" style="222" customWidth="1"/>
    <col min="4418" max="4419" width="4" style="222" customWidth="1"/>
    <col min="4420" max="4421" width="2.7109375" style="222" customWidth="1"/>
    <col min="4422" max="4422" width="3.28515625" style="222" customWidth="1"/>
    <col min="4423" max="4423" width="3.140625" style="222" customWidth="1"/>
    <col min="4424" max="4424" width="2.7109375" style="222" customWidth="1"/>
    <col min="4425" max="4426" width="4" style="222" customWidth="1"/>
    <col min="4427" max="4432" width="2.85546875" style="222" customWidth="1"/>
    <col min="4433" max="4434" width="4.140625" style="222" bestFit="1" customWidth="1"/>
    <col min="4435" max="4436" width="2.85546875" style="222" bestFit="1" customWidth="1"/>
    <col min="4437" max="4438" width="4.140625" style="222" bestFit="1" customWidth="1"/>
    <col min="4439" max="4440" width="2.85546875" style="222" bestFit="1" customWidth="1"/>
    <col min="4441" max="4441" width="3.42578125" style="222" bestFit="1" customWidth="1"/>
    <col min="4442" max="4442" width="3.28515625" style="222" bestFit="1" customWidth="1"/>
    <col min="4443" max="4443" width="2.85546875" style="222" bestFit="1" customWidth="1"/>
    <col min="4444" max="4445" width="4.140625" style="222" bestFit="1" customWidth="1"/>
    <col min="4446" max="4447" width="2.85546875" style="222" bestFit="1" customWidth="1"/>
    <col min="4448" max="4451" width="2.85546875" style="222" customWidth="1"/>
    <col min="4452" max="4452" width="9.140625" style="222"/>
    <col min="4453" max="4453" width="3.140625" style="222" customWidth="1"/>
    <col min="4454" max="4454" width="16.7109375" style="222" customWidth="1"/>
    <col min="4455" max="4455" width="9.140625" style="222"/>
    <col min="4456" max="4474" width="2.7109375" style="222" customWidth="1"/>
    <col min="4475" max="4478" width="2.85546875" style="222" customWidth="1"/>
    <col min="4479" max="4493" width="2.7109375" style="222" customWidth="1"/>
    <col min="4494" max="4497" width="2.85546875" style="222" customWidth="1"/>
    <col min="4498" max="4498" width="9.140625" style="222"/>
    <col min="4499" max="4500" width="4.28515625" style="222" customWidth="1"/>
    <col min="4501" max="4501" width="7.85546875" style="222" customWidth="1"/>
    <col min="4502" max="4502" width="9.5703125" style="222" customWidth="1"/>
    <col min="4503" max="4503" width="15.140625" style="222" customWidth="1"/>
    <col min="4504" max="4504" width="7.140625" style="222" customWidth="1"/>
    <col min="4505" max="4505" width="3" style="222" customWidth="1"/>
    <col min="4506" max="4506" width="2" style="222" customWidth="1"/>
    <col min="4507" max="4507" width="2.5703125" style="222" customWidth="1"/>
    <col min="4508" max="4511" width="2" style="222" customWidth="1"/>
    <col min="4512" max="4512" width="3" style="222" customWidth="1"/>
    <col min="4513" max="4518" width="2" style="222" customWidth="1"/>
    <col min="4519" max="4519" width="9.140625" style="222"/>
    <col min="4520" max="4521" width="4.28515625" style="222" customWidth="1"/>
    <col min="4522" max="4522" width="9.5703125" style="222" customWidth="1"/>
    <col min="4523" max="4523" width="9.5703125" style="222" bestFit="1" customWidth="1"/>
    <col min="4524" max="4524" width="15.140625" style="222" bestFit="1" customWidth="1"/>
    <col min="4525" max="4525" width="7.140625" style="222" customWidth="1"/>
    <col min="4526" max="4526" width="3" style="222" bestFit="1" customWidth="1"/>
    <col min="4527" max="4527" width="2" style="222" bestFit="1" customWidth="1"/>
    <col min="4528" max="4528" width="2.5703125" style="222" customWidth="1"/>
    <col min="4529" max="4532" width="2" style="222" bestFit="1" customWidth="1"/>
    <col min="4533" max="4533" width="3" style="222" bestFit="1" customWidth="1"/>
    <col min="4534" max="4539" width="2" style="222" bestFit="1" customWidth="1"/>
    <col min="4540" max="4608" width="9.140625" style="222"/>
    <col min="4609" max="4610" width="4.28515625" style="222" customWidth="1"/>
    <col min="4611" max="4611" width="11.85546875" style="222" customWidth="1"/>
    <col min="4612" max="4612" width="11.42578125" style="222" customWidth="1"/>
    <col min="4613" max="4613" width="17" style="222" customWidth="1"/>
    <col min="4614" max="4614" width="7.140625" style="222" customWidth="1"/>
    <col min="4615" max="4615" width="3" style="222" customWidth="1"/>
    <col min="4616" max="4625" width="2" style="222" customWidth="1"/>
    <col min="4626" max="4626" width="3" style="222" customWidth="1"/>
    <col min="4627" max="4633" width="2" style="222" customWidth="1"/>
    <col min="4634" max="4634" width="9.140625" style="222"/>
    <col min="4635" max="4636" width="4.28515625" style="222" customWidth="1"/>
    <col min="4637" max="4637" width="11.85546875" style="222" customWidth="1"/>
    <col min="4638" max="4638" width="11.42578125" style="222" customWidth="1"/>
    <col min="4639" max="4639" width="17" style="222" customWidth="1"/>
    <col min="4640" max="4640" width="7.140625" style="222" customWidth="1"/>
    <col min="4641" max="4641" width="3" style="222" customWidth="1"/>
    <col min="4642" max="4651" width="2" style="222" customWidth="1"/>
    <col min="4652" max="4652" width="3" style="222" customWidth="1"/>
    <col min="4653" max="4659" width="2" style="222" customWidth="1"/>
    <col min="4660" max="4660" width="9.140625" style="222"/>
    <col min="4661" max="4661" width="4.28515625" style="222" customWidth="1"/>
    <col min="4662" max="4662" width="8.85546875" style="222" customWidth="1"/>
    <col min="4663" max="4663" width="2.85546875" style="222" customWidth="1"/>
    <col min="4664" max="4664" width="19" style="222" customWidth="1"/>
    <col min="4665" max="4665" width="7.140625" style="222" customWidth="1"/>
    <col min="4666" max="4667" width="3" style="222" customWidth="1"/>
    <col min="4668" max="4668" width="2" style="222" customWidth="1"/>
    <col min="4669" max="4669" width="2.7109375" style="222" customWidth="1"/>
    <col min="4670" max="4670" width="3" style="222" customWidth="1"/>
    <col min="4671" max="4671" width="4" style="222" customWidth="1"/>
    <col min="4672" max="4673" width="2.7109375" style="222" customWidth="1"/>
    <col min="4674" max="4675" width="4" style="222" customWidth="1"/>
    <col min="4676" max="4677" width="2.7109375" style="222" customWidth="1"/>
    <col min="4678" max="4678" width="3.28515625" style="222" customWidth="1"/>
    <col min="4679" max="4679" width="3.140625" style="222" customWidth="1"/>
    <col min="4680" max="4680" width="2.7109375" style="222" customWidth="1"/>
    <col min="4681" max="4682" width="4" style="222" customWidth="1"/>
    <col min="4683" max="4688" width="2.85546875" style="222" customWidth="1"/>
    <col min="4689" max="4690" width="4.140625" style="222" bestFit="1" customWidth="1"/>
    <col min="4691" max="4692" width="2.85546875" style="222" bestFit="1" customWidth="1"/>
    <col min="4693" max="4694" width="4.140625" style="222" bestFit="1" customWidth="1"/>
    <col min="4695" max="4696" width="2.85546875" style="222" bestFit="1" customWidth="1"/>
    <col min="4697" max="4697" width="3.42578125" style="222" bestFit="1" customWidth="1"/>
    <col min="4698" max="4698" width="3.28515625" style="222" bestFit="1" customWidth="1"/>
    <col min="4699" max="4699" width="2.85546875" style="222" bestFit="1" customWidth="1"/>
    <col min="4700" max="4701" width="4.140625" style="222" bestFit="1" customWidth="1"/>
    <col min="4702" max="4703" width="2.85546875" style="222" bestFit="1" customWidth="1"/>
    <col min="4704" max="4707" width="2.85546875" style="222" customWidth="1"/>
    <col min="4708" max="4708" width="9.140625" style="222"/>
    <col min="4709" max="4709" width="3.140625" style="222" customWidth="1"/>
    <col min="4710" max="4710" width="16.7109375" style="222" customWidth="1"/>
    <col min="4711" max="4711" width="9.140625" style="222"/>
    <col min="4712" max="4730" width="2.7109375" style="222" customWidth="1"/>
    <col min="4731" max="4734" width="2.85546875" style="222" customWidth="1"/>
    <col min="4735" max="4749" width="2.7109375" style="222" customWidth="1"/>
    <col min="4750" max="4753" width="2.85546875" style="222" customWidth="1"/>
    <col min="4754" max="4754" width="9.140625" style="222"/>
    <col min="4755" max="4756" width="4.28515625" style="222" customWidth="1"/>
    <col min="4757" max="4757" width="7.85546875" style="222" customWidth="1"/>
    <col min="4758" max="4758" width="9.5703125" style="222" customWidth="1"/>
    <col min="4759" max="4759" width="15.140625" style="222" customWidth="1"/>
    <col min="4760" max="4760" width="7.140625" style="222" customWidth="1"/>
    <col min="4761" max="4761" width="3" style="222" customWidth="1"/>
    <col min="4762" max="4762" width="2" style="222" customWidth="1"/>
    <col min="4763" max="4763" width="2.5703125" style="222" customWidth="1"/>
    <col min="4764" max="4767" width="2" style="222" customWidth="1"/>
    <col min="4768" max="4768" width="3" style="222" customWidth="1"/>
    <col min="4769" max="4774" width="2" style="222" customWidth="1"/>
    <col min="4775" max="4775" width="9.140625" style="222"/>
    <col min="4776" max="4777" width="4.28515625" style="222" customWidth="1"/>
    <col min="4778" max="4778" width="9.5703125" style="222" customWidth="1"/>
    <col min="4779" max="4779" width="9.5703125" style="222" bestFit="1" customWidth="1"/>
    <col min="4780" max="4780" width="15.140625" style="222" bestFit="1" customWidth="1"/>
    <col min="4781" max="4781" width="7.140625" style="222" customWidth="1"/>
    <col min="4782" max="4782" width="3" style="222" bestFit="1" customWidth="1"/>
    <col min="4783" max="4783" width="2" style="222" bestFit="1" customWidth="1"/>
    <col min="4784" max="4784" width="2.5703125" style="222" customWidth="1"/>
    <col min="4785" max="4788" width="2" style="222" bestFit="1" customWidth="1"/>
    <col min="4789" max="4789" width="3" style="222" bestFit="1" customWidth="1"/>
    <col min="4790" max="4795" width="2" style="222" bestFit="1" customWidth="1"/>
    <col min="4796" max="4864" width="9.140625" style="222"/>
    <col min="4865" max="4866" width="4.28515625" style="222" customWidth="1"/>
    <col min="4867" max="4867" width="11.85546875" style="222" customWidth="1"/>
    <col min="4868" max="4868" width="11.42578125" style="222" customWidth="1"/>
    <col min="4869" max="4869" width="17" style="222" customWidth="1"/>
    <col min="4870" max="4870" width="7.140625" style="222" customWidth="1"/>
    <col min="4871" max="4871" width="3" style="222" customWidth="1"/>
    <col min="4872" max="4881" width="2" style="222" customWidth="1"/>
    <col min="4882" max="4882" width="3" style="222" customWidth="1"/>
    <col min="4883" max="4889" width="2" style="222" customWidth="1"/>
    <col min="4890" max="4890" width="9.140625" style="222"/>
    <col min="4891" max="4892" width="4.28515625" style="222" customWidth="1"/>
    <col min="4893" max="4893" width="11.85546875" style="222" customWidth="1"/>
    <col min="4894" max="4894" width="11.42578125" style="222" customWidth="1"/>
    <col min="4895" max="4895" width="17" style="222" customWidth="1"/>
    <col min="4896" max="4896" width="7.140625" style="222" customWidth="1"/>
    <col min="4897" max="4897" width="3" style="222" customWidth="1"/>
    <col min="4898" max="4907" width="2" style="222" customWidth="1"/>
    <col min="4908" max="4908" width="3" style="222" customWidth="1"/>
    <col min="4909" max="4915" width="2" style="222" customWidth="1"/>
    <col min="4916" max="4916" width="9.140625" style="222"/>
    <col min="4917" max="4917" width="4.28515625" style="222" customWidth="1"/>
    <col min="4918" max="4918" width="8.85546875" style="222" customWidth="1"/>
    <col min="4919" max="4919" width="2.85546875" style="222" customWidth="1"/>
    <col min="4920" max="4920" width="19" style="222" customWidth="1"/>
    <col min="4921" max="4921" width="7.140625" style="222" customWidth="1"/>
    <col min="4922" max="4923" width="3" style="222" customWidth="1"/>
    <col min="4924" max="4924" width="2" style="222" customWidth="1"/>
    <col min="4925" max="4925" width="2.7109375" style="222" customWidth="1"/>
    <col min="4926" max="4926" width="3" style="222" customWidth="1"/>
    <col min="4927" max="4927" width="4" style="222" customWidth="1"/>
    <col min="4928" max="4929" width="2.7109375" style="222" customWidth="1"/>
    <col min="4930" max="4931" width="4" style="222" customWidth="1"/>
    <col min="4932" max="4933" width="2.7109375" style="222" customWidth="1"/>
    <col min="4934" max="4934" width="3.28515625" style="222" customWidth="1"/>
    <col min="4935" max="4935" width="3.140625" style="222" customWidth="1"/>
    <col min="4936" max="4936" width="2.7109375" style="222" customWidth="1"/>
    <col min="4937" max="4938" width="4" style="222" customWidth="1"/>
    <col min="4939" max="4944" width="2.85546875" style="222" customWidth="1"/>
    <col min="4945" max="4946" width="4.140625" style="222" bestFit="1" customWidth="1"/>
    <col min="4947" max="4948" width="2.85546875" style="222" bestFit="1" customWidth="1"/>
    <col min="4949" max="4950" width="4.140625" style="222" bestFit="1" customWidth="1"/>
    <col min="4951" max="4952" width="2.85546875" style="222" bestFit="1" customWidth="1"/>
    <col min="4953" max="4953" width="3.42578125" style="222" bestFit="1" customWidth="1"/>
    <col min="4954" max="4954" width="3.28515625" style="222" bestFit="1" customWidth="1"/>
    <col min="4955" max="4955" width="2.85546875" style="222" bestFit="1" customWidth="1"/>
    <col min="4956" max="4957" width="4.140625" style="222" bestFit="1" customWidth="1"/>
    <col min="4958" max="4959" width="2.85546875" style="222" bestFit="1" customWidth="1"/>
    <col min="4960" max="4963" width="2.85546875" style="222" customWidth="1"/>
    <col min="4964" max="4964" width="9.140625" style="222"/>
    <col min="4965" max="4965" width="3.140625" style="222" customWidth="1"/>
    <col min="4966" max="4966" width="16.7109375" style="222" customWidth="1"/>
    <col min="4967" max="4967" width="9.140625" style="222"/>
    <col min="4968" max="4986" width="2.7109375" style="222" customWidth="1"/>
    <col min="4987" max="4990" width="2.85546875" style="222" customWidth="1"/>
    <col min="4991" max="5005" width="2.7109375" style="222" customWidth="1"/>
    <col min="5006" max="5009" width="2.85546875" style="222" customWidth="1"/>
    <col min="5010" max="5010" width="9.140625" style="222"/>
    <col min="5011" max="5012" width="4.28515625" style="222" customWidth="1"/>
    <col min="5013" max="5013" width="7.85546875" style="222" customWidth="1"/>
    <col min="5014" max="5014" width="9.5703125" style="222" customWidth="1"/>
    <col min="5015" max="5015" width="15.140625" style="222" customWidth="1"/>
    <col min="5016" max="5016" width="7.140625" style="222" customWidth="1"/>
    <col min="5017" max="5017" width="3" style="222" customWidth="1"/>
    <col min="5018" max="5018" width="2" style="222" customWidth="1"/>
    <col min="5019" max="5019" width="2.5703125" style="222" customWidth="1"/>
    <col min="5020" max="5023" width="2" style="222" customWidth="1"/>
    <col min="5024" max="5024" width="3" style="222" customWidth="1"/>
    <col min="5025" max="5030" width="2" style="222" customWidth="1"/>
    <col min="5031" max="5031" width="9.140625" style="222"/>
    <col min="5032" max="5033" width="4.28515625" style="222" customWidth="1"/>
    <col min="5034" max="5034" width="9.5703125" style="222" customWidth="1"/>
    <col min="5035" max="5035" width="9.5703125" style="222" bestFit="1" customWidth="1"/>
    <col min="5036" max="5036" width="15.140625" style="222" bestFit="1" customWidth="1"/>
    <col min="5037" max="5037" width="7.140625" style="222" customWidth="1"/>
    <col min="5038" max="5038" width="3" style="222" bestFit="1" customWidth="1"/>
    <col min="5039" max="5039" width="2" style="222" bestFit="1" customWidth="1"/>
    <col min="5040" max="5040" width="2.5703125" style="222" customWidth="1"/>
    <col min="5041" max="5044" width="2" style="222" bestFit="1" customWidth="1"/>
    <col min="5045" max="5045" width="3" style="222" bestFit="1" customWidth="1"/>
    <col min="5046" max="5051" width="2" style="222" bestFit="1" customWidth="1"/>
    <col min="5052" max="5120" width="9.140625" style="222"/>
    <col min="5121" max="5122" width="4.28515625" style="222" customWidth="1"/>
    <col min="5123" max="5123" width="11.85546875" style="222" customWidth="1"/>
    <col min="5124" max="5124" width="11.42578125" style="222" customWidth="1"/>
    <col min="5125" max="5125" width="17" style="222" customWidth="1"/>
    <col min="5126" max="5126" width="7.140625" style="222" customWidth="1"/>
    <col min="5127" max="5127" width="3" style="222" customWidth="1"/>
    <col min="5128" max="5137" width="2" style="222" customWidth="1"/>
    <col min="5138" max="5138" width="3" style="222" customWidth="1"/>
    <col min="5139" max="5145" width="2" style="222" customWidth="1"/>
    <col min="5146" max="5146" width="9.140625" style="222"/>
    <col min="5147" max="5148" width="4.28515625" style="222" customWidth="1"/>
    <col min="5149" max="5149" width="11.85546875" style="222" customWidth="1"/>
    <col min="5150" max="5150" width="11.42578125" style="222" customWidth="1"/>
    <col min="5151" max="5151" width="17" style="222" customWidth="1"/>
    <col min="5152" max="5152" width="7.140625" style="222" customWidth="1"/>
    <col min="5153" max="5153" width="3" style="222" customWidth="1"/>
    <col min="5154" max="5163" width="2" style="222" customWidth="1"/>
    <col min="5164" max="5164" width="3" style="222" customWidth="1"/>
    <col min="5165" max="5171" width="2" style="222" customWidth="1"/>
    <col min="5172" max="5172" width="9.140625" style="222"/>
    <col min="5173" max="5173" width="4.28515625" style="222" customWidth="1"/>
    <col min="5174" max="5174" width="8.85546875" style="222" customWidth="1"/>
    <col min="5175" max="5175" width="2.85546875" style="222" customWidth="1"/>
    <col min="5176" max="5176" width="19" style="222" customWidth="1"/>
    <col min="5177" max="5177" width="7.140625" style="222" customWidth="1"/>
    <col min="5178" max="5179" width="3" style="222" customWidth="1"/>
    <col min="5180" max="5180" width="2" style="222" customWidth="1"/>
    <col min="5181" max="5181" width="2.7109375" style="222" customWidth="1"/>
    <col min="5182" max="5182" width="3" style="222" customWidth="1"/>
    <col min="5183" max="5183" width="4" style="222" customWidth="1"/>
    <col min="5184" max="5185" width="2.7109375" style="222" customWidth="1"/>
    <col min="5186" max="5187" width="4" style="222" customWidth="1"/>
    <col min="5188" max="5189" width="2.7109375" style="222" customWidth="1"/>
    <col min="5190" max="5190" width="3.28515625" style="222" customWidth="1"/>
    <col min="5191" max="5191" width="3.140625" style="222" customWidth="1"/>
    <col min="5192" max="5192" width="2.7109375" style="222" customWidth="1"/>
    <col min="5193" max="5194" width="4" style="222" customWidth="1"/>
    <col min="5195" max="5200" width="2.85546875" style="222" customWidth="1"/>
    <col min="5201" max="5202" width="4.140625" style="222" bestFit="1" customWidth="1"/>
    <col min="5203" max="5204" width="2.85546875" style="222" bestFit="1" customWidth="1"/>
    <col min="5205" max="5206" width="4.140625" style="222" bestFit="1" customWidth="1"/>
    <col min="5207" max="5208" width="2.85546875" style="222" bestFit="1" customWidth="1"/>
    <col min="5209" max="5209" width="3.42578125" style="222" bestFit="1" customWidth="1"/>
    <col min="5210" max="5210" width="3.28515625" style="222" bestFit="1" customWidth="1"/>
    <col min="5211" max="5211" width="2.85546875" style="222" bestFit="1" customWidth="1"/>
    <col min="5212" max="5213" width="4.140625" style="222" bestFit="1" customWidth="1"/>
    <col min="5214" max="5215" width="2.85546875" style="222" bestFit="1" customWidth="1"/>
    <col min="5216" max="5219" width="2.85546875" style="222" customWidth="1"/>
    <col min="5220" max="5220" width="9.140625" style="222"/>
    <col min="5221" max="5221" width="3.140625" style="222" customWidth="1"/>
    <col min="5222" max="5222" width="16.7109375" style="222" customWidth="1"/>
    <col min="5223" max="5223" width="9.140625" style="222"/>
    <col min="5224" max="5242" width="2.7109375" style="222" customWidth="1"/>
    <col min="5243" max="5246" width="2.85546875" style="222" customWidth="1"/>
    <col min="5247" max="5261" width="2.7109375" style="222" customWidth="1"/>
    <col min="5262" max="5265" width="2.85546875" style="222" customWidth="1"/>
    <col min="5266" max="5266" width="9.140625" style="222"/>
    <col min="5267" max="5268" width="4.28515625" style="222" customWidth="1"/>
    <col min="5269" max="5269" width="7.85546875" style="222" customWidth="1"/>
    <col min="5270" max="5270" width="9.5703125" style="222" customWidth="1"/>
    <col min="5271" max="5271" width="15.140625" style="222" customWidth="1"/>
    <col min="5272" max="5272" width="7.140625" style="222" customWidth="1"/>
    <col min="5273" max="5273" width="3" style="222" customWidth="1"/>
    <col min="5274" max="5274" width="2" style="222" customWidth="1"/>
    <col min="5275" max="5275" width="2.5703125" style="222" customWidth="1"/>
    <col min="5276" max="5279" width="2" style="222" customWidth="1"/>
    <col min="5280" max="5280" width="3" style="222" customWidth="1"/>
    <col min="5281" max="5286" width="2" style="222" customWidth="1"/>
    <col min="5287" max="5287" width="9.140625" style="222"/>
    <col min="5288" max="5289" width="4.28515625" style="222" customWidth="1"/>
    <col min="5290" max="5290" width="9.5703125" style="222" customWidth="1"/>
    <col min="5291" max="5291" width="9.5703125" style="222" bestFit="1" customWidth="1"/>
    <col min="5292" max="5292" width="15.140625" style="222" bestFit="1" customWidth="1"/>
    <col min="5293" max="5293" width="7.140625" style="222" customWidth="1"/>
    <col min="5294" max="5294" width="3" style="222" bestFit="1" customWidth="1"/>
    <col min="5295" max="5295" width="2" style="222" bestFit="1" customWidth="1"/>
    <col min="5296" max="5296" width="2.5703125" style="222" customWidth="1"/>
    <col min="5297" max="5300" width="2" style="222" bestFit="1" customWidth="1"/>
    <col min="5301" max="5301" width="3" style="222" bestFit="1" customWidth="1"/>
    <col min="5302" max="5307" width="2" style="222" bestFit="1" customWidth="1"/>
    <col min="5308" max="5376" width="9.140625" style="222"/>
    <col min="5377" max="5378" width="4.28515625" style="222" customWidth="1"/>
    <col min="5379" max="5379" width="11.85546875" style="222" customWidth="1"/>
    <col min="5380" max="5380" width="11.42578125" style="222" customWidth="1"/>
    <col min="5381" max="5381" width="17" style="222" customWidth="1"/>
    <col min="5382" max="5382" width="7.140625" style="222" customWidth="1"/>
    <col min="5383" max="5383" width="3" style="222" customWidth="1"/>
    <col min="5384" max="5393" width="2" style="222" customWidth="1"/>
    <col min="5394" max="5394" width="3" style="222" customWidth="1"/>
    <col min="5395" max="5401" width="2" style="222" customWidth="1"/>
    <col min="5402" max="5402" width="9.140625" style="222"/>
    <col min="5403" max="5404" width="4.28515625" style="222" customWidth="1"/>
    <col min="5405" max="5405" width="11.85546875" style="222" customWidth="1"/>
    <col min="5406" max="5406" width="11.42578125" style="222" customWidth="1"/>
    <col min="5407" max="5407" width="17" style="222" customWidth="1"/>
    <col min="5408" max="5408" width="7.140625" style="222" customWidth="1"/>
    <col min="5409" max="5409" width="3" style="222" customWidth="1"/>
    <col min="5410" max="5419" width="2" style="222" customWidth="1"/>
    <col min="5420" max="5420" width="3" style="222" customWidth="1"/>
    <col min="5421" max="5427" width="2" style="222" customWidth="1"/>
    <col min="5428" max="5428" width="9.140625" style="222"/>
    <col min="5429" max="5429" width="4.28515625" style="222" customWidth="1"/>
    <col min="5430" max="5430" width="8.85546875" style="222" customWidth="1"/>
    <col min="5431" max="5431" width="2.85546875" style="222" customWidth="1"/>
    <col min="5432" max="5432" width="19" style="222" customWidth="1"/>
    <col min="5433" max="5433" width="7.140625" style="222" customWidth="1"/>
    <col min="5434" max="5435" width="3" style="222" customWidth="1"/>
    <col min="5436" max="5436" width="2" style="222" customWidth="1"/>
    <col min="5437" max="5437" width="2.7109375" style="222" customWidth="1"/>
    <col min="5438" max="5438" width="3" style="222" customWidth="1"/>
    <col min="5439" max="5439" width="4" style="222" customWidth="1"/>
    <col min="5440" max="5441" width="2.7109375" style="222" customWidth="1"/>
    <col min="5442" max="5443" width="4" style="222" customWidth="1"/>
    <col min="5444" max="5445" width="2.7109375" style="222" customWidth="1"/>
    <col min="5446" max="5446" width="3.28515625" style="222" customWidth="1"/>
    <col min="5447" max="5447" width="3.140625" style="222" customWidth="1"/>
    <col min="5448" max="5448" width="2.7109375" style="222" customWidth="1"/>
    <col min="5449" max="5450" width="4" style="222" customWidth="1"/>
    <col min="5451" max="5456" width="2.85546875" style="222" customWidth="1"/>
    <col min="5457" max="5458" width="4.140625" style="222" bestFit="1" customWidth="1"/>
    <col min="5459" max="5460" width="2.85546875" style="222" bestFit="1" customWidth="1"/>
    <col min="5461" max="5462" width="4.140625" style="222" bestFit="1" customWidth="1"/>
    <col min="5463" max="5464" width="2.85546875" style="222" bestFit="1" customWidth="1"/>
    <col min="5465" max="5465" width="3.42578125" style="222" bestFit="1" customWidth="1"/>
    <col min="5466" max="5466" width="3.28515625" style="222" bestFit="1" customWidth="1"/>
    <col min="5467" max="5467" width="2.85546875" style="222" bestFit="1" customWidth="1"/>
    <col min="5468" max="5469" width="4.140625" style="222" bestFit="1" customWidth="1"/>
    <col min="5470" max="5471" width="2.85546875" style="222" bestFit="1" customWidth="1"/>
    <col min="5472" max="5475" width="2.85546875" style="222" customWidth="1"/>
    <col min="5476" max="5476" width="9.140625" style="222"/>
    <col min="5477" max="5477" width="3.140625" style="222" customWidth="1"/>
    <col min="5478" max="5478" width="16.7109375" style="222" customWidth="1"/>
    <col min="5479" max="5479" width="9.140625" style="222"/>
    <col min="5480" max="5498" width="2.7109375" style="222" customWidth="1"/>
    <col min="5499" max="5502" width="2.85546875" style="222" customWidth="1"/>
    <col min="5503" max="5517" width="2.7109375" style="222" customWidth="1"/>
    <col min="5518" max="5521" width="2.85546875" style="222" customWidth="1"/>
    <col min="5522" max="5522" width="9.140625" style="222"/>
    <col min="5523" max="5524" width="4.28515625" style="222" customWidth="1"/>
    <col min="5525" max="5525" width="7.85546875" style="222" customWidth="1"/>
    <col min="5526" max="5526" width="9.5703125" style="222" customWidth="1"/>
    <col min="5527" max="5527" width="15.140625" style="222" customWidth="1"/>
    <col min="5528" max="5528" width="7.140625" style="222" customWidth="1"/>
    <col min="5529" max="5529" width="3" style="222" customWidth="1"/>
    <col min="5530" max="5530" width="2" style="222" customWidth="1"/>
    <col min="5531" max="5531" width="2.5703125" style="222" customWidth="1"/>
    <col min="5532" max="5535" width="2" style="222" customWidth="1"/>
    <col min="5536" max="5536" width="3" style="222" customWidth="1"/>
    <col min="5537" max="5542" width="2" style="222" customWidth="1"/>
    <col min="5543" max="5543" width="9.140625" style="222"/>
    <col min="5544" max="5545" width="4.28515625" style="222" customWidth="1"/>
    <col min="5546" max="5546" width="9.5703125" style="222" customWidth="1"/>
    <col min="5547" max="5547" width="9.5703125" style="222" bestFit="1" customWidth="1"/>
    <col min="5548" max="5548" width="15.140625" style="222" bestFit="1" customWidth="1"/>
    <col min="5549" max="5549" width="7.140625" style="222" customWidth="1"/>
    <col min="5550" max="5550" width="3" style="222" bestFit="1" customWidth="1"/>
    <col min="5551" max="5551" width="2" style="222" bestFit="1" customWidth="1"/>
    <col min="5552" max="5552" width="2.5703125" style="222" customWidth="1"/>
    <col min="5553" max="5556" width="2" style="222" bestFit="1" customWidth="1"/>
    <col min="5557" max="5557" width="3" style="222" bestFit="1" customWidth="1"/>
    <col min="5558" max="5563" width="2" style="222" bestFit="1" customWidth="1"/>
    <col min="5564" max="5632" width="9.140625" style="222"/>
    <col min="5633" max="5634" width="4.28515625" style="222" customWidth="1"/>
    <col min="5635" max="5635" width="11.85546875" style="222" customWidth="1"/>
    <col min="5636" max="5636" width="11.42578125" style="222" customWidth="1"/>
    <col min="5637" max="5637" width="17" style="222" customWidth="1"/>
    <col min="5638" max="5638" width="7.140625" style="222" customWidth="1"/>
    <col min="5639" max="5639" width="3" style="222" customWidth="1"/>
    <col min="5640" max="5649" width="2" style="222" customWidth="1"/>
    <col min="5650" max="5650" width="3" style="222" customWidth="1"/>
    <col min="5651" max="5657" width="2" style="222" customWidth="1"/>
    <col min="5658" max="5658" width="9.140625" style="222"/>
    <col min="5659" max="5660" width="4.28515625" style="222" customWidth="1"/>
    <col min="5661" max="5661" width="11.85546875" style="222" customWidth="1"/>
    <col min="5662" max="5662" width="11.42578125" style="222" customWidth="1"/>
    <col min="5663" max="5663" width="17" style="222" customWidth="1"/>
    <col min="5664" max="5664" width="7.140625" style="222" customWidth="1"/>
    <col min="5665" max="5665" width="3" style="222" customWidth="1"/>
    <col min="5666" max="5675" width="2" style="222" customWidth="1"/>
    <col min="5676" max="5676" width="3" style="222" customWidth="1"/>
    <col min="5677" max="5683" width="2" style="222" customWidth="1"/>
    <col min="5684" max="5684" width="9.140625" style="222"/>
    <col min="5685" max="5685" width="4.28515625" style="222" customWidth="1"/>
    <col min="5686" max="5686" width="8.85546875" style="222" customWidth="1"/>
    <col min="5687" max="5687" width="2.85546875" style="222" customWidth="1"/>
    <col min="5688" max="5688" width="19" style="222" customWidth="1"/>
    <col min="5689" max="5689" width="7.140625" style="222" customWidth="1"/>
    <col min="5690" max="5691" width="3" style="222" customWidth="1"/>
    <col min="5692" max="5692" width="2" style="222" customWidth="1"/>
    <col min="5693" max="5693" width="2.7109375" style="222" customWidth="1"/>
    <col min="5694" max="5694" width="3" style="222" customWidth="1"/>
    <col min="5695" max="5695" width="4" style="222" customWidth="1"/>
    <col min="5696" max="5697" width="2.7109375" style="222" customWidth="1"/>
    <col min="5698" max="5699" width="4" style="222" customWidth="1"/>
    <col min="5700" max="5701" width="2.7109375" style="222" customWidth="1"/>
    <col min="5702" max="5702" width="3.28515625" style="222" customWidth="1"/>
    <col min="5703" max="5703" width="3.140625" style="222" customWidth="1"/>
    <col min="5704" max="5704" width="2.7109375" style="222" customWidth="1"/>
    <col min="5705" max="5706" width="4" style="222" customWidth="1"/>
    <col min="5707" max="5712" width="2.85546875" style="222" customWidth="1"/>
    <col min="5713" max="5714" width="4.140625" style="222" bestFit="1" customWidth="1"/>
    <col min="5715" max="5716" width="2.85546875" style="222" bestFit="1" customWidth="1"/>
    <col min="5717" max="5718" width="4.140625" style="222" bestFit="1" customWidth="1"/>
    <col min="5719" max="5720" width="2.85546875" style="222" bestFit="1" customWidth="1"/>
    <col min="5721" max="5721" width="3.42578125" style="222" bestFit="1" customWidth="1"/>
    <col min="5722" max="5722" width="3.28515625" style="222" bestFit="1" customWidth="1"/>
    <col min="5723" max="5723" width="2.85546875" style="222" bestFit="1" customWidth="1"/>
    <col min="5724" max="5725" width="4.140625" style="222" bestFit="1" customWidth="1"/>
    <col min="5726" max="5727" width="2.85546875" style="222" bestFit="1" customWidth="1"/>
    <col min="5728" max="5731" width="2.85546875" style="222" customWidth="1"/>
    <col min="5732" max="5732" width="9.140625" style="222"/>
    <col min="5733" max="5733" width="3.140625" style="222" customWidth="1"/>
    <col min="5734" max="5734" width="16.7109375" style="222" customWidth="1"/>
    <col min="5735" max="5735" width="9.140625" style="222"/>
    <col min="5736" max="5754" width="2.7109375" style="222" customWidth="1"/>
    <col min="5755" max="5758" width="2.85546875" style="222" customWidth="1"/>
    <col min="5759" max="5773" width="2.7109375" style="222" customWidth="1"/>
    <col min="5774" max="5777" width="2.85546875" style="222" customWidth="1"/>
    <col min="5778" max="5778" width="9.140625" style="222"/>
    <col min="5779" max="5780" width="4.28515625" style="222" customWidth="1"/>
    <col min="5781" max="5781" width="7.85546875" style="222" customWidth="1"/>
    <col min="5782" max="5782" width="9.5703125" style="222" customWidth="1"/>
    <col min="5783" max="5783" width="15.140625" style="222" customWidth="1"/>
    <col min="5784" max="5784" width="7.140625" style="222" customWidth="1"/>
    <col min="5785" max="5785" width="3" style="222" customWidth="1"/>
    <col min="5786" max="5786" width="2" style="222" customWidth="1"/>
    <col min="5787" max="5787" width="2.5703125" style="222" customWidth="1"/>
    <col min="5788" max="5791" width="2" style="222" customWidth="1"/>
    <col min="5792" max="5792" width="3" style="222" customWidth="1"/>
    <col min="5793" max="5798" width="2" style="222" customWidth="1"/>
    <col min="5799" max="5799" width="9.140625" style="222"/>
    <col min="5800" max="5801" width="4.28515625" style="222" customWidth="1"/>
    <col min="5802" max="5802" width="9.5703125" style="222" customWidth="1"/>
    <col min="5803" max="5803" width="9.5703125" style="222" bestFit="1" customWidth="1"/>
    <col min="5804" max="5804" width="15.140625" style="222" bestFit="1" customWidth="1"/>
    <col min="5805" max="5805" width="7.140625" style="222" customWidth="1"/>
    <col min="5806" max="5806" width="3" style="222" bestFit="1" customWidth="1"/>
    <col min="5807" max="5807" width="2" style="222" bestFit="1" customWidth="1"/>
    <col min="5808" max="5808" width="2.5703125" style="222" customWidth="1"/>
    <col min="5809" max="5812" width="2" style="222" bestFit="1" customWidth="1"/>
    <col min="5813" max="5813" width="3" style="222" bestFit="1" customWidth="1"/>
    <col min="5814" max="5819" width="2" style="222" bestFit="1" customWidth="1"/>
    <col min="5820" max="5888" width="9.140625" style="222"/>
    <col min="5889" max="5890" width="4.28515625" style="222" customWidth="1"/>
    <col min="5891" max="5891" width="11.85546875" style="222" customWidth="1"/>
    <col min="5892" max="5892" width="11.42578125" style="222" customWidth="1"/>
    <col min="5893" max="5893" width="17" style="222" customWidth="1"/>
    <col min="5894" max="5894" width="7.140625" style="222" customWidth="1"/>
    <col min="5895" max="5895" width="3" style="222" customWidth="1"/>
    <col min="5896" max="5905" width="2" style="222" customWidth="1"/>
    <col min="5906" max="5906" width="3" style="222" customWidth="1"/>
    <col min="5907" max="5913" width="2" style="222" customWidth="1"/>
    <col min="5914" max="5914" width="9.140625" style="222"/>
    <col min="5915" max="5916" width="4.28515625" style="222" customWidth="1"/>
    <col min="5917" max="5917" width="11.85546875" style="222" customWidth="1"/>
    <col min="5918" max="5918" width="11.42578125" style="222" customWidth="1"/>
    <col min="5919" max="5919" width="17" style="222" customWidth="1"/>
    <col min="5920" max="5920" width="7.140625" style="222" customWidth="1"/>
    <col min="5921" max="5921" width="3" style="222" customWidth="1"/>
    <col min="5922" max="5931" width="2" style="222" customWidth="1"/>
    <col min="5932" max="5932" width="3" style="222" customWidth="1"/>
    <col min="5933" max="5939" width="2" style="222" customWidth="1"/>
    <col min="5940" max="5940" width="9.140625" style="222"/>
    <col min="5941" max="5941" width="4.28515625" style="222" customWidth="1"/>
    <col min="5942" max="5942" width="8.85546875" style="222" customWidth="1"/>
    <col min="5943" max="5943" width="2.85546875" style="222" customWidth="1"/>
    <col min="5944" max="5944" width="19" style="222" customWidth="1"/>
    <col min="5945" max="5945" width="7.140625" style="222" customWidth="1"/>
    <col min="5946" max="5947" width="3" style="222" customWidth="1"/>
    <col min="5948" max="5948" width="2" style="222" customWidth="1"/>
    <col min="5949" max="5949" width="2.7109375" style="222" customWidth="1"/>
    <col min="5950" max="5950" width="3" style="222" customWidth="1"/>
    <col min="5951" max="5951" width="4" style="222" customWidth="1"/>
    <col min="5952" max="5953" width="2.7109375" style="222" customWidth="1"/>
    <col min="5954" max="5955" width="4" style="222" customWidth="1"/>
    <col min="5956" max="5957" width="2.7109375" style="222" customWidth="1"/>
    <col min="5958" max="5958" width="3.28515625" style="222" customWidth="1"/>
    <col min="5959" max="5959" width="3.140625" style="222" customWidth="1"/>
    <col min="5960" max="5960" width="2.7109375" style="222" customWidth="1"/>
    <col min="5961" max="5962" width="4" style="222" customWidth="1"/>
    <col min="5963" max="5968" width="2.85546875" style="222" customWidth="1"/>
    <col min="5969" max="5970" width="4.140625" style="222" bestFit="1" customWidth="1"/>
    <col min="5971" max="5972" width="2.85546875" style="222" bestFit="1" customWidth="1"/>
    <col min="5973" max="5974" width="4.140625" style="222" bestFit="1" customWidth="1"/>
    <col min="5975" max="5976" width="2.85546875" style="222" bestFit="1" customWidth="1"/>
    <col min="5977" max="5977" width="3.42578125" style="222" bestFit="1" customWidth="1"/>
    <col min="5978" max="5978" width="3.28515625" style="222" bestFit="1" customWidth="1"/>
    <col min="5979" max="5979" width="2.85546875" style="222" bestFit="1" customWidth="1"/>
    <col min="5980" max="5981" width="4.140625" style="222" bestFit="1" customWidth="1"/>
    <col min="5982" max="5983" width="2.85546875" style="222" bestFit="1" customWidth="1"/>
    <col min="5984" max="5987" width="2.85546875" style="222" customWidth="1"/>
    <col min="5988" max="5988" width="9.140625" style="222"/>
    <col min="5989" max="5989" width="3.140625" style="222" customWidth="1"/>
    <col min="5990" max="5990" width="16.7109375" style="222" customWidth="1"/>
    <col min="5991" max="5991" width="9.140625" style="222"/>
    <col min="5992" max="6010" width="2.7109375" style="222" customWidth="1"/>
    <col min="6011" max="6014" width="2.85546875" style="222" customWidth="1"/>
    <col min="6015" max="6029" width="2.7109375" style="222" customWidth="1"/>
    <col min="6030" max="6033" width="2.85546875" style="222" customWidth="1"/>
    <col min="6034" max="6034" width="9.140625" style="222"/>
    <col min="6035" max="6036" width="4.28515625" style="222" customWidth="1"/>
    <col min="6037" max="6037" width="7.85546875" style="222" customWidth="1"/>
    <col min="6038" max="6038" width="9.5703125" style="222" customWidth="1"/>
    <col min="6039" max="6039" width="15.140625" style="222" customWidth="1"/>
    <col min="6040" max="6040" width="7.140625" style="222" customWidth="1"/>
    <col min="6041" max="6041" width="3" style="222" customWidth="1"/>
    <col min="6042" max="6042" width="2" style="222" customWidth="1"/>
    <col min="6043" max="6043" width="2.5703125" style="222" customWidth="1"/>
    <col min="6044" max="6047" width="2" style="222" customWidth="1"/>
    <col min="6048" max="6048" width="3" style="222" customWidth="1"/>
    <col min="6049" max="6054" width="2" style="222" customWidth="1"/>
    <col min="6055" max="6055" width="9.140625" style="222"/>
    <col min="6056" max="6057" width="4.28515625" style="222" customWidth="1"/>
    <col min="6058" max="6058" width="9.5703125" style="222" customWidth="1"/>
    <col min="6059" max="6059" width="9.5703125" style="222" bestFit="1" customWidth="1"/>
    <col min="6060" max="6060" width="15.140625" style="222" bestFit="1" customWidth="1"/>
    <col min="6061" max="6061" width="7.140625" style="222" customWidth="1"/>
    <col min="6062" max="6062" width="3" style="222" bestFit="1" customWidth="1"/>
    <col min="6063" max="6063" width="2" style="222" bestFit="1" customWidth="1"/>
    <col min="6064" max="6064" width="2.5703125" style="222" customWidth="1"/>
    <col min="6065" max="6068" width="2" style="222" bestFit="1" customWidth="1"/>
    <col min="6069" max="6069" width="3" style="222" bestFit="1" customWidth="1"/>
    <col min="6070" max="6075" width="2" style="222" bestFit="1" customWidth="1"/>
    <col min="6076" max="6144" width="9.140625" style="222"/>
    <col min="6145" max="6146" width="4.28515625" style="222" customWidth="1"/>
    <col min="6147" max="6147" width="11.85546875" style="222" customWidth="1"/>
    <col min="6148" max="6148" width="11.42578125" style="222" customWidth="1"/>
    <col min="6149" max="6149" width="17" style="222" customWidth="1"/>
    <col min="6150" max="6150" width="7.140625" style="222" customWidth="1"/>
    <col min="6151" max="6151" width="3" style="222" customWidth="1"/>
    <col min="6152" max="6161" width="2" style="222" customWidth="1"/>
    <col min="6162" max="6162" width="3" style="222" customWidth="1"/>
    <col min="6163" max="6169" width="2" style="222" customWidth="1"/>
    <col min="6170" max="6170" width="9.140625" style="222"/>
    <col min="6171" max="6172" width="4.28515625" style="222" customWidth="1"/>
    <col min="6173" max="6173" width="11.85546875" style="222" customWidth="1"/>
    <col min="6174" max="6174" width="11.42578125" style="222" customWidth="1"/>
    <col min="6175" max="6175" width="17" style="222" customWidth="1"/>
    <col min="6176" max="6176" width="7.140625" style="222" customWidth="1"/>
    <col min="6177" max="6177" width="3" style="222" customWidth="1"/>
    <col min="6178" max="6187" width="2" style="222" customWidth="1"/>
    <col min="6188" max="6188" width="3" style="222" customWidth="1"/>
    <col min="6189" max="6195" width="2" style="222" customWidth="1"/>
    <col min="6196" max="6196" width="9.140625" style="222"/>
    <col min="6197" max="6197" width="4.28515625" style="222" customWidth="1"/>
    <col min="6198" max="6198" width="8.85546875" style="222" customWidth="1"/>
    <col min="6199" max="6199" width="2.85546875" style="222" customWidth="1"/>
    <col min="6200" max="6200" width="19" style="222" customWidth="1"/>
    <col min="6201" max="6201" width="7.140625" style="222" customWidth="1"/>
    <col min="6202" max="6203" width="3" style="222" customWidth="1"/>
    <col min="6204" max="6204" width="2" style="222" customWidth="1"/>
    <col min="6205" max="6205" width="2.7109375" style="222" customWidth="1"/>
    <col min="6206" max="6206" width="3" style="222" customWidth="1"/>
    <col min="6207" max="6207" width="4" style="222" customWidth="1"/>
    <col min="6208" max="6209" width="2.7109375" style="222" customWidth="1"/>
    <col min="6210" max="6211" width="4" style="222" customWidth="1"/>
    <col min="6212" max="6213" width="2.7109375" style="222" customWidth="1"/>
    <col min="6214" max="6214" width="3.28515625" style="222" customWidth="1"/>
    <col min="6215" max="6215" width="3.140625" style="222" customWidth="1"/>
    <col min="6216" max="6216" width="2.7109375" style="222" customWidth="1"/>
    <col min="6217" max="6218" width="4" style="222" customWidth="1"/>
    <col min="6219" max="6224" width="2.85546875" style="222" customWidth="1"/>
    <col min="6225" max="6226" width="4.140625" style="222" bestFit="1" customWidth="1"/>
    <col min="6227" max="6228" width="2.85546875" style="222" bestFit="1" customWidth="1"/>
    <col min="6229" max="6230" width="4.140625" style="222" bestFit="1" customWidth="1"/>
    <col min="6231" max="6232" width="2.85546875" style="222" bestFit="1" customWidth="1"/>
    <col min="6233" max="6233" width="3.42578125" style="222" bestFit="1" customWidth="1"/>
    <col min="6234" max="6234" width="3.28515625" style="222" bestFit="1" customWidth="1"/>
    <col min="6235" max="6235" width="2.85546875" style="222" bestFit="1" customWidth="1"/>
    <col min="6236" max="6237" width="4.140625" style="222" bestFit="1" customWidth="1"/>
    <col min="6238" max="6239" width="2.85546875" style="222" bestFit="1" customWidth="1"/>
    <col min="6240" max="6243" width="2.85546875" style="222" customWidth="1"/>
    <col min="6244" max="6244" width="9.140625" style="222"/>
    <col min="6245" max="6245" width="3.140625" style="222" customWidth="1"/>
    <col min="6246" max="6246" width="16.7109375" style="222" customWidth="1"/>
    <col min="6247" max="6247" width="9.140625" style="222"/>
    <col min="6248" max="6266" width="2.7109375" style="222" customWidth="1"/>
    <col min="6267" max="6270" width="2.85546875" style="222" customWidth="1"/>
    <col min="6271" max="6285" width="2.7109375" style="222" customWidth="1"/>
    <col min="6286" max="6289" width="2.85546875" style="222" customWidth="1"/>
    <col min="6290" max="6290" width="9.140625" style="222"/>
    <col min="6291" max="6292" width="4.28515625" style="222" customWidth="1"/>
    <col min="6293" max="6293" width="7.85546875" style="222" customWidth="1"/>
    <col min="6294" max="6294" width="9.5703125" style="222" customWidth="1"/>
    <col min="6295" max="6295" width="15.140625" style="222" customWidth="1"/>
    <col min="6296" max="6296" width="7.140625" style="222" customWidth="1"/>
    <col min="6297" max="6297" width="3" style="222" customWidth="1"/>
    <col min="6298" max="6298" width="2" style="222" customWidth="1"/>
    <col min="6299" max="6299" width="2.5703125" style="222" customWidth="1"/>
    <col min="6300" max="6303" width="2" style="222" customWidth="1"/>
    <col min="6304" max="6304" width="3" style="222" customWidth="1"/>
    <col min="6305" max="6310" width="2" style="222" customWidth="1"/>
    <col min="6311" max="6311" width="9.140625" style="222"/>
    <col min="6312" max="6313" width="4.28515625" style="222" customWidth="1"/>
    <col min="6314" max="6314" width="9.5703125" style="222" customWidth="1"/>
    <col min="6315" max="6315" width="9.5703125" style="222" bestFit="1" customWidth="1"/>
    <col min="6316" max="6316" width="15.140625" style="222" bestFit="1" customWidth="1"/>
    <col min="6317" max="6317" width="7.140625" style="222" customWidth="1"/>
    <col min="6318" max="6318" width="3" style="222" bestFit="1" customWidth="1"/>
    <col min="6319" max="6319" width="2" style="222" bestFit="1" customWidth="1"/>
    <col min="6320" max="6320" width="2.5703125" style="222" customWidth="1"/>
    <col min="6321" max="6324" width="2" style="222" bestFit="1" customWidth="1"/>
    <col min="6325" max="6325" width="3" style="222" bestFit="1" customWidth="1"/>
    <col min="6326" max="6331" width="2" style="222" bestFit="1" customWidth="1"/>
    <col min="6332" max="6400" width="9.140625" style="222"/>
    <col min="6401" max="6402" width="4.28515625" style="222" customWidth="1"/>
    <col min="6403" max="6403" width="11.85546875" style="222" customWidth="1"/>
    <col min="6404" max="6404" width="11.42578125" style="222" customWidth="1"/>
    <col min="6405" max="6405" width="17" style="222" customWidth="1"/>
    <col min="6406" max="6406" width="7.140625" style="222" customWidth="1"/>
    <col min="6407" max="6407" width="3" style="222" customWidth="1"/>
    <col min="6408" max="6417" width="2" style="222" customWidth="1"/>
    <col min="6418" max="6418" width="3" style="222" customWidth="1"/>
    <col min="6419" max="6425" width="2" style="222" customWidth="1"/>
    <col min="6426" max="6426" width="9.140625" style="222"/>
    <col min="6427" max="6428" width="4.28515625" style="222" customWidth="1"/>
    <col min="6429" max="6429" width="11.85546875" style="222" customWidth="1"/>
    <col min="6430" max="6430" width="11.42578125" style="222" customWidth="1"/>
    <col min="6431" max="6431" width="17" style="222" customWidth="1"/>
    <col min="6432" max="6432" width="7.140625" style="222" customWidth="1"/>
    <col min="6433" max="6433" width="3" style="222" customWidth="1"/>
    <col min="6434" max="6443" width="2" style="222" customWidth="1"/>
    <col min="6444" max="6444" width="3" style="222" customWidth="1"/>
    <col min="6445" max="6451" width="2" style="222" customWidth="1"/>
    <col min="6452" max="6452" width="9.140625" style="222"/>
    <col min="6453" max="6453" width="4.28515625" style="222" customWidth="1"/>
    <col min="6454" max="6454" width="8.85546875" style="222" customWidth="1"/>
    <col min="6455" max="6455" width="2.85546875" style="222" customWidth="1"/>
    <col min="6456" max="6456" width="19" style="222" customWidth="1"/>
    <col min="6457" max="6457" width="7.140625" style="222" customWidth="1"/>
    <col min="6458" max="6459" width="3" style="222" customWidth="1"/>
    <col min="6460" max="6460" width="2" style="222" customWidth="1"/>
    <col min="6461" max="6461" width="2.7109375" style="222" customWidth="1"/>
    <col min="6462" max="6462" width="3" style="222" customWidth="1"/>
    <col min="6463" max="6463" width="4" style="222" customWidth="1"/>
    <col min="6464" max="6465" width="2.7109375" style="222" customWidth="1"/>
    <col min="6466" max="6467" width="4" style="222" customWidth="1"/>
    <col min="6468" max="6469" width="2.7109375" style="222" customWidth="1"/>
    <col min="6470" max="6470" width="3.28515625" style="222" customWidth="1"/>
    <col min="6471" max="6471" width="3.140625" style="222" customWidth="1"/>
    <col min="6472" max="6472" width="2.7109375" style="222" customWidth="1"/>
    <col min="6473" max="6474" width="4" style="222" customWidth="1"/>
    <col min="6475" max="6480" width="2.85546875" style="222" customWidth="1"/>
    <col min="6481" max="6482" width="4.140625" style="222" bestFit="1" customWidth="1"/>
    <col min="6483" max="6484" width="2.85546875" style="222" bestFit="1" customWidth="1"/>
    <col min="6485" max="6486" width="4.140625" style="222" bestFit="1" customWidth="1"/>
    <col min="6487" max="6488" width="2.85546875" style="222" bestFit="1" customWidth="1"/>
    <col min="6489" max="6489" width="3.42578125" style="222" bestFit="1" customWidth="1"/>
    <col min="6490" max="6490" width="3.28515625" style="222" bestFit="1" customWidth="1"/>
    <col min="6491" max="6491" width="2.85546875" style="222" bestFit="1" customWidth="1"/>
    <col min="6492" max="6493" width="4.140625" style="222" bestFit="1" customWidth="1"/>
    <col min="6494" max="6495" width="2.85546875" style="222" bestFit="1" customWidth="1"/>
    <col min="6496" max="6499" width="2.85546875" style="222" customWidth="1"/>
    <col min="6500" max="6500" width="9.140625" style="222"/>
    <col min="6501" max="6501" width="3.140625" style="222" customWidth="1"/>
    <col min="6502" max="6502" width="16.7109375" style="222" customWidth="1"/>
    <col min="6503" max="6503" width="9.140625" style="222"/>
    <col min="6504" max="6522" width="2.7109375" style="222" customWidth="1"/>
    <col min="6523" max="6526" width="2.85546875" style="222" customWidth="1"/>
    <col min="6527" max="6541" width="2.7109375" style="222" customWidth="1"/>
    <col min="6542" max="6545" width="2.85546875" style="222" customWidth="1"/>
    <col min="6546" max="6546" width="9.140625" style="222"/>
    <col min="6547" max="6548" width="4.28515625" style="222" customWidth="1"/>
    <col min="6549" max="6549" width="7.85546875" style="222" customWidth="1"/>
    <col min="6550" max="6550" width="9.5703125" style="222" customWidth="1"/>
    <col min="6551" max="6551" width="15.140625" style="222" customWidth="1"/>
    <col min="6552" max="6552" width="7.140625" style="222" customWidth="1"/>
    <col min="6553" max="6553" width="3" style="222" customWidth="1"/>
    <col min="6554" max="6554" width="2" style="222" customWidth="1"/>
    <col min="6555" max="6555" width="2.5703125" style="222" customWidth="1"/>
    <col min="6556" max="6559" width="2" style="222" customWidth="1"/>
    <col min="6560" max="6560" width="3" style="222" customWidth="1"/>
    <col min="6561" max="6566" width="2" style="222" customWidth="1"/>
    <col min="6567" max="6567" width="9.140625" style="222"/>
    <col min="6568" max="6569" width="4.28515625" style="222" customWidth="1"/>
    <col min="6570" max="6570" width="9.5703125" style="222" customWidth="1"/>
    <col min="6571" max="6571" width="9.5703125" style="222" bestFit="1" customWidth="1"/>
    <col min="6572" max="6572" width="15.140625" style="222" bestFit="1" customWidth="1"/>
    <col min="6573" max="6573" width="7.140625" style="222" customWidth="1"/>
    <col min="6574" max="6574" width="3" style="222" bestFit="1" customWidth="1"/>
    <col min="6575" max="6575" width="2" style="222" bestFit="1" customWidth="1"/>
    <col min="6576" max="6576" width="2.5703125" style="222" customWidth="1"/>
    <col min="6577" max="6580" width="2" style="222" bestFit="1" customWidth="1"/>
    <col min="6581" max="6581" width="3" style="222" bestFit="1" customWidth="1"/>
    <col min="6582" max="6587" width="2" style="222" bestFit="1" customWidth="1"/>
    <col min="6588" max="6656" width="9.140625" style="222"/>
    <col min="6657" max="6658" width="4.28515625" style="222" customWidth="1"/>
    <col min="6659" max="6659" width="11.85546875" style="222" customWidth="1"/>
    <col min="6660" max="6660" width="11.42578125" style="222" customWidth="1"/>
    <col min="6661" max="6661" width="17" style="222" customWidth="1"/>
    <col min="6662" max="6662" width="7.140625" style="222" customWidth="1"/>
    <col min="6663" max="6663" width="3" style="222" customWidth="1"/>
    <col min="6664" max="6673" width="2" style="222" customWidth="1"/>
    <col min="6674" max="6674" width="3" style="222" customWidth="1"/>
    <col min="6675" max="6681" width="2" style="222" customWidth="1"/>
    <col min="6682" max="6682" width="9.140625" style="222"/>
    <col min="6683" max="6684" width="4.28515625" style="222" customWidth="1"/>
    <col min="6685" max="6685" width="11.85546875" style="222" customWidth="1"/>
    <col min="6686" max="6686" width="11.42578125" style="222" customWidth="1"/>
    <col min="6687" max="6687" width="17" style="222" customWidth="1"/>
    <col min="6688" max="6688" width="7.140625" style="222" customWidth="1"/>
    <col min="6689" max="6689" width="3" style="222" customWidth="1"/>
    <col min="6690" max="6699" width="2" style="222" customWidth="1"/>
    <col min="6700" max="6700" width="3" style="222" customWidth="1"/>
    <col min="6701" max="6707" width="2" style="222" customWidth="1"/>
    <col min="6708" max="6708" width="9.140625" style="222"/>
    <col min="6709" max="6709" width="4.28515625" style="222" customWidth="1"/>
    <col min="6710" max="6710" width="8.85546875" style="222" customWidth="1"/>
    <col min="6711" max="6711" width="2.85546875" style="222" customWidth="1"/>
    <col min="6712" max="6712" width="19" style="222" customWidth="1"/>
    <col min="6713" max="6713" width="7.140625" style="222" customWidth="1"/>
    <col min="6714" max="6715" width="3" style="222" customWidth="1"/>
    <col min="6716" max="6716" width="2" style="222" customWidth="1"/>
    <col min="6717" max="6717" width="2.7109375" style="222" customWidth="1"/>
    <col min="6718" max="6718" width="3" style="222" customWidth="1"/>
    <col min="6719" max="6719" width="4" style="222" customWidth="1"/>
    <col min="6720" max="6721" width="2.7109375" style="222" customWidth="1"/>
    <col min="6722" max="6723" width="4" style="222" customWidth="1"/>
    <col min="6724" max="6725" width="2.7109375" style="222" customWidth="1"/>
    <col min="6726" max="6726" width="3.28515625" style="222" customWidth="1"/>
    <col min="6727" max="6727" width="3.140625" style="222" customWidth="1"/>
    <col min="6728" max="6728" width="2.7109375" style="222" customWidth="1"/>
    <col min="6729" max="6730" width="4" style="222" customWidth="1"/>
    <col min="6731" max="6736" width="2.85546875" style="222" customWidth="1"/>
    <col min="6737" max="6738" width="4.140625" style="222" bestFit="1" customWidth="1"/>
    <col min="6739" max="6740" width="2.85546875" style="222" bestFit="1" customWidth="1"/>
    <col min="6741" max="6742" width="4.140625" style="222" bestFit="1" customWidth="1"/>
    <col min="6743" max="6744" width="2.85546875" style="222" bestFit="1" customWidth="1"/>
    <col min="6745" max="6745" width="3.42578125" style="222" bestFit="1" customWidth="1"/>
    <col min="6746" max="6746" width="3.28515625" style="222" bestFit="1" customWidth="1"/>
    <col min="6747" max="6747" width="2.85546875" style="222" bestFit="1" customWidth="1"/>
    <col min="6748" max="6749" width="4.140625" style="222" bestFit="1" customWidth="1"/>
    <col min="6750" max="6751" width="2.85546875" style="222" bestFit="1" customWidth="1"/>
    <col min="6752" max="6755" width="2.85546875" style="222" customWidth="1"/>
    <col min="6756" max="6756" width="9.140625" style="222"/>
    <col min="6757" max="6757" width="3.140625" style="222" customWidth="1"/>
    <col min="6758" max="6758" width="16.7109375" style="222" customWidth="1"/>
    <col min="6759" max="6759" width="9.140625" style="222"/>
    <col min="6760" max="6778" width="2.7109375" style="222" customWidth="1"/>
    <col min="6779" max="6782" width="2.85546875" style="222" customWidth="1"/>
    <col min="6783" max="6797" width="2.7109375" style="222" customWidth="1"/>
    <col min="6798" max="6801" width="2.85546875" style="222" customWidth="1"/>
    <col min="6802" max="6802" width="9.140625" style="222"/>
    <col min="6803" max="6804" width="4.28515625" style="222" customWidth="1"/>
    <col min="6805" max="6805" width="7.85546875" style="222" customWidth="1"/>
    <col min="6806" max="6806" width="9.5703125" style="222" customWidth="1"/>
    <col min="6807" max="6807" width="15.140625" style="222" customWidth="1"/>
    <col min="6808" max="6808" width="7.140625" style="222" customWidth="1"/>
    <col min="6809" max="6809" width="3" style="222" customWidth="1"/>
    <col min="6810" max="6810" width="2" style="222" customWidth="1"/>
    <col min="6811" max="6811" width="2.5703125" style="222" customWidth="1"/>
    <col min="6812" max="6815" width="2" style="222" customWidth="1"/>
    <col min="6816" max="6816" width="3" style="222" customWidth="1"/>
    <col min="6817" max="6822" width="2" style="222" customWidth="1"/>
    <col min="6823" max="6823" width="9.140625" style="222"/>
    <col min="6824" max="6825" width="4.28515625" style="222" customWidth="1"/>
    <col min="6826" max="6826" width="9.5703125" style="222" customWidth="1"/>
    <col min="6827" max="6827" width="9.5703125" style="222" bestFit="1" customWidth="1"/>
    <col min="6828" max="6828" width="15.140625" style="222" bestFit="1" customWidth="1"/>
    <col min="6829" max="6829" width="7.140625" style="222" customWidth="1"/>
    <col min="6830" max="6830" width="3" style="222" bestFit="1" customWidth="1"/>
    <col min="6831" max="6831" width="2" style="222" bestFit="1" customWidth="1"/>
    <col min="6832" max="6832" width="2.5703125" style="222" customWidth="1"/>
    <col min="6833" max="6836" width="2" style="222" bestFit="1" customWidth="1"/>
    <col min="6837" max="6837" width="3" style="222" bestFit="1" customWidth="1"/>
    <col min="6838" max="6843" width="2" style="222" bestFit="1" customWidth="1"/>
    <col min="6844" max="6912" width="9.140625" style="222"/>
    <col min="6913" max="6914" width="4.28515625" style="222" customWidth="1"/>
    <col min="6915" max="6915" width="11.85546875" style="222" customWidth="1"/>
    <col min="6916" max="6916" width="11.42578125" style="222" customWidth="1"/>
    <col min="6917" max="6917" width="17" style="222" customWidth="1"/>
    <col min="6918" max="6918" width="7.140625" style="222" customWidth="1"/>
    <col min="6919" max="6919" width="3" style="222" customWidth="1"/>
    <col min="6920" max="6929" width="2" style="222" customWidth="1"/>
    <col min="6930" max="6930" width="3" style="222" customWidth="1"/>
    <col min="6931" max="6937" width="2" style="222" customWidth="1"/>
    <col min="6938" max="6938" width="9.140625" style="222"/>
    <col min="6939" max="6940" width="4.28515625" style="222" customWidth="1"/>
    <col min="6941" max="6941" width="11.85546875" style="222" customWidth="1"/>
    <col min="6942" max="6942" width="11.42578125" style="222" customWidth="1"/>
    <col min="6943" max="6943" width="17" style="222" customWidth="1"/>
    <col min="6944" max="6944" width="7.140625" style="222" customWidth="1"/>
    <col min="6945" max="6945" width="3" style="222" customWidth="1"/>
    <col min="6946" max="6955" width="2" style="222" customWidth="1"/>
    <col min="6956" max="6956" width="3" style="222" customWidth="1"/>
    <col min="6957" max="6963" width="2" style="222" customWidth="1"/>
    <col min="6964" max="6964" width="9.140625" style="222"/>
    <col min="6965" max="6965" width="4.28515625" style="222" customWidth="1"/>
    <col min="6966" max="6966" width="8.85546875" style="222" customWidth="1"/>
    <col min="6967" max="6967" width="2.85546875" style="222" customWidth="1"/>
    <col min="6968" max="6968" width="19" style="222" customWidth="1"/>
    <col min="6969" max="6969" width="7.140625" style="222" customWidth="1"/>
    <col min="6970" max="6971" width="3" style="222" customWidth="1"/>
    <col min="6972" max="6972" width="2" style="222" customWidth="1"/>
    <col min="6973" max="6973" width="2.7109375" style="222" customWidth="1"/>
    <col min="6974" max="6974" width="3" style="222" customWidth="1"/>
    <col min="6975" max="6975" width="4" style="222" customWidth="1"/>
    <col min="6976" max="6977" width="2.7109375" style="222" customWidth="1"/>
    <col min="6978" max="6979" width="4" style="222" customWidth="1"/>
    <col min="6980" max="6981" width="2.7109375" style="222" customWidth="1"/>
    <col min="6982" max="6982" width="3.28515625" style="222" customWidth="1"/>
    <col min="6983" max="6983" width="3.140625" style="222" customWidth="1"/>
    <col min="6984" max="6984" width="2.7109375" style="222" customWidth="1"/>
    <col min="6985" max="6986" width="4" style="222" customWidth="1"/>
    <col min="6987" max="6992" width="2.85546875" style="222" customWidth="1"/>
    <col min="6993" max="6994" width="4.140625" style="222" bestFit="1" customWidth="1"/>
    <col min="6995" max="6996" width="2.85546875" style="222" bestFit="1" customWidth="1"/>
    <col min="6997" max="6998" width="4.140625" style="222" bestFit="1" customWidth="1"/>
    <col min="6999" max="7000" width="2.85546875" style="222" bestFit="1" customWidth="1"/>
    <col min="7001" max="7001" width="3.42578125" style="222" bestFit="1" customWidth="1"/>
    <col min="7002" max="7002" width="3.28515625" style="222" bestFit="1" customWidth="1"/>
    <col min="7003" max="7003" width="2.85546875" style="222" bestFit="1" customWidth="1"/>
    <col min="7004" max="7005" width="4.140625" style="222" bestFit="1" customWidth="1"/>
    <col min="7006" max="7007" width="2.85546875" style="222" bestFit="1" customWidth="1"/>
    <col min="7008" max="7011" width="2.85546875" style="222" customWidth="1"/>
    <col min="7012" max="7012" width="9.140625" style="222"/>
    <col min="7013" max="7013" width="3.140625" style="222" customWidth="1"/>
    <col min="7014" max="7014" width="16.7109375" style="222" customWidth="1"/>
    <col min="7015" max="7015" width="9.140625" style="222"/>
    <col min="7016" max="7034" width="2.7109375" style="222" customWidth="1"/>
    <col min="7035" max="7038" width="2.85546875" style="222" customWidth="1"/>
    <col min="7039" max="7053" width="2.7109375" style="222" customWidth="1"/>
    <col min="7054" max="7057" width="2.85546875" style="222" customWidth="1"/>
    <col min="7058" max="7058" width="9.140625" style="222"/>
    <col min="7059" max="7060" width="4.28515625" style="222" customWidth="1"/>
    <col min="7061" max="7061" width="7.85546875" style="222" customWidth="1"/>
    <col min="7062" max="7062" width="9.5703125" style="222" customWidth="1"/>
    <col min="7063" max="7063" width="15.140625" style="222" customWidth="1"/>
    <col min="7064" max="7064" width="7.140625" style="222" customWidth="1"/>
    <col min="7065" max="7065" width="3" style="222" customWidth="1"/>
    <col min="7066" max="7066" width="2" style="222" customWidth="1"/>
    <col min="7067" max="7067" width="2.5703125" style="222" customWidth="1"/>
    <col min="7068" max="7071" width="2" style="222" customWidth="1"/>
    <col min="7072" max="7072" width="3" style="222" customWidth="1"/>
    <col min="7073" max="7078" width="2" style="222" customWidth="1"/>
    <col min="7079" max="7079" width="9.140625" style="222"/>
    <col min="7080" max="7081" width="4.28515625" style="222" customWidth="1"/>
    <col min="7082" max="7082" width="9.5703125" style="222" customWidth="1"/>
    <col min="7083" max="7083" width="9.5703125" style="222" bestFit="1" customWidth="1"/>
    <col min="7084" max="7084" width="15.140625" style="222" bestFit="1" customWidth="1"/>
    <col min="7085" max="7085" width="7.140625" style="222" customWidth="1"/>
    <col min="7086" max="7086" width="3" style="222" bestFit="1" customWidth="1"/>
    <col min="7087" max="7087" width="2" style="222" bestFit="1" customWidth="1"/>
    <col min="7088" max="7088" width="2.5703125" style="222" customWidth="1"/>
    <col min="7089" max="7092" width="2" style="222" bestFit="1" customWidth="1"/>
    <col min="7093" max="7093" width="3" style="222" bestFit="1" customWidth="1"/>
    <col min="7094" max="7099" width="2" style="222" bestFit="1" customWidth="1"/>
    <col min="7100" max="7168" width="9.140625" style="222"/>
    <col min="7169" max="7170" width="4.28515625" style="222" customWidth="1"/>
    <col min="7171" max="7171" width="11.85546875" style="222" customWidth="1"/>
    <col min="7172" max="7172" width="11.42578125" style="222" customWidth="1"/>
    <col min="7173" max="7173" width="17" style="222" customWidth="1"/>
    <col min="7174" max="7174" width="7.140625" style="222" customWidth="1"/>
    <col min="7175" max="7175" width="3" style="222" customWidth="1"/>
    <col min="7176" max="7185" width="2" style="222" customWidth="1"/>
    <col min="7186" max="7186" width="3" style="222" customWidth="1"/>
    <col min="7187" max="7193" width="2" style="222" customWidth="1"/>
    <col min="7194" max="7194" width="9.140625" style="222"/>
    <col min="7195" max="7196" width="4.28515625" style="222" customWidth="1"/>
    <col min="7197" max="7197" width="11.85546875" style="222" customWidth="1"/>
    <col min="7198" max="7198" width="11.42578125" style="222" customWidth="1"/>
    <col min="7199" max="7199" width="17" style="222" customWidth="1"/>
    <col min="7200" max="7200" width="7.140625" style="222" customWidth="1"/>
    <col min="7201" max="7201" width="3" style="222" customWidth="1"/>
    <col min="7202" max="7211" width="2" style="222" customWidth="1"/>
    <col min="7212" max="7212" width="3" style="222" customWidth="1"/>
    <col min="7213" max="7219" width="2" style="222" customWidth="1"/>
    <col min="7220" max="7220" width="9.140625" style="222"/>
    <col min="7221" max="7221" width="4.28515625" style="222" customWidth="1"/>
    <col min="7222" max="7222" width="8.85546875" style="222" customWidth="1"/>
    <col min="7223" max="7223" width="2.85546875" style="222" customWidth="1"/>
    <col min="7224" max="7224" width="19" style="222" customWidth="1"/>
    <col min="7225" max="7225" width="7.140625" style="222" customWidth="1"/>
    <col min="7226" max="7227" width="3" style="222" customWidth="1"/>
    <col min="7228" max="7228" width="2" style="222" customWidth="1"/>
    <col min="7229" max="7229" width="2.7109375" style="222" customWidth="1"/>
    <col min="7230" max="7230" width="3" style="222" customWidth="1"/>
    <col min="7231" max="7231" width="4" style="222" customWidth="1"/>
    <col min="7232" max="7233" width="2.7109375" style="222" customWidth="1"/>
    <col min="7234" max="7235" width="4" style="222" customWidth="1"/>
    <col min="7236" max="7237" width="2.7109375" style="222" customWidth="1"/>
    <col min="7238" max="7238" width="3.28515625" style="222" customWidth="1"/>
    <col min="7239" max="7239" width="3.140625" style="222" customWidth="1"/>
    <col min="7240" max="7240" width="2.7109375" style="222" customWidth="1"/>
    <col min="7241" max="7242" width="4" style="222" customWidth="1"/>
    <col min="7243" max="7248" width="2.85546875" style="222" customWidth="1"/>
    <col min="7249" max="7250" width="4.140625" style="222" bestFit="1" customWidth="1"/>
    <col min="7251" max="7252" width="2.85546875" style="222" bestFit="1" customWidth="1"/>
    <col min="7253" max="7254" width="4.140625" style="222" bestFit="1" customWidth="1"/>
    <col min="7255" max="7256" width="2.85546875" style="222" bestFit="1" customWidth="1"/>
    <col min="7257" max="7257" width="3.42578125" style="222" bestFit="1" customWidth="1"/>
    <col min="7258" max="7258" width="3.28515625" style="222" bestFit="1" customWidth="1"/>
    <col min="7259" max="7259" width="2.85546875" style="222" bestFit="1" customWidth="1"/>
    <col min="7260" max="7261" width="4.140625" style="222" bestFit="1" customWidth="1"/>
    <col min="7262" max="7263" width="2.85546875" style="222" bestFit="1" customWidth="1"/>
    <col min="7264" max="7267" width="2.85546875" style="222" customWidth="1"/>
    <col min="7268" max="7268" width="9.140625" style="222"/>
    <col min="7269" max="7269" width="3.140625" style="222" customWidth="1"/>
    <col min="7270" max="7270" width="16.7109375" style="222" customWidth="1"/>
    <col min="7271" max="7271" width="9.140625" style="222"/>
    <col min="7272" max="7290" width="2.7109375" style="222" customWidth="1"/>
    <col min="7291" max="7294" width="2.85546875" style="222" customWidth="1"/>
    <col min="7295" max="7309" width="2.7109375" style="222" customWidth="1"/>
    <col min="7310" max="7313" width="2.85546875" style="222" customWidth="1"/>
    <col min="7314" max="7314" width="9.140625" style="222"/>
    <col min="7315" max="7316" width="4.28515625" style="222" customWidth="1"/>
    <col min="7317" max="7317" width="7.85546875" style="222" customWidth="1"/>
    <col min="7318" max="7318" width="9.5703125" style="222" customWidth="1"/>
    <col min="7319" max="7319" width="15.140625" style="222" customWidth="1"/>
    <col min="7320" max="7320" width="7.140625" style="222" customWidth="1"/>
    <col min="7321" max="7321" width="3" style="222" customWidth="1"/>
    <col min="7322" max="7322" width="2" style="222" customWidth="1"/>
    <col min="7323" max="7323" width="2.5703125" style="222" customWidth="1"/>
    <col min="7324" max="7327" width="2" style="222" customWidth="1"/>
    <col min="7328" max="7328" width="3" style="222" customWidth="1"/>
    <col min="7329" max="7334" width="2" style="222" customWidth="1"/>
    <col min="7335" max="7335" width="9.140625" style="222"/>
    <col min="7336" max="7337" width="4.28515625" style="222" customWidth="1"/>
    <col min="7338" max="7338" width="9.5703125" style="222" customWidth="1"/>
    <col min="7339" max="7339" width="9.5703125" style="222" bestFit="1" customWidth="1"/>
    <col min="7340" max="7340" width="15.140625" style="222" bestFit="1" customWidth="1"/>
    <col min="7341" max="7341" width="7.140625" style="222" customWidth="1"/>
    <col min="7342" max="7342" width="3" style="222" bestFit="1" customWidth="1"/>
    <col min="7343" max="7343" width="2" style="222" bestFit="1" customWidth="1"/>
    <col min="7344" max="7344" width="2.5703125" style="222" customWidth="1"/>
    <col min="7345" max="7348" width="2" style="222" bestFit="1" customWidth="1"/>
    <col min="7349" max="7349" width="3" style="222" bestFit="1" customWidth="1"/>
    <col min="7350" max="7355" width="2" style="222" bestFit="1" customWidth="1"/>
    <col min="7356" max="7424" width="9.140625" style="222"/>
    <col min="7425" max="7426" width="4.28515625" style="222" customWidth="1"/>
    <col min="7427" max="7427" width="11.85546875" style="222" customWidth="1"/>
    <col min="7428" max="7428" width="11.42578125" style="222" customWidth="1"/>
    <col min="7429" max="7429" width="17" style="222" customWidth="1"/>
    <col min="7430" max="7430" width="7.140625" style="222" customWidth="1"/>
    <col min="7431" max="7431" width="3" style="222" customWidth="1"/>
    <col min="7432" max="7441" width="2" style="222" customWidth="1"/>
    <col min="7442" max="7442" width="3" style="222" customWidth="1"/>
    <col min="7443" max="7449" width="2" style="222" customWidth="1"/>
    <col min="7450" max="7450" width="9.140625" style="222"/>
    <col min="7451" max="7452" width="4.28515625" style="222" customWidth="1"/>
    <col min="7453" max="7453" width="11.85546875" style="222" customWidth="1"/>
    <col min="7454" max="7454" width="11.42578125" style="222" customWidth="1"/>
    <col min="7455" max="7455" width="17" style="222" customWidth="1"/>
    <col min="7456" max="7456" width="7.140625" style="222" customWidth="1"/>
    <col min="7457" max="7457" width="3" style="222" customWidth="1"/>
    <col min="7458" max="7467" width="2" style="222" customWidth="1"/>
    <col min="7468" max="7468" width="3" style="222" customWidth="1"/>
    <col min="7469" max="7475" width="2" style="222" customWidth="1"/>
    <col min="7476" max="7476" width="9.140625" style="222"/>
    <col min="7477" max="7477" width="4.28515625" style="222" customWidth="1"/>
    <col min="7478" max="7478" width="8.85546875" style="222" customWidth="1"/>
    <col min="7479" max="7479" width="2.85546875" style="222" customWidth="1"/>
    <col min="7480" max="7480" width="19" style="222" customWidth="1"/>
    <col min="7481" max="7481" width="7.140625" style="222" customWidth="1"/>
    <col min="7482" max="7483" width="3" style="222" customWidth="1"/>
    <col min="7484" max="7484" width="2" style="222" customWidth="1"/>
    <col min="7485" max="7485" width="2.7109375" style="222" customWidth="1"/>
    <col min="7486" max="7486" width="3" style="222" customWidth="1"/>
    <col min="7487" max="7487" width="4" style="222" customWidth="1"/>
    <col min="7488" max="7489" width="2.7109375" style="222" customWidth="1"/>
    <col min="7490" max="7491" width="4" style="222" customWidth="1"/>
    <col min="7492" max="7493" width="2.7109375" style="222" customWidth="1"/>
    <col min="7494" max="7494" width="3.28515625" style="222" customWidth="1"/>
    <col min="7495" max="7495" width="3.140625" style="222" customWidth="1"/>
    <col min="7496" max="7496" width="2.7109375" style="222" customWidth="1"/>
    <col min="7497" max="7498" width="4" style="222" customWidth="1"/>
    <col min="7499" max="7504" width="2.85546875" style="222" customWidth="1"/>
    <col min="7505" max="7506" width="4.140625" style="222" bestFit="1" customWidth="1"/>
    <col min="7507" max="7508" width="2.85546875" style="222" bestFit="1" customWidth="1"/>
    <col min="7509" max="7510" width="4.140625" style="222" bestFit="1" customWidth="1"/>
    <col min="7511" max="7512" width="2.85546875" style="222" bestFit="1" customWidth="1"/>
    <col min="7513" max="7513" width="3.42578125" style="222" bestFit="1" customWidth="1"/>
    <col min="7514" max="7514" width="3.28515625" style="222" bestFit="1" customWidth="1"/>
    <col min="7515" max="7515" width="2.85546875" style="222" bestFit="1" customWidth="1"/>
    <col min="7516" max="7517" width="4.140625" style="222" bestFit="1" customWidth="1"/>
    <col min="7518" max="7519" width="2.85546875" style="222" bestFit="1" customWidth="1"/>
    <col min="7520" max="7523" width="2.85546875" style="222" customWidth="1"/>
    <col min="7524" max="7524" width="9.140625" style="222"/>
    <col min="7525" max="7525" width="3.140625" style="222" customWidth="1"/>
    <col min="7526" max="7526" width="16.7109375" style="222" customWidth="1"/>
    <col min="7527" max="7527" width="9.140625" style="222"/>
    <col min="7528" max="7546" width="2.7109375" style="222" customWidth="1"/>
    <col min="7547" max="7550" width="2.85546875" style="222" customWidth="1"/>
    <col min="7551" max="7565" width="2.7109375" style="222" customWidth="1"/>
    <col min="7566" max="7569" width="2.85546875" style="222" customWidth="1"/>
    <col min="7570" max="7570" width="9.140625" style="222"/>
    <col min="7571" max="7572" width="4.28515625" style="222" customWidth="1"/>
    <col min="7573" max="7573" width="7.85546875" style="222" customWidth="1"/>
    <col min="7574" max="7574" width="9.5703125" style="222" customWidth="1"/>
    <col min="7575" max="7575" width="15.140625" style="222" customWidth="1"/>
    <col min="7576" max="7576" width="7.140625" style="222" customWidth="1"/>
    <col min="7577" max="7577" width="3" style="222" customWidth="1"/>
    <col min="7578" max="7578" width="2" style="222" customWidth="1"/>
    <col min="7579" max="7579" width="2.5703125" style="222" customWidth="1"/>
    <col min="7580" max="7583" width="2" style="222" customWidth="1"/>
    <col min="7584" max="7584" width="3" style="222" customWidth="1"/>
    <col min="7585" max="7590" width="2" style="222" customWidth="1"/>
    <col min="7591" max="7591" width="9.140625" style="222"/>
    <col min="7592" max="7593" width="4.28515625" style="222" customWidth="1"/>
    <col min="7594" max="7594" width="9.5703125" style="222" customWidth="1"/>
    <col min="7595" max="7595" width="9.5703125" style="222" bestFit="1" customWidth="1"/>
    <col min="7596" max="7596" width="15.140625" style="222" bestFit="1" customWidth="1"/>
    <col min="7597" max="7597" width="7.140625" style="222" customWidth="1"/>
    <col min="7598" max="7598" width="3" style="222" bestFit="1" customWidth="1"/>
    <col min="7599" max="7599" width="2" style="222" bestFit="1" customWidth="1"/>
    <col min="7600" max="7600" width="2.5703125" style="222" customWidth="1"/>
    <col min="7601" max="7604" width="2" style="222" bestFit="1" customWidth="1"/>
    <col min="7605" max="7605" width="3" style="222" bestFit="1" customWidth="1"/>
    <col min="7606" max="7611" width="2" style="222" bestFit="1" customWidth="1"/>
    <col min="7612" max="7680" width="9.140625" style="222"/>
    <col min="7681" max="7682" width="4.28515625" style="222" customWidth="1"/>
    <col min="7683" max="7683" width="11.85546875" style="222" customWidth="1"/>
    <col min="7684" max="7684" width="11.42578125" style="222" customWidth="1"/>
    <col min="7685" max="7685" width="17" style="222" customWidth="1"/>
    <col min="7686" max="7686" width="7.140625" style="222" customWidth="1"/>
    <col min="7687" max="7687" width="3" style="222" customWidth="1"/>
    <col min="7688" max="7697" width="2" style="222" customWidth="1"/>
    <col min="7698" max="7698" width="3" style="222" customWidth="1"/>
    <col min="7699" max="7705" width="2" style="222" customWidth="1"/>
    <col min="7706" max="7706" width="9.140625" style="222"/>
    <col min="7707" max="7708" width="4.28515625" style="222" customWidth="1"/>
    <col min="7709" max="7709" width="11.85546875" style="222" customWidth="1"/>
    <col min="7710" max="7710" width="11.42578125" style="222" customWidth="1"/>
    <col min="7711" max="7711" width="17" style="222" customWidth="1"/>
    <col min="7712" max="7712" width="7.140625" style="222" customWidth="1"/>
    <col min="7713" max="7713" width="3" style="222" customWidth="1"/>
    <col min="7714" max="7723" width="2" style="222" customWidth="1"/>
    <col min="7724" max="7724" width="3" style="222" customWidth="1"/>
    <col min="7725" max="7731" width="2" style="222" customWidth="1"/>
    <col min="7732" max="7732" width="9.140625" style="222"/>
    <col min="7733" max="7733" width="4.28515625" style="222" customWidth="1"/>
    <col min="7734" max="7734" width="8.85546875" style="222" customWidth="1"/>
    <col min="7735" max="7735" width="2.85546875" style="222" customWidth="1"/>
    <col min="7736" max="7736" width="19" style="222" customWidth="1"/>
    <col min="7737" max="7737" width="7.140625" style="222" customWidth="1"/>
    <col min="7738" max="7739" width="3" style="222" customWidth="1"/>
    <col min="7740" max="7740" width="2" style="222" customWidth="1"/>
    <col min="7741" max="7741" width="2.7109375" style="222" customWidth="1"/>
    <col min="7742" max="7742" width="3" style="222" customWidth="1"/>
    <col min="7743" max="7743" width="4" style="222" customWidth="1"/>
    <col min="7744" max="7745" width="2.7109375" style="222" customWidth="1"/>
    <col min="7746" max="7747" width="4" style="222" customWidth="1"/>
    <col min="7748" max="7749" width="2.7109375" style="222" customWidth="1"/>
    <col min="7750" max="7750" width="3.28515625" style="222" customWidth="1"/>
    <col min="7751" max="7751" width="3.140625" style="222" customWidth="1"/>
    <col min="7752" max="7752" width="2.7109375" style="222" customWidth="1"/>
    <col min="7753" max="7754" width="4" style="222" customWidth="1"/>
    <col min="7755" max="7760" width="2.85546875" style="222" customWidth="1"/>
    <col min="7761" max="7762" width="4.140625" style="222" bestFit="1" customWidth="1"/>
    <col min="7763" max="7764" width="2.85546875" style="222" bestFit="1" customWidth="1"/>
    <col min="7765" max="7766" width="4.140625" style="222" bestFit="1" customWidth="1"/>
    <col min="7767" max="7768" width="2.85546875" style="222" bestFit="1" customWidth="1"/>
    <col min="7769" max="7769" width="3.42578125" style="222" bestFit="1" customWidth="1"/>
    <col min="7770" max="7770" width="3.28515625" style="222" bestFit="1" customWidth="1"/>
    <col min="7771" max="7771" width="2.85546875" style="222" bestFit="1" customWidth="1"/>
    <col min="7772" max="7773" width="4.140625" style="222" bestFit="1" customWidth="1"/>
    <col min="7774" max="7775" width="2.85546875" style="222" bestFit="1" customWidth="1"/>
    <col min="7776" max="7779" width="2.85546875" style="222" customWidth="1"/>
    <col min="7780" max="7780" width="9.140625" style="222"/>
    <col min="7781" max="7781" width="3.140625" style="222" customWidth="1"/>
    <col min="7782" max="7782" width="16.7109375" style="222" customWidth="1"/>
    <col min="7783" max="7783" width="9.140625" style="222"/>
    <col min="7784" max="7802" width="2.7109375" style="222" customWidth="1"/>
    <col min="7803" max="7806" width="2.85546875" style="222" customWidth="1"/>
    <col min="7807" max="7821" width="2.7109375" style="222" customWidth="1"/>
    <col min="7822" max="7825" width="2.85546875" style="222" customWidth="1"/>
    <col min="7826" max="7826" width="9.140625" style="222"/>
    <col min="7827" max="7828" width="4.28515625" style="222" customWidth="1"/>
    <col min="7829" max="7829" width="7.85546875" style="222" customWidth="1"/>
    <col min="7830" max="7830" width="9.5703125" style="222" customWidth="1"/>
    <col min="7831" max="7831" width="15.140625" style="222" customWidth="1"/>
    <col min="7832" max="7832" width="7.140625" style="222" customWidth="1"/>
    <col min="7833" max="7833" width="3" style="222" customWidth="1"/>
    <col min="7834" max="7834" width="2" style="222" customWidth="1"/>
    <col min="7835" max="7835" width="2.5703125" style="222" customWidth="1"/>
    <col min="7836" max="7839" width="2" style="222" customWidth="1"/>
    <col min="7840" max="7840" width="3" style="222" customWidth="1"/>
    <col min="7841" max="7846" width="2" style="222" customWidth="1"/>
    <col min="7847" max="7847" width="9.140625" style="222"/>
    <col min="7848" max="7849" width="4.28515625" style="222" customWidth="1"/>
    <col min="7850" max="7850" width="9.5703125" style="222" customWidth="1"/>
    <col min="7851" max="7851" width="9.5703125" style="222" bestFit="1" customWidth="1"/>
    <col min="7852" max="7852" width="15.140625" style="222" bestFit="1" customWidth="1"/>
    <col min="7853" max="7853" width="7.140625" style="222" customWidth="1"/>
    <col min="7854" max="7854" width="3" style="222" bestFit="1" customWidth="1"/>
    <col min="7855" max="7855" width="2" style="222" bestFit="1" customWidth="1"/>
    <col min="7856" max="7856" width="2.5703125" style="222" customWidth="1"/>
    <col min="7857" max="7860" width="2" style="222" bestFit="1" customWidth="1"/>
    <col min="7861" max="7861" width="3" style="222" bestFit="1" customWidth="1"/>
    <col min="7862" max="7867" width="2" style="222" bestFit="1" customWidth="1"/>
    <col min="7868" max="7936" width="9.140625" style="222"/>
    <col min="7937" max="7938" width="4.28515625" style="222" customWidth="1"/>
    <col min="7939" max="7939" width="11.85546875" style="222" customWidth="1"/>
    <col min="7940" max="7940" width="11.42578125" style="222" customWidth="1"/>
    <col min="7941" max="7941" width="17" style="222" customWidth="1"/>
    <col min="7942" max="7942" width="7.140625" style="222" customWidth="1"/>
    <col min="7943" max="7943" width="3" style="222" customWidth="1"/>
    <col min="7944" max="7953" width="2" style="222" customWidth="1"/>
    <col min="7954" max="7954" width="3" style="222" customWidth="1"/>
    <col min="7955" max="7961" width="2" style="222" customWidth="1"/>
    <col min="7962" max="7962" width="9.140625" style="222"/>
    <col min="7963" max="7964" width="4.28515625" style="222" customWidth="1"/>
    <col min="7965" max="7965" width="11.85546875" style="222" customWidth="1"/>
    <col min="7966" max="7966" width="11.42578125" style="222" customWidth="1"/>
    <col min="7967" max="7967" width="17" style="222" customWidth="1"/>
    <col min="7968" max="7968" width="7.140625" style="222" customWidth="1"/>
    <col min="7969" max="7969" width="3" style="222" customWidth="1"/>
    <col min="7970" max="7979" width="2" style="222" customWidth="1"/>
    <col min="7980" max="7980" width="3" style="222" customWidth="1"/>
    <col min="7981" max="7987" width="2" style="222" customWidth="1"/>
    <col min="7988" max="7988" width="9.140625" style="222"/>
    <col min="7989" max="7989" width="4.28515625" style="222" customWidth="1"/>
    <col min="7990" max="7990" width="8.85546875" style="222" customWidth="1"/>
    <col min="7991" max="7991" width="2.85546875" style="222" customWidth="1"/>
    <col min="7992" max="7992" width="19" style="222" customWidth="1"/>
    <col min="7993" max="7993" width="7.140625" style="222" customWidth="1"/>
    <col min="7994" max="7995" width="3" style="222" customWidth="1"/>
    <col min="7996" max="7996" width="2" style="222" customWidth="1"/>
    <col min="7997" max="7997" width="2.7109375" style="222" customWidth="1"/>
    <col min="7998" max="7998" width="3" style="222" customWidth="1"/>
    <col min="7999" max="7999" width="4" style="222" customWidth="1"/>
    <col min="8000" max="8001" width="2.7109375" style="222" customWidth="1"/>
    <col min="8002" max="8003" width="4" style="222" customWidth="1"/>
    <col min="8004" max="8005" width="2.7109375" style="222" customWidth="1"/>
    <col min="8006" max="8006" width="3.28515625" style="222" customWidth="1"/>
    <col min="8007" max="8007" width="3.140625" style="222" customWidth="1"/>
    <col min="8008" max="8008" width="2.7109375" style="222" customWidth="1"/>
    <col min="8009" max="8010" width="4" style="222" customWidth="1"/>
    <col min="8011" max="8016" width="2.85546875" style="222" customWidth="1"/>
    <col min="8017" max="8018" width="4.140625" style="222" bestFit="1" customWidth="1"/>
    <col min="8019" max="8020" width="2.85546875" style="222" bestFit="1" customWidth="1"/>
    <col min="8021" max="8022" width="4.140625" style="222" bestFit="1" customWidth="1"/>
    <col min="8023" max="8024" width="2.85546875" style="222" bestFit="1" customWidth="1"/>
    <col min="8025" max="8025" width="3.42578125" style="222" bestFit="1" customWidth="1"/>
    <col min="8026" max="8026" width="3.28515625" style="222" bestFit="1" customWidth="1"/>
    <col min="8027" max="8027" width="2.85546875" style="222" bestFit="1" customWidth="1"/>
    <col min="8028" max="8029" width="4.140625" style="222" bestFit="1" customWidth="1"/>
    <col min="8030" max="8031" width="2.85546875" style="222" bestFit="1" customWidth="1"/>
    <col min="8032" max="8035" width="2.85546875" style="222" customWidth="1"/>
    <col min="8036" max="8036" width="9.140625" style="222"/>
    <col min="8037" max="8037" width="3.140625" style="222" customWidth="1"/>
    <col min="8038" max="8038" width="16.7109375" style="222" customWidth="1"/>
    <col min="8039" max="8039" width="9.140625" style="222"/>
    <col min="8040" max="8058" width="2.7109375" style="222" customWidth="1"/>
    <col min="8059" max="8062" width="2.85546875" style="222" customWidth="1"/>
    <col min="8063" max="8077" width="2.7109375" style="222" customWidth="1"/>
    <col min="8078" max="8081" width="2.85546875" style="222" customWidth="1"/>
    <col min="8082" max="8082" width="9.140625" style="222"/>
    <col min="8083" max="8084" width="4.28515625" style="222" customWidth="1"/>
    <col min="8085" max="8085" width="7.85546875" style="222" customWidth="1"/>
    <col min="8086" max="8086" width="9.5703125" style="222" customWidth="1"/>
    <col min="8087" max="8087" width="15.140625" style="222" customWidth="1"/>
    <col min="8088" max="8088" width="7.140625" style="222" customWidth="1"/>
    <col min="8089" max="8089" width="3" style="222" customWidth="1"/>
    <col min="8090" max="8090" width="2" style="222" customWidth="1"/>
    <col min="8091" max="8091" width="2.5703125" style="222" customWidth="1"/>
    <col min="8092" max="8095" width="2" style="222" customWidth="1"/>
    <col min="8096" max="8096" width="3" style="222" customWidth="1"/>
    <col min="8097" max="8102" width="2" style="222" customWidth="1"/>
    <col min="8103" max="8103" width="9.140625" style="222"/>
    <col min="8104" max="8105" width="4.28515625" style="222" customWidth="1"/>
    <col min="8106" max="8106" width="9.5703125" style="222" customWidth="1"/>
    <col min="8107" max="8107" width="9.5703125" style="222" bestFit="1" customWidth="1"/>
    <col min="8108" max="8108" width="15.140625" style="222" bestFit="1" customWidth="1"/>
    <col min="8109" max="8109" width="7.140625" style="222" customWidth="1"/>
    <col min="8110" max="8110" width="3" style="222" bestFit="1" customWidth="1"/>
    <col min="8111" max="8111" width="2" style="222" bestFit="1" customWidth="1"/>
    <col min="8112" max="8112" width="2.5703125" style="222" customWidth="1"/>
    <col min="8113" max="8116" width="2" style="222" bestFit="1" customWidth="1"/>
    <col min="8117" max="8117" width="3" style="222" bestFit="1" customWidth="1"/>
    <col min="8118" max="8123" width="2" style="222" bestFit="1" customWidth="1"/>
    <col min="8124" max="8192" width="9.140625" style="222"/>
    <col min="8193" max="8194" width="4.28515625" style="222" customWidth="1"/>
    <col min="8195" max="8195" width="11.85546875" style="222" customWidth="1"/>
    <col min="8196" max="8196" width="11.42578125" style="222" customWidth="1"/>
    <col min="8197" max="8197" width="17" style="222" customWidth="1"/>
    <col min="8198" max="8198" width="7.140625" style="222" customWidth="1"/>
    <col min="8199" max="8199" width="3" style="222" customWidth="1"/>
    <col min="8200" max="8209" width="2" style="222" customWidth="1"/>
    <col min="8210" max="8210" width="3" style="222" customWidth="1"/>
    <col min="8211" max="8217" width="2" style="222" customWidth="1"/>
    <col min="8218" max="8218" width="9.140625" style="222"/>
    <col min="8219" max="8220" width="4.28515625" style="222" customWidth="1"/>
    <col min="8221" max="8221" width="11.85546875" style="222" customWidth="1"/>
    <col min="8222" max="8222" width="11.42578125" style="222" customWidth="1"/>
    <col min="8223" max="8223" width="17" style="222" customWidth="1"/>
    <col min="8224" max="8224" width="7.140625" style="222" customWidth="1"/>
    <col min="8225" max="8225" width="3" style="222" customWidth="1"/>
    <col min="8226" max="8235" width="2" style="222" customWidth="1"/>
    <col min="8236" max="8236" width="3" style="222" customWidth="1"/>
    <col min="8237" max="8243" width="2" style="222" customWidth="1"/>
    <col min="8244" max="8244" width="9.140625" style="222"/>
    <col min="8245" max="8245" width="4.28515625" style="222" customWidth="1"/>
    <col min="8246" max="8246" width="8.85546875" style="222" customWidth="1"/>
    <col min="8247" max="8247" width="2.85546875" style="222" customWidth="1"/>
    <col min="8248" max="8248" width="19" style="222" customWidth="1"/>
    <col min="8249" max="8249" width="7.140625" style="222" customWidth="1"/>
    <col min="8250" max="8251" width="3" style="222" customWidth="1"/>
    <col min="8252" max="8252" width="2" style="222" customWidth="1"/>
    <col min="8253" max="8253" width="2.7109375" style="222" customWidth="1"/>
    <col min="8254" max="8254" width="3" style="222" customWidth="1"/>
    <col min="8255" max="8255" width="4" style="222" customWidth="1"/>
    <col min="8256" max="8257" width="2.7109375" style="222" customWidth="1"/>
    <col min="8258" max="8259" width="4" style="222" customWidth="1"/>
    <col min="8260" max="8261" width="2.7109375" style="222" customWidth="1"/>
    <col min="8262" max="8262" width="3.28515625" style="222" customWidth="1"/>
    <col min="8263" max="8263" width="3.140625" style="222" customWidth="1"/>
    <col min="8264" max="8264" width="2.7109375" style="222" customWidth="1"/>
    <col min="8265" max="8266" width="4" style="222" customWidth="1"/>
    <col min="8267" max="8272" width="2.85546875" style="222" customWidth="1"/>
    <col min="8273" max="8274" width="4.140625" style="222" bestFit="1" customWidth="1"/>
    <col min="8275" max="8276" width="2.85546875" style="222" bestFit="1" customWidth="1"/>
    <col min="8277" max="8278" width="4.140625" style="222" bestFit="1" customWidth="1"/>
    <col min="8279" max="8280" width="2.85546875" style="222" bestFit="1" customWidth="1"/>
    <col min="8281" max="8281" width="3.42578125" style="222" bestFit="1" customWidth="1"/>
    <col min="8282" max="8282" width="3.28515625" style="222" bestFit="1" customWidth="1"/>
    <col min="8283" max="8283" width="2.85546875" style="222" bestFit="1" customWidth="1"/>
    <col min="8284" max="8285" width="4.140625" style="222" bestFit="1" customWidth="1"/>
    <col min="8286" max="8287" width="2.85546875" style="222" bestFit="1" customWidth="1"/>
    <col min="8288" max="8291" width="2.85546875" style="222" customWidth="1"/>
    <col min="8292" max="8292" width="9.140625" style="222"/>
    <col min="8293" max="8293" width="3.140625" style="222" customWidth="1"/>
    <col min="8294" max="8294" width="16.7109375" style="222" customWidth="1"/>
    <col min="8295" max="8295" width="9.140625" style="222"/>
    <col min="8296" max="8314" width="2.7109375" style="222" customWidth="1"/>
    <col min="8315" max="8318" width="2.85546875" style="222" customWidth="1"/>
    <col min="8319" max="8333" width="2.7109375" style="222" customWidth="1"/>
    <col min="8334" max="8337" width="2.85546875" style="222" customWidth="1"/>
    <col min="8338" max="8338" width="9.140625" style="222"/>
    <col min="8339" max="8340" width="4.28515625" style="222" customWidth="1"/>
    <col min="8341" max="8341" width="7.85546875" style="222" customWidth="1"/>
    <col min="8342" max="8342" width="9.5703125" style="222" customWidth="1"/>
    <col min="8343" max="8343" width="15.140625" style="222" customWidth="1"/>
    <col min="8344" max="8344" width="7.140625" style="222" customWidth="1"/>
    <col min="8345" max="8345" width="3" style="222" customWidth="1"/>
    <col min="8346" max="8346" width="2" style="222" customWidth="1"/>
    <col min="8347" max="8347" width="2.5703125" style="222" customWidth="1"/>
    <col min="8348" max="8351" width="2" style="222" customWidth="1"/>
    <col min="8352" max="8352" width="3" style="222" customWidth="1"/>
    <col min="8353" max="8358" width="2" style="222" customWidth="1"/>
    <col min="8359" max="8359" width="9.140625" style="222"/>
    <col min="8360" max="8361" width="4.28515625" style="222" customWidth="1"/>
    <col min="8362" max="8362" width="9.5703125" style="222" customWidth="1"/>
    <col min="8363" max="8363" width="9.5703125" style="222" bestFit="1" customWidth="1"/>
    <col min="8364" max="8364" width="15.140625" style="222" bestFit="1" customWidth="1"/>
    <col min="8365" max="8365" width="7.140625" style="222" customWidth="1"/>
    <col min="8366" max="8366" width="3" style="222" bestFit="1" customWidth="1"/>
    <col min="8367" max="8367" width="2" style="222" bestFit="1" customWidth="1"/>
    <col min="8368" max="8368" width="2.5703125" style="222" customWidth="1"/>
    <col min="8369" max="8372" width="2" style="222" bestFit="1" customWidth="1"/>
    <col min="8373" max="8373" width="3" style="222" bestFit="1" customWidth="1"/>
    <col min="8374" max="8379" width="2" style="222" bestFit="1" customWidth="1"/>
    <col min="8380" max="8448" width="9.140625" style="222"/>
    <col min="8449" max="8450" width="4.28515625" style="222" customWidth="1"/>
    <col min="8451" max="8451" width="11.85546875" style="222" customWidth="1"/>
    <col min="8452" max="8452" width="11.42578125" style="222" customWidth="1"/>
    <col min="8453" max="8453" width="17" style="222" customWidth="1"/>
    <col min="8454" max="8454" width="7.140625" style="222" customWidth="1"/>
    <col min="8455" max="8455" width="3" style="222" customWidth="1"/>
    <col min="8456" max="8465" width="2" style="222" customWidth="1"/>
    <col min="8466" max="8466" width="3" style="222" customWidth="1"/>
    <col min="8467" max="8473" width="2" style="222" customWidth="1"/>
    <col min="8474" max="8474" width="9.140625" style="222"/>
    <col min="8475" max="8476" width="4.28515625" style="222" customWidth="1"/>
    <col min="8477" max="8477" width="11.85546875" style="222" customWidth="1"/>
    <col min="8478" max="8478" width="11.42578125" style="222" customWidth="1"/>
    <col min="8479" max="8479" width="17" style="222" customWidth="1"/>
    <col min="8480" max="8480" width="7.140625" style="222" customWidth="1"/>
    <col min="8481" max="8481" width="3" style="222" customWidth="1"/>
    <col min="8482" max="8491" width="2" style="222" customWidth="1"/>
    <col min="8492" max="8492" width="3" style="222" customWidth="1"/>
    <col min="8493" max="8499" width="2" style="222" customWidth="1"/>
    <col min="8500" max="8500" width="9.140625" style="222"/>
    <col min="8501" max="8501" width="4.28515625" style="222" customWidth="1"/>
    <col min="8502" max="8502" width="8.85546875" style="222" customWidth="1"/>
    <col min="8503" max="8503" width="2.85546875" style="222" customWidth="1"/>
    <col min="8504" max="8504" width="19" style="222" customWidth="1"/>
    <col min="8505" max="8505" width="7.140625" style="222" customWidth="1"/>
    <col min="8506" max="8507" width="3" style="222" customWidth="1"/>
    <col min="8508" max="8508" width="2" style="222" customWidth="1"/>
    <col min="8509" max="8509" width="2.7109375" style="222" customWidth="1"/>
    <col min="8510" max="8510" width="3" style="222" customWidth="1"/>
    <col min="8511" max="8511" width="4" style="222" customWidth="1"/>
    <col min="8512" max="8513" width="2.7109375" style="222" customWidth="1"/>
    <col min="8514" max="8515" width="4" style="222" customWidth="1"/>
    <col min="8516" max="8517" width="2.7109375" style="222" customWidth="1"/>
    <col min="8518" max="8518" width="3.28515625" style="222" customWidth="1"/>
    <col min="8519" max="8519" width="3.140625" style="222" customWidth="1"/>
    <col min="8520" max="8520" width="2.7109375" style="222" customWidth="1"/>
    <col min="8521" max="8522" width="4" style="222" customWidth="1"/>
    <col min="8523" max="8528" width="2.85546875" style="222" customWidth="1"/>
    <col min="8529" max="8530" width="4.140625" style="222" bestFit="1" customWidth="1"/>
    <col min="8531" max="8532" width="2.85546875" style="222" bestFit="1" customWidth="1"/>
    <col min="8533" max="8534" width="4.140625" style="222" bestFit="1" customWidth="1"/>
    <col min="8535" max="8536" width="2.85546875" style="222" bestFit="1" customWidth="1"/>
    <col min="8537" max="8537" width="3.42578125" style="222" bestFit="1" customWidth="1"/>
    <col min="8538" max="8538" width="3.28515625" style="222" bestFit="1" customWidth="1"/>
    <col min="8539" max="8539" width="2.85546875" style="222" bestFit="1" customWidth="1"/>
    <col min="8540" max="8541" width="4.140625" style="222" bestFit="1" customWidth="1"/>
    <col min="8542" max="8543" width="2.85546875" style="222" bestFit="1" customWidth="1"/>
    <col min="8544" max="8547" width="2.85546875" style="222" customWidth="1"/>
    <col min="8548" max="8548" width="9.140625" style="222"/>
    <col min="8549" max="8549" width="3.140625" style="222" customWidth="1"/>
    <col min="8550" max="8550" width="16.7109375" style="222" customWidth="1"/>
    <col min="8551" max="8551" width="9.140625" style="222"/>
    <col min="8552" max="8570" width="2.7109375" style="222" customWidth="1"/>
    <col min="8571" max="8574" width="2.85546875" style="222" customWidth="1"/>
    <col min="8575" max="8589" width="2.7109375" style="222" customWidth="1"/>
    <col min="8590" max="8593" width="2.85546875" style="222" customWidth="1"/>
    <col min="8594" max="8594" width="9.140625" style="222"/>
    <col min="8595" max="8596" width="4.28515625" style="222" customWidth="1"/>
    <col min="8597" max="8597" width="7.85546875" style="222" customWidth="1"/>
    <col min="8598" max="8598" width="9.5703125" style="222" customWidth="1"/>
    <col min="8599" max="8599" width="15.140625" style="222" customWidth="1"/>
    <col min="8600" max="8600" width="7.140625" style="222" customWidth="1"/>
    <col min="8601" max="8601" width="3" style="222" customWidth="1"/>
    <col min="8602" max="8602" width="2" style="222" customWidth="1"/>
    <col min="8603" max="8603" width="2.5703125" style="222" customWidth="1"/>
    <col min="8604" max="8607" width="2" style="222" customWidth="1"/>
    <col min="8608" max="8608" width="3" style="222" customWidth="1"/>
    <col min="8609" max="8614" width="2" style="222" customWidth="1"/>
    <col min="8615" max="8615" width="9.140625" style="222"/>
    <col min="8616" max="8617" width="4.28515625" style="222" customWidth="1"/>
    <col min="8618" max="8618" width="9.5703125" style="222" customWidth="1"/>
    <col min="8619" max="8619" width="9.5703125" style="222" bestFit="1" customWidth="1"/>
    <col min="8620" max="8620" width="15.140625" style="222" bestFit="1" customWidth="1"/>
    <col min="8621" max="8621" width="7.140625" style="222" customWidth="1"/>
    <col min="8622" max="8622" width="3" style="222" bestFit="1" customWidth="1"/>
    <col min="8623" max="8623" width="2" style="222" bestFit="1" customWidth="1"/>
    <col min="8624" max="8624" width="2.5703125" style="222" customWidth="1"/>
    <col min="8625" max="8628" width="2" style="222" bestFit="1" customWidth="1"/>
    <col min="8629" max="8629" width="3" style="222" bestFit="1" customWidth="1"/>
    <col min="8630" max="8635" width="2" style="222" bestFit="1" customWidth="1"/>
    <col min="8636" max="8704" width="9.140625" style="222"/>
    <col min="8705" max="8706" width="4.28515625" style="222" customWidth="1"/>
    <col min="8707" max="8707" width="11.85546875" style="222" customWidth="1"/>
    <col min="8708" max="8708" width="11.42578125" style="222" customWidth="1"/>
    <col min="8709" max="8709" width="17" style="222" customWidth="1"/>
    <col min="8710" max="8710" width="7.140625" style="222" customWidth="1"/>
    <col min="8711" max="8711" width="3" style="222" customWidth="1"/>
    <col min="8712" max="8721" width="2" style="222" customWidth="1"/>
    <col min="8722" max="8722" width="3" style="222" customWidth="1"/>
    <col min="8723" max="8729" width="2" style="222" customWidth="1"/>
    <col min="8730" max="8730" width="9.140625" style="222"/>
    <col min="8731" max="8732" width="4.28515625" style="222" customWidth="1"/>
    <col min="8733" max="8733" width="11.85546875" style="222" customWidth="1"/>
    <col min="8734" max="8734" width="11.42578125" style="222" customWidth="1"/>
    <col min="8735" max="8735" width="17" style="222" customWidth="1"/>
    <col min="8736" max="8736" width="7.140625" style="222" customWidth="1"/>
    <col min="8737" max="8737" width="3" style="222" customWidth="1"/>
    <col min="8738" max="8747" width="2" style="222" customWidth="1"/>
    <col min="8748" max="8748" width="3" style="222" customWidth="1"/>
    <col min="8749" max="8755" width="2" style="222" customWidth="1"/>
    <col min="8756" max="8756" width="9.140625" style="222"/>
    <col min="8757" max="8757" width="4.28515625" style="222" customWidth="1"/>
    <col min="8758" max="8758" width="8.85546875" style="222" customWidth="1"/>
    <col min="8759" max="8759" width="2.85546875" style="222" customWidth="1"/>
    <col min="8760" max="8760" width="19" style="222" customWidth="1"/>
    <col min="8761" max="8761" width="7.140625" style="222" customWidth="1"/>
    <col min="8762" max="8763" width="3" style="222" customWidth="1"/>
    <col min="8764" max="8764" width="2" style="222" customWidth="1"/>
    <col min="8765" max="8765" width="2.7109375" style="222" customWidth="1"/>
    <col min="8766" max="8766" width="3" style="222" customWidth="1"/>
    <col min="8767" max="8767" width="4" style="222" customWidth="1"/>
    <col min="8768" max="8769" width="2.7109375" style="222" customWidth="1"/>
    <col min="8770" max="8771" width="4" style="222" customWidth="1"/>
    <col min="8772" max="8773" width="2.7109375" style="222" customWidth="1"/>
    <col min="8774" max="8774" width="3.28515625" style="222" customWidth="1"/>
    <col min="8775" max="8775" width="3.140625" style="222" customWidth="1"/>
    <col min="8776" max="8776" width="2.7109375" style="222" customWidth="1"/>
    <col min="8777" max="8778" width="4" style="222" customWidth="1"/>
    <col min="8779" max="8784" width="2.85546875" style="222" customWidth="1"/>
    <col min="8785" max="8786" width="4.140625" style="222" bestFit="1" customWidth="1"/>
    <col min="8787" max="8788" width="2.85546875" style="222" bestFit="1" customWidth="1"/>
    <col min="8789" max="8790" width="4.140625" style="222" bestFit="1" customWidth="1"/>
    <col min="8791" max="8792" width="2.85546875" style="222" bestFit="1" customWidth="1"/>
    <col min="8793" max="8793" width="3.42578125" style="222" bestFit="1" customWidth="1"/>
    <col min="8794" max="8794" width="3.28515625" style="222" bestFit="1" customWidth="1"/>
    <col min="8795" max="8795" width="2.85546875" style="222" bestFit="1" customWidth="1"/>
    <col min="8796" max="8797" width="4.140625" style="222" bestFit="1" customWidth="1"/>
    <col min="8798" max="8799" width="2.85546875" style="222" bestFit="1" customWidth="1"/>
    <col min="8800" max="8803" width="2.85546875" style="222" customWidth="1"/>
    <col min="8804" max="8804" width="9.140625" style="222"/>
    <col min="8805" max="8805" width="3.140625" style="222" customWidth="1"/>
    <col min="8806" max="8806" width="16.7109375" style="222" customWidth="1"/>
    <col min="8807" max="8807" width="9.140625" style="222"/>
    <col min="8808" max="8826" width="2.7109375" style="222" customWidth="1"/>
    <col min="8827" max="8830" width="2.85546875" style="222" customWidth="1"/>
    <col min="8831" max="8845" width="2.7109375" style="222" customWidth="1"/>
    <col min="8846" max="8849" width="2.85546875" style="222" customWidth="1"/>
    <col min="8850" max="8850" width="9.140625" style="222"/>
    <col min="8851" max="8852" width="4.28515625" style="222" customWidth="1"/>
    <col min="8853" max="8853" width="7.85546875" style="222" customWidth="1"/>
    <col min="8854" max="8854" width="9.5703125" style="222" customWidth="1"/>
    <col min="8855" max="8855" width="15.140625" style="222" customWidth="1"/>
    <col min="8856" max="8856" width="7.140625" style="222" customWidth="1"/>
    <col min="8857" max="8857" width="3" style="222" customWidth="1"/>
    <col min="8858" max="8858" width="2" style="222" customWidth="1"/>
    <col min="8859" max="8859" width="2.5703125" style="222" customWidth="1"/>
    <col min="8860" max="8863" width="2" style="222" customWidth="1"/>
    <col min="8864" max="8864" width="3" style="222" customWidth="1"/>
    <col min="8865" max="8870" width="2" style="222" customWidth="1"/>
    <col min="8871" max="8871" width="9.140625" style="222"/>
    <col min="8872" max="8873" width="4.28515625" style="222" customWidth="1"/>
    <col min="8874" max="8874" width="9.5703125" style="222" customWidth="1"/>
    <col min="8875" max="8875" width="9.5703125" style="222" bestFit="1" customWidth="1"/>
    <col min="8876" max="8876" width="15.140625" style="222" bestFit="1" customWidth="1"/>
    <col min="8877" max="8877" width="7.140625" style="222" customWidth="1"/>
    <col min="8878" max="8878" width="3" style="222" bestFit="1" customWidth="1"/>
    <col min="8879" max="8879" width="2" style="222" bestFit="1" customWidth="1"/>
    <col min="8880" max="8880" width="2.5703125" style="222" customWidth="1"/>
    <col min="8881" max="8884" width="2" style="222" bestFit="1" customWidth="1"/>
    <col min="8885" max="8885" width="3" style="222" bestFit="1" customWidth="1"/>
    <col min="8886" max="8891" width="2" style="222" bestFit="1" customWidth="1"/>
    <col min="8892" max="8960" width="9.140625" style="222"/>
    <col min="8961" max="8962" width="4.28515625" style="222" customWidth="1"/>
    <col min="8963" max="8963" width="11.85546875" style="222" customWidth="1"/>
    <col min="8964" max="8964" width="11.42578125" style="222" customWidth="1"/>
    <col min="8965" max="8965" width="17" style="222" customWidth="1"/>
    <col min="8966" max="8966" width="7.140625" style="222" customWidth="1"/>
    <col min="8967" max="8967" width="3" style="222" customWidth="1"/>
    <col min="8968" max="8977" width="2" style="222" customWidth="1"/>
    <col min="8978" max="8978" width="3" style="222" customWidth="1"/>
    <col min="8979" max="8985" width="2" style="222" customWidth="1"/>
    <col min="8986" max="8986" width="9.140625" style="222"/>
    <col min="8987" max="8988" width="4.28515625" style="222" customWidth="1"/>
    <col min="8989" max="8989" width="11.85546875" style="222" customWidth="1"/>
    <col min="8990" max="8990" width="11.42578125" style="222" customWidth="1"/>
    <col min="8991" max="8991" width="17" style="222" customWidth="1"/>
    <col min="8992" max="8992" width="7.140625" style="222" customWidth="1"/>
    <col min="8993" max="8993" width="3" style="222" customWidth="1"/>
    <col min="8994" max="9003" width="2" style="222" customWidth="1"/>
    <col min="9004" max="9004" width="3" style="222" customWidth="1"/>
    <col min="9005" max="9011" width="2" style="222" customWidth="1"/>
    <col min="9012" max="9012" width="9.140625" style="222"/>
    <col min="9013" max="9013" width="4.28515625" style="222" customWidth="1"/>
    <col min="9014" max="9014" width="8.85546875" style="222" customWidth="1"/>
    <col min="9015" max="9015" width="2.85546875" style="222" customWidth="1"/>
    <col min="9016" max="9016" width="19" style="222" customWidth="1"/>
    <col min="9017" max="9017" width="7.140625" style="222" customWidth="1"/>
    <col min="9018" max="9019" width="3" style="222" customWidth="1"/>
    <col min="9020" max="9020" width="2" style="222" customWidth="1"/>
    <col min="9021" max="9021" width="2.7109375" style="222" customWidth="1"/>
    <col min="9022" max="9022" width="3" style="222" customWidth="1"/>
    <col min="9023" max="9023" width="4" style="222" customWidth="1"/>
    <col min="9024" max="9025" width="2.7109375" style="222" customWidth="1"/>
    <col min="9026" max="9027" width="4" style="222" customWidth="1"/>
    <col min="9028" max="9029" width="2.7109375" style="222" customWidth="1"/>
    <col min="9030" max="9030" width="3.28515625" style="222" customWidth="1"/>
    <col min="9031" max="9031" width="3.140625" style="222" customWidth="1"/>
    <col min="9032" max="9032" width="2.7109375" style="222" customWidth="1"/>
    <col min="9033" max="9034" width="4" style="222" customWidth="1"/>
    <col min="9035" max="9040" width="2.85546875" style="222" customWidth="1"/>
    <col min="9041" max="9042" width="4.140625" style="222" bestFit="1" customWidth="1"/>
    <col min="9043" max="9044" width="2.85546875" style="222" bestFit="1" customWidth="1"/>
    <col min="9045" max="9046" width="4.140625" style="222" bestFit="1" customWidth="1"/>
    <col min="9047" max="9048" width="2.85546875" style="222" bestFit="1" customWidth="1"/>
    <col min="9049" max="9049" width="3.42578125" style="222" bestFit="1" customWidth="1"/>
    <col min="9050" max="9050" width="3.28515625" style="222" bestFit="1" customWidth="1"/>
    <col min="9051" max="9051" width="2.85546875" style="222" bestFit="1" customWidth="1"/>
    <col min="9052" max="9053" width="4.140625" style="222" bestFit="1" customWidth="1"/>
    <col min="9054" max="9055" width="2.85546875" style="222" bestFit="1" customWidth="1"/>
    <col min="9056" max="9059" width="2.85546875" style="222" customWidth="1"/>
    <col min="9060" max="9060" width="9.140625" style="222"/>
    <col min="9061" max="9061" width="3.140625" style="222" customWidth="1"/>
    <col min="9062" max="9062" width="16.7109375" style="222" customWidth="1"/>
    <col min="9063" max="9063" width="9.140625" style="222"/>
    <col min="9064" max="9082" width="2.7109375" style="222" customWidth="1"/>
    <col min="9083" max="9086" width="2.85546875" style="222" customWidth="1"/>
    <col min="9087" max="9101" width="2.7109375" style="222" customWidth="1"/>
    <col min="9102" max="9105" width="2.85546875" style="222" customWidth="1"/>
    <col min="9106" max="9106" width="9.140625" style="222"/>
    <col min="9107" max="9108" width="4.28515625" style="222" customWidth="1"/>
    <col min="9109" max="9109" width="7.85546875" style="222" customWidth="1"/>
    <col min="9110" max="9110" width="9.5703125" style="222" customWidth="1"/>
    <col min="9111" max="9111" width="15.140625" style="222" customWidth="1"/>
    <col min="9112" max="9112" width="7.140625" style="222" customWidth="1"/>
    <col min="9113" max="9113" width="3" style="222" customWidth="1"/>
    <col min="9114" max="9114" width="2" style="222" customWidth="1"/>
    <col min="9115" max="9115" width="2.5703125" style="222" customWidth="1"/>
    <col min="9116" max="9119" width="2" style="222" customWidth="1"/>
    <col min="9120" max="9120" width="3" style="222" customWidth="1"/>
    <col min="9121" max="9126" width="2" style="222" customWidth="1"/>
    <col min="9127" max="9127" width="9.140625" style="222"/>
    <col min="9128" max="9129" width="4.28515625" style="222" customWidth="1"/>
    <col min="9130" max="9130" width="9.5703125" style="222" customWidth="1"/>
    <col min="9131" max="9131" width="9.5703125" style="222" bestFit="1" customWidth="1"/>
    <col min="9132" max="9132" width="15.140625" style="222" bestFit="1" customWidth="1"/>
    <col min="9133" max="9133" width="7.140625" style="222" customWidth="1"/>
    <col min="9134" max="9134" width="3" style="222" bestFit="1" customWidth="1"/>
    <col min="9135" max="9135" width="2" style="222" bestFit="1" customWidth="1"/>
    <col min="9136" max="9136" width="2.5703125" style="222" customWidth="1"/>
    <col min="9137" max="9140" width="2" style="222" bestFit="1" customWidth="1"/>
    <col min="9141" max="9141" width="3" style="222" bestFit="1" customWidth="1"/>
    <col min="9142" max="9147" width="2" style="222" bestFit="1" customWidth="1"/>
    <col min="9148" max="9216" width="9.140625" style="222"/>
    <col min="9217" max="9218" width="4.28515625" style="222" customWidth="1"/>
    <col min="9219" max="9219" width="11.85546875" style="222" customWidth="1"/>
    <col min="9220" max="9220" width="11.42578125" style="222" customWidth="1"/>
    <col min="9221" max="9221" width="17" style="222" customWidth="1"/>
    <col min="9222" max="9222" width="7.140625" style="222" customWidth="1"/>
    <col min="9223" max="9223" width="3" style="222" customWidth="1"/>
    <col min="9224" max="9233" width="2" style="222" customWidth="1"/>
    <col min="9234" max="9234" width="3" style="222" customWidth="1"/>
    <col min="9235" max="9241" width="2" style="222" customWidth="1"/>
    <col min="9242" max="9242" width="9.140625" style="222"/>
    <col min="9243" max="9244" width="4.28515625" style="222" customWidth="1"/>
    <col min="9245" max="9245" width="11.85546875" style="222" customWidth="1"/>
    <col min="9246" max="9246" width="11.42578125" style="222" customWidth="1"/>
    <col min="9247" max="9247" width="17" style="222" customWidth="1"/>
    <col min="9248" max="9248" width="7.140625" style="222" customWidth="1"/>
    <col min="9249" max="9249" width="3" style="222" customWidth="1"/>
    <col min="9250" max="9259" width="2" style="222" customWidth="1"/>
    <col min="9260" max="9260" width="3" style="222" customWidth="1"/>
    <col min="9261" max="9267" width="2" style="222" customWidth="1"/>
    <col min="9268" max="9268" width="9.140625" style="222"/>
    <col min="9269" max="9269" width="4.28515625" style="222" customWidth="1"/>
    <col min="9270" max="9270" width="8.85546875" style="222" customWidth="1"/>
    <col min="9271" max="9271" width="2.85546875" style="222" customWidth="1"/>
    <col min="9272" max="9272" width="19" style="222" customWidth="1"/>
    <col min="9273" max="9273" width="7.140625" style="222" customWidth="1"/>
    <col min="9274" max="9275" width="3" style="222" customWidth="1"/>
    <col min="9276" max="9276" width="2" style="222" customWidth="1"/>
    <col min="9277" max="9277" width="2.7109375" style="222" customWidth="1"/>
    <col min="9278" max="9278" width="3" style="222" customWidth="1"/>
    <col min="9279" max="9279" width="4" style="222" customWidth="1"/>
    <col min="9280" max="9281" width="2.7109375" style="222" customWidth="1"/>
    <col min="9282" max="9283" width="4" style="222" customWidth="1"/>
    <col min="9284" max="9285" width="2.7109375" style="222" customWidth="1"/>
    <col min="9286" max="9286" width="3.28515625" style="222" customWidth="1"/>
    <col min="9287" max="9287" width="3.140625" style="222" customWidth="1"/>
    <col min="9288" max="9288" width="2.7109375" style="222" customWidth="1"/>
    <col min="9289" max="9290" width="4" style="222" customWidth="1"/>
    <col min="9291" max="9296" width="2.85546875" style="222" customWidth="1"/>
    <col min="9297" max="9298" width="4.140625" style="222" bestFit="1" customWidth="1"/>
    <col min="9299" max="9300" width="2.85546875" style="222" bestFit="1" customWidth="1"/>
    <col min="9301" max="9302" width="4.140625" style="222" bestFit="1" customWidth="1"/>
    <col min="9303" max="9304" width="2.85546875" style="222" bestFit="1" customWidth="1"/>
    <col min="9305" max="9305" width="3.42578125" style="222" bestFit="1" customWidth="1"/>
    <col min="9306" max="9306" width="3.28515625" style="222" bestFit="1" customWidth="1"/>
    <col min="9307" max="9307" width="2.85546875" style="222" bestFit="1" customWidth="1"/>
    <col min="9308" max="9309" width="4.140625" style="222" bestFit="1" customWidth="1"/>
    <col min="9310" max="9311" width="2.85546875" style="222" bestFit="1" customWidth="1"/>
    <col min="9312" max="9315" width="2.85546875" style="222" customWidth="1"/>
    <col min="9316" max="9316" width="9.140625" style="222"/>
    <col min="9317" max="9317" width="3.140625" style="222" customWidth="1"/>
    <col min="9318" max="9318" width="16.7109375" style="222" customWidth="1"/>
    <col min="9319" max="9319" width="9.140625" style="222"/>
    <col min="9320" max="9338" width="2.7109375" style="222" customWidth="1"/>
    <col min="9339" max="9342" width="2.85546875" style="222" customWidth="1"/>
    <col min="9343" max="9357" width="2.7109375" style="222" customWidth="1"/>
    <col min="9358" max="9361" width="2.85546875" style="222" customWidth="1"/>
    <col min="9362" max="9362" width="9.140625" style="222"/>
    <col min="9363" max="9364" width="4.28515625" style="222" customWidth="1"/>
    <col min="9365" max="9365" width="7.85546875" style="222" customWidth="1"/>
    <col min="9366" max="9366" width="9.5703125" style="222" customWidth="1"/>
    <col min="9367" max="9367" width="15.140625" style="222" customWidth="1"/>
    <col min="9368" max="9368" width="7.140625" style="222" customWidth="1"/>
    <col min="9369" max="9369" width="3" style="222" customWidth="1"/>
    <col min="9370" max="9370" width="2" style="222" customWidth="1"/>
    <col min="9371" max="9371" width="2.5703125" style="222" customWidth="1"/>
    <col min="9372" max="9375" width="2" style="222" customWidth="1"/>
    <col min="9376" max="9376" width="3" style="222" customWidth="1"/>
    <col min="9377" max="9382" width="2" style="222" customWidth="1"/>
    <col min="9383" max="9383" width="9.140625" style="222"/>
    <col min="9384" max="9385" width="4.28515625" style="222" customWidth="1"/>
    <col min="9386" max="9386" width="9.5703125" style="222" customWidth="1"/>
    <col min="9387" max="9387" width="9.5703125" style="222" bestFit="1" customWidth="1"/>
    <col min="9388" max="9388" width="15.140625" style="222" bestFit="1" customWidth="1"/>
    <col min="9389" max="9389" width="7.140625" style="222" customWidth="1"/>
    <col min="9390" max="9390" width="3" style="222" bestFit="1" customWidth="1"/>
    <col min="9391" max="9391" width="2" style="222" bestFit="1" customWidth="1"/>
    <col min="9392" max="9392" width="2.5703125" style="222" customWidth="1"/>
    <col min="9393" max="9396" width="2" style="222" bestFit="1" customWidth="1"/>
    <col min="9397" max="9397" width="3" style="222" bestFit="1" customWidth="1"/>
    <col min="9398" max="9403" width="2" style="222" bestFit="1" customWidth="1"/>
    <col min="9404" max="9472" width="9.140625" style="222"/>
    <col min="9473" max="9474" width="4.28515625" style="222" customWidth="1"/>
    <col min="9475" max="9475" width="11.85546875" style="222" customWidth="1"/>
    <col min="9476" max="9476" width="11.42578125" style="222" customWidth="1"/>
    <col min="9477" max="9477" width="17" style="222" customWidth="1"/>
    <col min="9478" max="9478" width="7.140625" style="222" customWidth="1"/>
    <col min="9479" max="9479" width="3" style="222" customWidth="1"/>
    <col min="9480" max="9489" width="2" style="222" customWidth="1"/>
    <col min="9490" max="9490" width="3" style="222" customWidth="1"/>
    <col min="9491" max="9497" width="2" style="222" customWidth="1"/>
    <col min="9498" max="9498" width="9.140625" style="222"/>
    <col min="9499" max="9500" width="4.28515625" style="222" customWidth="1"/>
    <col min="9501" max="9501" width="11.85546875" style="222" customWidth="1"/>
    <col min="9502" max="9502" width="11.42578125" style="222" customWidth="1"/>
    <col min="9503" max="9503" width="17" style="222" customWidth="1"/>
    <col min="9504" max="9504" width="7.140625" style="222" customWidth="1"/>
    <col min="9505" max="9505" width="3" style="222" customWidth="1"/>
    <col min="9506" max="9515" width="2" style="222" customWidth="1"/>
    <col min="9516" max="9516" width="3" style="222" customWidth="1"/>
    <col min="9517" max="9523" width="2" style="222" customWidth="1"/>
    <col min="9524" max="9524" width="9.140625" style="222"/>
    <col min="9525" max="9525" width="4.28515625" style="222" customWidth="1"/>
    <col min="9526" max="9526" width="8.85546875" style="222" customWidth="1"/>
    <col min="9527" max="9527" width="2.85546875" style="222" customWidth="1"/>
    <col min="9528" max="9528" width="19" style="222" customWidth="1"/>
    <col min="9529" max="9529" width="7.140625" style="222" customWidth="1"/>
    <col min="9530" max="9531" width="3" style="222" customWidth="1"/>
    <col min="9532" max="9532" width="2" style="222" customWidth="1"/>
    <col min="9533" max="9533" width="2.7109375" style="222" customWidth="1"/>
    <col min="9534" max="9534" width="3" style="222" customWidth="1"/>
    <col min="9535" max="9535" width="4" style="222" customWidth="1"/>
    <col min="9536" max="9537" width="2.7109375" style="222" customWidth="1"/>
    <col min="9538" max="9539" width="4" style="222" customWidth="1"/>
    <col min="9540" max="9541" width="2.7109375" style="222" customWidth="1"/>
    <col min="9542" max="9542" width="3.28515625" style="222" customWidth="1"/>
    <col min="9543" max="9543" width="3.140625" style="222" customWidth="1"/>
    <col min="9544" max="9544" width="2.7109375" style="222" customWidth="1"/>
    <col min="9545" max="9546" width="4" style="222" customWidth="1"/>
    <col min="9547" max="9552" width="2.85546875" style="222" customWidth="1"/>
    <col min="9553" max="9554" width="4.140625" style="222" bestFit="1" customWidth="1"/>
    <col min="9555" max="9556" width="2.85546875" style="222" bestFit="1" customWidth="1"/>
    <col min="9557" max="9558" width="4.140625" style="222" bestFit="1" customWidth="1"/>
    <col min="9559" max="9560" width="2.85546875" style="222" bestFit="1" customWidth="1"/>
    <col min="9561" max="9561" width="3.42578125" style="222" bestFit="1" customWidth="1"/>
    <col min="9562" max="9562" width="3.28515625" style="222" bestFit="1" customWidth="1"/>
    <col min="9563" max="9563" width="2.85546875" style="222" bestFit="1" customWidth="1"/>
    <col min="9564" max="9565" width="4.140625" style="222" bestFit="1" customWidth="1"/>
    <col min="9566" max="9567" width="2.85546875" style="222" bestFit="1" customWidth="1"/>
    <col min="9568" max="9571" width="2.85546875" style="222" customWidth="1"/>
    <col min="9572" max="9572" width="9.140625" style="222"/>
    <col min="9573" max="9573" width="3.140625" style="222" customWidth="1"/>
    <col min="9574" max="9574" width="16.7109375" style="222" customWidth="1"/>
    <col min="9575" max="9575" width="9.140625" style="222"/>
    <col min="9576" max="9594" width="2.7109375" style="222" customWidth="1"/>
    <col min="9595" max="9598" width="2.85546875" style="222" customWidth="1"/>
    <col min="9599" max="9613" width="2.7109375" style="222" customWidth="1"/>
    <col min="9614" max="9617" width="2.85546875" style="222" customWidth="1"/>
    <col min="9618" max="9618" width="9.140625" style="222"/>
    <col min="9619" max="9620" width="4.28515625" style="222" customWidth="1"/>
    <col min="9621" max="9621" width="7.85546875" style="222" customWidth="1"/>
    <col min="9622" max="9622" width="9.5703125" style="222" customWidth="1"/>
    <col min="9623" max="9623" width="15.140625" style="222" customWidth="1"/>
    <col min="9624" max="9624" width="7.140625" style="222" customWidth="1"/>
    <col min="9625" max="9625" width="3" style="222" customWidth="1"/>
    <col min="9626" max="9626" width="2" style="222" customWidth="1"/>
    <col min="9627" max="9627" width="2.5703125" style="222" customWidth="1"/>
    <col min="9628" max="9631" width="2" style="222" customWidth="1"/>
    <col min="9632" max="9632" width="3" style="222" customWidth="1"/>
    <col min="9633" max="9638" width="2" style="222" customWidth="1"/>
    <col min="9639" max="9639" width="9.140625" style="222"/>
    <col min="9640" max="9641" width="4.28515625" style="222" customWidth="1"/>
    <col min="9642" max="9642" width="9.5703125" style="222" customWidth="1"/>
    <col min="9643" max="9643" width="9.5703125" style="222" bestFit="1" customWidth="1"/>
    <col min="9644" max="9644" width="15.140625" style="222" bestFit="1" customWidth="1"/>
    <col min="9645" max="9645" width="7.140625" style="222" customWidth="1"/>
    <col min="9646" max="9646" width="3" style="222" bestFit="1" customWidth="1"/>
    <col min="9647" max="9647" width="2" style="222" bestFit="1" customWidth="1"/>
    <col min="9648" max="9648" width="2.5703125" style="222" customWidth="1"/>
    <col min="9649" max="9652" width="2" style="222" bestFit="1" customWidth="1"/>
    <col min="9653" max="9653" width="3" style="222" bestFit="1" customWidth="1"/>
    <col min="9654" max="9659" width="2" style="222" bestFit="1" customWidth="1"/>
    <col min="9660" max="9728" width="9.140625" style="222"/>
    <col min="9729" max="9730" width="4.28515625" style="222" customWidth="1"/>
    <col min="9731" max="9731" width="11.85546875" style="222" customWidth="1"/>
    <col min="9732" max="9732" width="11.42578125" style="222" customWidth="1"/>
    <col min="9733" max="9733" width="17" style="222" customWidth="1"/>
    <col min="9734" max="9734" width="7.140625" style="222" customWidth="1"/>
    <col min="9735" max="9735" width="3" style="222" customWidth="1"/>
    <col min="9736" max="9745" width="2" style="222" customWidth="1"/>
    <col min="9746" max="9746" width="3" style="222" customWidth="1"/>
    <col min="9747" max="9753" width="2" style="222" customWidth="1"/>
    <col min="9754" max="9754" width="9.140625" style="222"/>
    <col min="9755" max="9756" width="4.28515625" style="222" customWidth="1"/>
    <col min="9757" max="9757" width="11.85546875" style="222" customWidth="1"/>
    <col min="9758" max="9758" width="11.42578125" style="222" customWidth="1"/>
    <col min="9759" max="9759" width="17" style="222" customWidth="1"/>
    <col min="9760" max="9760" width="7.140625" style="222" customWidth="1"/>
    <col min="9761" max="9761" width="3" style="222" customWidth="1"/>
    <col min="9762" max="9771" width="2" style="222" customWidth="1"/>
    <col min="9772" max="9772" width="3" style="222" customWidth="1"/>
    <col min="9773" max="9779" width="2" style="222" customWidth="1"/>
    <col min="9780" max="9780" width="9.140625" style="222"/>
    <col min="9781" max="9781" width="4.28515625" style="222" customWidth="1"/>
    <col min="9782" max="9782" width="8.85546875" style="222" customWidth="1"/>
    <col min="9783" max="9783" width="2.85546875" style="222" customWidth="1"/>
    <col min="9784" max="9784" width="19" style="222" customWidth="1"/>
    <col min="9785" max="9785" width="7.140625" style="222" customWidth="1"/>
    <col min="9786" max="9787" width="3" style="222" customWidth="1"/>
    <col min="9788" max="9788" width="2" style="222" customWidth="1"/>
    <col min="9789" max="9789" width="2.7109375" style="222" customWidth="1"/>
    <col min="9790" max="9790" width="3" style="222" customWidth="1"/>
    <col min="9791" max="9791" width="4" style="222" customWidth="1"/>
    <col min="9792" max="9793" width="2.7109375" style="222" customWidth="1"/>
    <col min="9794" max="9795" width="4" style="222" customWidth="1"/>
    <col min="9796" max="9797" width="2.7109375" style="222" customWidth="1"/>
    <col min="9798" max="9798" width="3.28515625" style="222" customWidth="1"/>
    <col min="9799" max="9799" width="3.140625" style="222" customWidth="1"/>
    <col min="9800" max="9800" width="2.7109375" style="222" customWidth="1"/>
    <col min="9801" max="9802" width="4" style="222" customWidth="1"/>
    <col min="9803" max="9808" width="2.85546875" style="222" customWidth="1"/>
    <col min="9809" max="9810" width="4.140625" style="222" bestFit="1" customWidth="1"/>
    <col min="9811" max="9812" width="2.85546875" style="222" bestFit="1" customWidth="1"/>
    <col min="9813" max="9814" width="4.140625" style="222" bestFit="1" customWidth="1"/>
    <col min="9815" max="9816" width="2.85546875" style="222" bestFit="1" customWidth="1"/>
    <col min="9817" max="9817" width="3.42578125" style="222" bestFit="1" customWidth="1"/>
    <col min="9818" max="9818" width="3.28515625" style="222" bestFit="1" customWidth="1"/>
    <col min="9819" max="9819" width="2.85546875" style="222" bestFit="1" customWidth="1"/>
    <col min="9820" max="9821" width="4.140625" style="222" bestFit="1" customWidth="1"/>
    <col min="9822" max="9823" width="2.85546875" style="222" bestFit="1" customWidth="1"/>
    <col min="9824" max="9827" width="2.85546875" style="222" customWidth="1"/>
    <col min="9828" max="9828" width="9.140625" style="222"/>
    <col min="9829" max="9829" width="3.140625" style="222" customWidth="1"/>
    <col min="9830" max="9830" width="16.7109375" style="222" customWidth="1"/>
    <col min="9831" max="9831" width="9.140625" style="222"/>
    <col min="9832" max="9850" width="2.7109375" style="222" customWidth="1"/>
    <col min="9851" max="9854" width="2.85546875" style="222" customWidth="1"/>
    <col min="9855" max="9869" width="2.7109375" style="222" customWidth="1"/>
    <col min="9870" max="9873" width="2.85546875" style="222" customWidth="1"/>
    <col min="9874" max="9874" width="9.140625" style="222"/>
    <col min="9875" max="9876" width="4.28515625" style="222" customWidth="1"/>
    <col min="9877" max="9877" width="7.85546875" style="222" customWidth="1"/>
    <col min="9878" max="9878" width="9.5703125" style="222" customWidth="1"/>
    <col min="9879" max="9879" width="15.140625" style="222" customWidth="1"/>
    <col min="9880" max="9880" width="7.140625" style="222" customWidth="1"/>
    <col min="9881" max="9881" width="3" style="222" customWidth="1"/>
    <col min="9882" max="9882" width="2" style="222" customWidth="1"/>
    <col min="9883" max="9883" width="2.5703125" style="222" customWidth="1"/>
    <col min="9884" max="9887" width="2" style="222" customWidth="1"/>
    <col min="9888" max="9888" width="3" style="222" customWidth="1"/>
    <col min="9889" max="9894" width="2" style="222" customWidth="1"/>
    <col min="9895" max="9895" width="9.140625" style="222"/>
    <col min="9896" max="9897" width="4.28515625" style="222" customWidth="1"/>
    <col min="9898" max="9898" width="9.5703125" style="222" customWidth="1"/>
    <col min="9899" max="9899" width="9.5703125" style="222" bestFit="1" customWidth="1"/>
    <col min="9900" max="9900" width="15.140625" style="222" bestFit="1" customWidth="1"/>
    <col min="9901" max="9901" width="7.140625" style="222" customWidth="1"/>
    <col min="9902" max="9902" width="3" style="222" bestFit="1" customWidth="1"/>
    <col min="9903" max="9903" width="2" style="222" bestFit="1" customWidth="1"/>
    <col min="9904" max="9904" width="2.5703125" style="222" customWidth="1"/>
    <col min="9905" max="9908" width="2" style="222" bestFit="1" customWidth="1"/>
    <col min="9909" max="9909" width="3" style="222" bestFit="1" customWidth="1"/>
    <col min="9910" max="9915" width="2" style="222" bestFit="1" customWidth="1"/>
    <col min="9916" max="9984" width="9.140625" style="222"/>
    <col min="9985" max="9986" width="4.28515625" style="222" customWidth="1"/>
    <col min="9987" max="9987" width="11.85546875" style="222" customWidth="1"/>
    <col min="9988" max="9988" width="11.42578125" style="222" customWidth="1"/>
    <col min="9989" max="9989" width="17" style="222" customWidth="1"/>
    <col min="9990" max="9990" width="7.140625" style="222" customWidth="1"/>
    <col min="9991" max="9991" width="3" style="222" customWidth="1"/>
    <col min="9992" max="10001" width="2" style="222" customWidth="1"/>
    <col min="10002" max="10002" width="3" style="222" customWidth="1"/>
    <col min="10003" max="10009" width="2" style="222" customWidth="1"/>
    <col min="10010" max="10010" width="9.140625" style="222"/>
    <col min="10011" max="10012" width="4.28515625" style="222" customWidth="1"/>
    <col min="10013" max="10013" width="11.85546875" style="222" customWidth="1"/>
    <col min="10014" max="10014" width="11.42578125" style="222" customWidth="1"/>
    <col min="10015" max="10015" width="17" style="222" customWidth="1"/>
    <col min="10016" max="10016" width="7.140625" style="222" customWidth="1"/>
    <col min="10017" max="10017" width="3" style="222" customWidth="1"/>
    <col min="10018" max="10027" width="2" style="222" customWidth="1"/>
    <col min="10028" max="10028" width="3" style="222" customWidth="1"/>
    <col min="10029" max="10035" width="2" style="222" customWidth="1"/>
    <col min="10036" max="10036" width="9.140625" style="222"/>
    <col min="10037" max="10037" width="4.28515625" style="222" customWidth="1"/>
    <col min="10038" max="10038" width="8.85546875" style="222" customWidth="1"/>
    <col min="10039" max="10039" width="2.85546875" style="222" customWidth="1"/>
    <col min="10040" max="10040" width="19" style="222" customWidth="1"/>
    <col min="10041" max="10041" width="7.140625" style="222" customWidth="1"/>
    <col min="10042" max="10043" width="3" style="222" customWidth="1"/>
    <col min="10044" max="10044" width="2" style="222" customWidth="1"/>
    <col min="10045" max="10045" width="2.7109375" style="222" customWidth="1"/>
    <col min="10046" max="10046" width="3" style="222" customWidth="1"/>
    <col min="10047" max="10047" width="4" style="222" customWidth="1"/>
    <col min="10048" max="10049" width="2.7109375" style="222" customWidth="1"/>
    <col min="10050" max="10051" width="4" style="222" customWidth="1"/>
    <col min="10052" max="10053" width="2.7109375" style="222" customWidth="1"/>
    <col min="10054" max="10054" width="3.28515625" style="222" customWidth="1"/>
    <col min="10055" max="10055" width="3.140625" style="222" customWidth="1"/>
    <col min="10056" max="10056" width="2.7109375" style="222" customWidth="1"/>
    <col min="10057" max="10058" width="4" style="222" customWidth="1"/>
    <col min="10059" max="10064" width="2.85546875" style="222" customWidth="1"/>
    <col min="10065" max="10066" width="4.140625" style="222" bestFit="1" customWidth="1"/>
    <col min="10067" max="10068" width="2.85546875" style="222" bestFit="1" customWidth="1"/>
    <col min="10069" max="10070" width="4.140625" style="222" bestFit="1" customWidth="1"/>
    <col min="10071" max="10072" width="2.85546875" style="222" bestFit="1" customWidth="1"/>
    <col min="10073" max="10073" width="3.42578125" style="222" bestFit="1" customWidth="1"/>
    <col min="10074" max="10074" width="3.28515625" style="222" bestFit="1" customWidth="1"/>
    <col min="10075" max="10075" width="2.85546875" style="222" bestFit="1" customWidth="1"/>
    <col min="10076" max="10077" width="4.140625" style="222" bestFit="1" customWidth="1"/>
    <col min="10078" max="10079" width="2.85546875" style="222" bestFit="1" customWidth="1"/>
    <col min="10080" max="10083" width="2.85546875" style="222" customWidth="1"/>
    <col min="10084" max="10084" width="9.140625" style="222"/>
    <col min="10085" max="10085" width="3.140625" style="222" customWidth="1"/>
    <col min="10086" max="10086" width="16.7109375" style="222" customWidth="1"/>
    <col min="10087" max="10087" width="9.140625" style="222"/>
    <col min="10088" max="10106" width="2.7109375" style="222" customWidth="1"/>
    <col min="10107" max="10110" width="2.85546875" style="222" customWidth="1"/>
    <col min="10111" max="10125" width="2.7109375" style="222" customWidth="1"/>
    <col min="10126" max="10129" width="2.85546875" style="222" customWidth="1"/>
    <col min="10130" max="10130" width="9.140625" style="222"/>
    <col min="10131" max="10132" width="4.28515625" style="222" customWidth="1"/>
    <col min="10133" max="10133" width="7.85546875" style="222" customWidth="1"/>
    <col min="10134" max="10134" width="9.5703125" style="222" customWidth="1"/>
    <col min="10135" max="10135" width="15.140625" style="222" customWidth="1"/>
    <col min="10136" max="10136" width="7.140625" style="222" customWidth="1"/>
    <col min="10137" max="10137" width="3" style="222" customWidth="1"/>
    <col min="10138" max="10138" width="2" style="222" customWidth="1"/>
    <col min="10139" max="10139" width="2.5703125" style="222" customWidth="1"/>
    <col min="10140" max="10143" width="2" style="222" customWidth="1"/>
    <col min="10144" max="10144" width="3" style="222" customWidth="1"/>
    <col min="10145" max="10150" width="2" style="222" customWidth="1"/>
    <col min="10151" max="10151" width="9.140625" style="222"/>
    <col min="10152" max="10153" width="4.28515625" style="222" customWidth="1"/>
    <col min="10154" max="10154" width="9.5703125" style="222" customWidth="1"/>
    <col min="10155" max="10155" width="9.5703125" style="222" bestFit="1" customWidth="1"/>
    <col min="10156" max="10156" width="15.140625" style="222" bestFit="1" customWidth="1"/>
    <col min="10157" max="10157" width="7.140625" style="222" customWidth="1"/>
    <col min="10158" max="10158" width="3" style="222" bestFit="1" customWidth="1"/>
    <col min="10159" max="10159" width="2" style="222" bestFit="1" customWidth="1"/>
    <col min="10160" max="10160" width="2.5703125" style="222" customWidth="1"/>
    <col min="10161" max="10164" width="2" style="222" bestFit="1" customWidth="1"/>
    <col min="10165" max="10165" width="3" style="222" bestFit="1" customWidth="1"/>
    <col min="10166" max="10171" width="2" style="222" bestFit="1" customWidth="1"/>
    <col min="10172" max="10240" width="9.140625" style="222"/>
    <col min="10241" max="10242" width="4.28515625" style="222" customWidth="1"/>
    <col min="10243" max="10243" width="11.85546875" style="222" customWidth="1"/>
    <col min="10244" max="10244" width="11.42578125" style="222" customWidth="1"/>
    <col min="10245" max="10245" width="17" style="222" customWidth="1"/>
    <col min="10246" max="10246" width="7.140625" style="222" customWidth="1"/>
    <col min="10247" max="10247" width="3" style="222" customWidth="1"/>
    <col min="10248" max="10257" width="2" style="222" customWidth="1"/>
    <col min="10258" max="10258" width="3" style="222" customWidth="1"/>
    <col min="10259" max="10265" width="2" style="222" customWidth="1"/>
    <col min="10266" max="10266" width="9.140625" style="222"/>
    <col min="10267" max="10268" width="4.28515625" style="222" customWidth="1"/>
    <col min="10269" max="10269" width="11.85546875" style="222" customWidth="1"/>
    <col min="10270" max="10270" width="11.42578125" style="222" customWidth="1"/>
    <col min="10271" max="10271" width="17" style="222" customWidth="1"/>
    <col min="10272" max="10272" width="7.140625" style="222" customWidth="1"/>
    <col min="10273" max="10273" width="3" style="222" customWidth="1"/>
    <col min="10274" max="10283" width="2" style="222" customWidth="1"/>
    <col min="10284" max="10284" width="3" style="222" customWidth="1"/>
    <col min="10285" max="10291" width="2" style="222" customWidth="1"/>
    <col min="10292" max="10292" width="9.140625" style="222"/>
    <col min="10293" max="10293" width="4.28515625" style="222" customWidth="1"/>
    <col min="10294" max="10294" width="8.85546875" style="222" customWidth="1"/>
    <col min="10295" max="10295" width="2.85546875" style="222" customWidth="1"/>
    <col min="10296" max="10296" width="19" style="222" customWidth="1"/>
    <col min="10297" max="10297" width="7.140625" style="222" customWidth="1"/>
    <col min="10298" max="10299" width="3" style="222" customWidth="1"/>
    <col min="10300" max="10300" width="2" style="222" customWidth="1"/>
    <col min="10301" max="10301" width="2.7109375" style="222" customWidth="1"/>
    <col min="10302" max="10302" width="3" style="222" customWidth="1"/>
    <col min="10303" max="10303" width="4" style="222" customWidth="1"/>
    <col min="10304" max="10305" width="2.7109375" style="222" customWidth="1"/>
    <col min="10306" max="10307" width="4" style="222" customWidth="1"/>
    <col min="10308" max="10309" width="2.7109375" style="222" customWidth="1"/>
    <col min="10310" max="10310" width="3.28515625" style="222" customWidth="1"/>
    <col min="10311" max="10311" width="3.140625" style="222" customWidth="1"/>
    <col min="10312" max="10312" width="2.7109375" style="222" customWidth="1"/>
    <col min="10313" max="10314" width="4" style="222" customWidth="1"/>
    <col min="10315" max="10320" width="2.85546875" style="222" customWidth="1"/>
    <col min="10321" max="10322" width="4.140625" style="222" bestFit="1" customWidth="1"/>
    <col min="10323" max="10324" width="2.85546875" style="222" bestFit="1" customWidth="1"/>
    <col min="10325" max="10326" width="4.140625" style="222" bestFit="1" customWidth="1"/>
    <col min="10327" max="10328" width="2.85546875" style="222" bestFit="1" customWidth="1"/>
    <col min="10329" max="10329" width="3.42578125" style="222" bestFit="1" customWidth="1"/>
    <col min="10330" max="10330" width="3.28515625" style="222" bestFit="1" customWidth="1"/>
    <col min="10331" max="10331" width="2.85546875" style="222" bestFit="1" customWidth="1"/>
    <col min="10332" max="10333" width="4.140625" style="222" bestFit="1" customWidth="1"/>
    <col min="10334" max="10335" width="2.85546875" style="222" bestFit="1" customWidth="1"/>
    <col min="10336" max="10339" width="2.85546875" style="222" customWidth="1"/>
    <col min="10340" max="10340" width="9.140625" style="222"/>
    <col min="10341" max="10341" width="3.140625" style="222" customWidth="1"/>
    <col min="10342" max="10342" width="16.7109375" style="222" customWidth="1"/>
    <col min="10343" max="10343" width="9.140625" style="222"/>
    <col min="10344" max="10362" width="2.7109375" style="222" customWidth="1"/>
    <col min="10363" max="10366" width="2.85546875" style="222" customWidth="1"/>
    <col min="10367" max="10381" width="2.7109375" style="222" customWidth="1"/>
    <col min="10382" max="10385" width="2.85546875" style="222" customWidth="1"/>
    <col min="10386" max="10386" width="9.140625" style="222"/>
    <col min="10387" max="10388" width="4.28515625" style="222" customWidth="1"/>
    <col min="10389" max="10389" width="7.85546875" style="222" customWidth="1"/>
    <col min="10390" max="10390" width="9.5703125" style="222" customWidth="1"/>
    <col min="10391" max="10391" width="15.140625" style="222" customWidth="1"/>
    <col min="10392" max="10392" width="7.140625" style="222" customWidth="1"/>
    <col min="10393" max="10393" width="3" style="222" customWidth="1"/>
    <col min="10394" max="10394" width="2" style="222" customWidth="1"/>
    <col min="10395" max="10395" width="2.5703125" style="222" customWidth="1"/>
    <col min="10396" max="10399" width="2" style="222" customWidth="1"/>
    <col min="10400" max="10400" width="3" style="222" customWidth="1"/>
    <col min="10401" max="10406" width="2" style="222" customWidth="1"/>
    <col min="10407" max="10407" width="9.140625" style="222"/>
    <col min="10408" max="10409" width="4.28515625" style="222" customWidth="1"/>
    <col min="10410" max="10410" width="9.5703125" style="222" customWidth="1"/>
    <col min="10411" max="10411" width="9.5703125" style="222" bestFit="1" customWidth="1"/>
    <col min="10412" max="10412" width="15.140625" style="222" bestFit="1" customWidth="1"/>
    <col min="10413" max="10413" width="7.140625" style="222" customWidth="1"/>
    <col min="10414" max="10414" width="3" style="222" bestFit="1" customWidth="1"/>
    <col min="10415" max="10415" width="2" style="222" bestFit="1" customWidth="1"/>
    <col min="10416" max="10416" width="2.5703125" style="222" customWidth="1"/>
    <col min="10417" max="10420" width="2" style="222" bestFit="1" customWidth="1"/>
    <col min="10421" max="10421" width="3" style="222" bestFit="1" customWidth="1"/>
    <col min="10422" max="10427" width="2" style="222" bestFit="1" customWidth="1"/>
    <col min="10428" max="10496" width="9.140625" style="222"/>
    <col min="10497" max="10498" width="4.28515625" style="222" customWidth="1"/>
    <col min="10499" max="10499" width="11.85546875" style="222" customWidth="1"/>
    <col min="10500" max="10500" width="11.42578125" style="222" customWidth="1"/>
    <col min="10501" max="10501" width="17" style="222" customWidth="1"/>
    <col min="10502" max="10502" width="7.140625" style="222" customWidth="1"/>
    <col min="10503" max="10503" width="3" style="222" customWidth="1"/>
    <col min="10504" max="10513" width="2" style="222" customWidth="1"/>
    <col min="10514" max="10514" width="3" style="222" customWidth="1"/>
    <col min="10515" max="10521" width="2" style="222" customWidth="1"/>
    <col min="10522" max="10522" width="9.140625" style="222"/>
    <col min="10523" max="10524" width="4.28515625" style="222" customWidth="1"/>
    <col min="10525" max="10525" width="11.85546875" style="222" customWidth="1"/>
    <col min="10526" max="10526" width="11.42578125" style="222" customWidth="1"/>
    <col min="10527" max="10527" width="17" style="222" customWidth="1"/>
    <col min="10528" max="10528" width="7.140625" style="222" customWidth="1"/>
    <col min="10529" max="10529" width="3" style="222" customWidth="1"/>
    <col min="10530" max="10539" width="2" style="222" customWidth="1"/>
    <col min="10540" max="10540" width="3" style="222" customWidth="1"/>
    <col min="10541" max="10547" width="2" style="222" customWidth="1"/>
    <col min="10548" max="10548" width="9.140625" style="222"/>
    <col min="10549" max="10549" width="4.28515625" style="222" customWidth="1"/>
    <col min="10550" max="10550" width="8.85546875" style="222" customWidth="1"/>
    <col min="10551" max="10551" width="2.85546875" style="222" customWidth="1"/>
    <col min="10552" max="10552" width="19" style="222" customWidth="1"/>
    <col min="10553" max="10553" width="7.140625" style="222" customWidth="1"/>
    <col min="10554" max="10555" width="3" style="222" customWidth="1"/>
    <col min="10556" max="10556" width="2" style="222" customWidth="1"/>
    <col min="10557" max="10557" width="2.7109375" style="222" customWidth="1"/>
    <col min="10558" max="10558" width="3" style="222" customWidth="1"/>
    <col min="10559" max="10559" width="4" style="222" customWidth="1"/>
    <col min="10560" max="10561" width="2.7109375" style="222" customWidth="1"/>
    <col min="10562" max="10563" width="4" style="222" customWidth="1"/>
    <col min="10564" max="10565" width="2.7109375" style="222" customWidth="1"/>
    <col min="10566" max="10566" width="3.28515625" style="222" customWidth="1"/>
    <col min="10567" max="10567" width="3.140625" style="222" customWidth="1"/>
    <col min="10568" max="10568" width="2.7109375" style="222" customWidth="1"/>
    <col min="10569" max="10570" width="4" style="222" customWidth="1"/>
    <col min="10571" max="10576" width="2.85546875" style="222" customWidth="1"/>
    <col min="10577" max="10578" width="4.140625" style="222" bestFit="1" customWidth="1"/>
    <col min="10579" max="10580" width="2.85546875" style="222" bestFit="1" customWidth="1"/>
    <col min="10581" max="10582" width="4.140625" style="222" bestFit="1" customWidth="1"/>
    <col min="10583" max="10584" width="2.85546875" style="222" bestFit="1" customWidth="1"/>
    <col min="10585" max="10585" width="3.42578125" style="222" bestFit="1" customWidth="1"/>
    <col min="10586" max="10586" width="3.28515625" style="222" bestFit="1" customWidth="1"/>
    <col min="10587" max="10587" width="2.85546875" style="222" bestFit="1" customWidth="1"/>
    <col min="10588" max="10589" width="4.140625" style="222" bestFit="1" customWidth="1"/>
    <col min="10590" max="10591" width="2.85546875" style="222" bestFit="1" customWidth="1"/>
    <col min="10592" max="10595" width="2.85546875" style="222" customWidth="1"/>
    <col min="10596" max="10596" width="9.140625" style="222"/>
    <col min="10597" max="10597" width="3.140625" style="222" customWidth="1"/>
    <col min="10598" max="10598" width="16.7109375" style="222" customWidth="1"/>
    <col min="10599" max="10599" width="9.140625" style="222"/>
    <col min="10600" max="10618" width="2.7109375" style="222" customWidth="1"/>
    <col min="10619" max="10622" width="2.85546875" style="222" customWidth="1"/>
    <col min="10623" max="10637" width="2.7109375" style="222" customWidth="1"/>
    <col min="10638" max="10641" width="2.85546875" style="222" customWidth="1"/>
    <col min="10642" max="10642" width="9.140625" style="222"/>
    <col min="10643" max="10644" width="4.28515625" style="222" customWidth="1"/>
    <col min="10645" max="10645" width="7.85546875" style="222" customWidth="1"/>
    <col min="10646" max="10646" width="9.5703125" style="222" customWidth="1"/>
    <col min="10647" max="10647" width="15.140625" style="222" customWidth="1"/>
    <col min="10648" max="10648" width="7.140625" style="222" customWidth="1"/>
    <col min="10649" max="10649" width="3" style="222" customWidth="1"/>
    <col min="10650" max="10650" width="2" style="222" customWidth="1"/>
    <col min="10651" max="10651" width="2.5703125" style="222" customWidth="1"/>
    <col min="10652" max="10655" width="2" style="222" customWidth="1"/>
    <col min="10656" max="10656" width="3" style="222" customWidth="1"/>
    <col min="10657" max="10662" width="2" style="222" customWidth="1"/>
    <col min="10663" max="10663" width="9.140625" style="222"/>
    <col min="10664" max="10665" width="4.28515625" style="222" customWidth="1"/>
    <col min="10666" max="10666" width="9.5703125" style="222" customWidth="1"/>
    <col min="10667" max="10667" width="9.5703125" style="222" bestFit="1" customWidth="1"/>
    <col min="10668" max="10668" width="15.140625" style="222" bestFit="1" customWidth="1"/>
    <col min="10669" max="10669" width="7.140625" style="222" customWidth="1"/>
    <col min="10670" max="10670" width="3" style="222" bestFit="1" customWidth="1"/>
    <col min="10671" max="10671" width="2" style="222" bestFit="1" customWidth="1"/>
    <col min="10672" max="10672" width="2.5703125" style="222" customWidth="1"/>
    <col min="10673" max="10676" width="2" style="222" bestFit="1" customWidth="1"/>
    <col min="10677" max="10677" width="3" style="222" bestFit="1" customWidth="1"/>
    <col min="10678" max="10683" width="2" style="222" bestFit="1" customWidth="1"/>
    <col min="10684" max="10752" width="9.140625" style="222"/>
    <col min="10753" max="10754" width="4.28515625" style="222" customWidth="1"/>
    <col min="10755" max="10755" width="11.85546875" style="222" customWidth="1"/>
    <col min="10756" max="10756" width="11.42578125" style="222" customWidth="1"/>
    <col min="10757" max="10757" width="17" style="222" customWidth="1"/>
    <col min="10758" max="10758" width="7.140625" style="222" customWidth="1"/>
    <col min="10759" max="10759" width="3" style="222" customWidth="1"/>
    <col min="10760" max="10769" width="2" style="222" customWidth="1"/>
    <col min="10770" max="10770" width="3" style="222" customWidth="1"/>
    <col min="10771" max="10777" width="2" style="222" customWidth="1"/>
    <col min="10778" max="10778" width="9.140625" style="222"/>
    <col min="10779" max="10780" width="4.28515625" style="222" customWidth="1"/>
    <col min="10781" max="10781" width="11.85546875" style="222" customWidth="1"/>
    <col min="10782" max="10782" width="11.42578125" style="222" customWidth="1"/>
    <col min="10783" max="10783" width="17" style="222" customWidth="1"/>
    <col min="10784" max="10784" width="7.140625" style="222" customWidth="1"/>
    <col min="10785" max="10785" width="3" style="222" customWidth="1"/>
    <col min="10786" max="10795" width="2" style="222" customWidth="1"/>
    <col min="10796" max="10796" width="3" style="222" customWidth="1"/>
    <col min="10797" max="10803" width="2" style="222" customWidth="1"/>
    <col min="10804" max="10804" width="9.140625" style="222"/>
    <col min="10805" max="10805" width="4.28515625" style="222" customWidth="1"/>
    <col min="10806" max="10806" width="8.85546875" style="222" customWidth="1"/>
    <col min="10807" max="10807" width="2.85546875" style="222" customWidth="1"/>
    <col min="10808" max="10808" width="19" style="222" customWidth="1"/>
    <col min="10809" max="10809" width="7.140625" style="222" customWidth="1"/>
    <col min="10810" max="10811" width="3" style="222" customWidth="1"/>
    <col min="10812" max="10812" width="2" style="222" customWidth="1"/>
    <col min="10813" max="10813" width="2.7109375" style="222" customWidth="1"/>
    <col min="10814" max="10814" width="3" style="222" customWidth="1"/>
    <col min="10815" max="10815" width="4" style="222" customWidth="1"/>
    <col min="10816" max="10817" width="2.7109375" style="222" customWidth="1"/>
    <col min="10818" max="10819" width="4" style="222" customWidth="1"/>
    <col min="10820" max="10821" width="2.7109375" style="222" customWidth="1"/>
    <col min="10822" max="10822" width="3.28515625" style="222" customWidth="1"/>
    <col min="10823" max="10823" width="3.140625" style="222" customWidth="1"/>
    <col min="10824" max="10824" width="2.7109375" style="222" customWidth="1"/>
    <col min="10825" max="10826" width="4" style="222" customWidth="1"/>
    <col min="10827" max="10832" width="2.85546875" style="222" customWidth="1"/>
    <col min="10833" max="10834" width="4.140625" style="222" bestFit="1" customWidth="1"/>
    <col min="10835" max="10836" width="2.85546875" style="222" bestFit="1" customWidth="1"/>
    <col min="10837" max="10838" width="4.140625" style="222" bestFit="1" customWidth="1"/>
    <col min="10839" max="10840" width="2.85546875" style="222" bestFit="1" customWidth="1"/>
    <col min="10841" max="10841" width="3.42578125" style="222" bestFit="1" customWidth="1"/>
    <col min="10842" max="10842" width="3.28515625" style="222" bestFit="1" customWidth="1"/>
    <col min="10843" max="10843" width="2.85546875" style="222" bestFit="1" customWidth="1"/>
    <col min="10844" max="10845" width="4.140625" style="222" bestFit="1" customWidth="1"/>
    <col min="10846" max="10847" width="2.85546875" style="222" bestFit="1" customWidth="1"/>
    <col min="10848" max="10851" width="2.85546875" style="222" customWidth="1"/>
    <col min="10852" max="10852" width="9.140625" style="222"/>
    <col min="10853" max="10853" width="3.140625" style="222" customWidth="1"/>
    <col min="10854" max="10854" width="16.7109375" style="222" customWidth="1"/>
    <col min="10855" max="10855" width="9.140625" style="222"/>
    <col min="10856" max="10874" width="2.7109375" style="222" customWidth="1"/>
    <col min="10875" max="10878" width="2.85546875" style="222" customWidth="1"/>
    <col min="10879" max="10893" width="2.7109375" style="222" customWidth="1"/>
    <col min="10894" max="10897" width="2.85546875" style="222" customWidth="1"/>
    <col min="10898" max="10898" width="9.140625" style="222"/>
    <col min="10899" max="10900" width="4.28515625" style="222" customWidth="1"/>
    <col min="10901" max="10901" width="7.85546875" style="222" customWidth="1"/>
    <col min="10902" max="10902" width="9.5703125" style="222" customWidth="1"/>
    <col min="10903" max="10903" width="15.140625" style="222" customWidth="1"/>
    <col min="10904" max="10904" width="7.140625" style="222" customWidth="1"/>
    <col min="10905" max="10905" width="3" style="222" customWidth="1"/>
    <col min="10906" max="10906" width="2" style="222" customWidth="1"/>
    <col min="10907" max="10907" width="2.5703125" style="222" customWidth="1"/>
    <col min="10908" max="10911" width="2" style="222" customWidth="1"/>
    <col min="10912" max="10912" width="3" style="222" customWidth="1"/>
    <col min="10913" max="10918" width="2" style="222" customWidth="1"/>
    <col min="10919" max="10919" width="9.140625" style="222"/>
    <col min="10920" max="10921" width="4.28515625" style="222" customWidth="1"/>
    <col min="10922" max="10922" width="9.5703125" style="222" customWidth="1"/>
    <col min="10923" max="10923" width="9.5703125" style="222" bestFit="1" customWidth="1"/>
    <col min="10924" max="10924" width="15.140625" style="222" bestFit="1" customWidth="1"/>
    <col min="10925" max="10925" width="7.140625" style="222" customWidth="1"/>
    <col min="10926" max="10926" width="3" style="222" bestFit="1" customWidth="1"/>
    <col min="10927" max="10927" width="2" style="222" bestFit="1" customWidth="1"/>
    <col min="10928" max="10928" width="2.5703125" style="222" customWidth="1"/>
    <col min="10929" max="10932" width="2" style="222" bestFit="1" customWidth="1"/>
    <col min="10933" max="10933" width="3" style="222" bestFit="1" customWidth="1"/>
    <col min="10934" max="10939" width="2" style="222" bestFit="1" customWidth="1"/>
    <col min="10940" max="11008" width="9.140625" style="222"/>
    <col min="11009" max="11010" width="4.28515625" style="222" customWidth="1"/>
    <col min="11011" max="11011" width="11.85546875" style="222" customWidth="1"/>
    <col min="11012" max="11012" width="11.42578125" style="222" customWidth="1"/>
    <col min="11013" max="11013" width="17" style="222" customWidth="1"/>
    <col min="11014" max="11014" width="7.140625" style="222" customWidth="1"/>
    <col min="11015" max="11015" width="3" style="222" customWidth="1"/>
    <col min="11016" max="11025" width="2" style="222" customWidth="1"/>
    <col min="11026" max="11026" width="3" style="222" customWidth="1"/>
    <col min="11027" max="11033" width="2" style="222" customWidth="1"/>
    <col min="11034" max="11034" width="9.140625" style="222"/>
    <col min="11035" max="11036" width="4.28515625" style="222" customWidth="1"/>
    <col min="11037" max="11037" width="11.85546875" style="222" customWidth="1"/>
    <col min="11038" max="11038" width="11.42578125" style="222" customWidth="1"/>
    <col min="11039" max="11039" width="17" style="222" customWidth="1"/>
    <col min="11040" max="11040" width="7.140625" style="222" customWidth="1"/>
    <col min="11041" max="11041" width="3" style="222" customWidth="1"/>
    <col min="11042" max="11051" width="2" style="222" customWidth="1"/>
    <col min="11052" max="11052" width="3" style="222" customWidth="1"/>
    <col min="11053" max="11059" width="2" style="222" customWidth="1"/>
    <col min="11060" max="11060" width="9.140625" style="222"/>
    <col min="11061" max="11061" width="4.28515625" style="222" customWidth="1"/>
    <col min="11062" max="11062" width="8.85546875" style="222" customWidth="1"/>
    <col min="11063" max="11063" width="2.85546875" style="222" customWidth="1"/>
    <col min="11064" max="11064" width="19" style="222" customWidth="1"/>
    <col min="11065" max="11065" width="7.140625" style="222" customWidth="1"/>
    <col min="11066" max="11067" width="3" style="222" customWidth="1"/>
    <col min="11068" max="11068" width="2" style="222" customWidth="1"/>
    <col min="11069" max="11069" width="2.7109375" style="222" customWidth="1"/>
    <col min="11070" max="11070" width="3" style="222" customWidth="1"/>
    <col min="11071" max="11071" width="4" style="222" customWidth="1"/>
    <col min="11072" max="11073" width="2.7109375" style="222" customWidth="1"/>
    <col min="11074" max="11075" width="4" style="222" customWidth="1"/>
    <col min="11076" max="11077" width="2.7109375" style="222" customWidth="1"/>
    <col min="11078" max="11078" width="3.28515625" style="222" customWidth="1"/>
    <col min="11079" max="11079" width="3.140625" style="222" customWidth="1"/>
    <col min="11080" max="11080" width="2.7109375" style="222" customWidth="1"/>
    <col min="11081" max="11082" width="4" style="222" customWidth="1"/>
    <col min="11083" max="11088" width="2.85546875" style="222" customWidth="1"/>
    <col min="11089" max="11090" width="4.140625" style="222" bestFit="1" customWidth="1"/>
    <col min="11091" max="11092" width="2.85546875" style="222" bestFit="1" customWidth="1"/>
    <col min="11093" max="11094" width="4.140625" style="222" bestFit="1" customWidth="1"/>
    <col min="11095" max="11096" width="2.85546875" style="222" bestFit="1" customWidth="1"/>
    <col min="11097" max="11097" width="3.42578125" style="222" bestFit="1" customWidth="1"/>
    <col min="11098" max="11098" width="3.28515625" style="222" bestFit="1" customWidth="1"/>
    <col min="11099" max="11099" width="2.85546875" style="222" bestFit="1" customWidth="1"/>
    <col min="11100" max="11101" width="4.140625" style="222" bestFit="1" customWidth="1"/>
    <col min="11102" max="11103" width="2.85546875" style="222" bestFit="1" customWidth="1"/>
    <col min="11104" max="11107" width="2.85546875" style="222" customWidth="1"/>
    <col min="11108" max="11108" width="9.140625" style="222"/>
    <col min="11109" max="11109" width="3.140625" style="222" customWidth="1"/>
    <col min="11110" max="11110" width="16.7109375" style="222" customWidth="1"/>
    <col min="11111" max="11111" width="9.140625" style="222"/>
    <col min="11112" max="11130" width="2.7109375" style="222" customWidth="1"/>
    <col min="11131" max="11134" width="2.85546875" style="222" customWidth="1"/>
    <col min="11135" max="11149" width="2.7109375" style="222" customWidth="1"/>
    <col min="11150" max="11153" width="2.85546875" style="222" customWidth="1"/>
    <col min="11154" max="11154" width="9.140625" style="222"/>
    <col min="11155" max="11156" width="4.28515625" style="222" customWidth="1"/>
    <col min="11157" max="11157" width="7.85546875" style="222" customWidth="1"/>
    <col min="11158" max="11158" width="9.5703125" style="222" customWidth="1"/>
    <col min="11159" max="11159" width="15.140625" style="222" customWidth="1"/>
    <col min="11160" max="11160" width="7.140625" style="222" customWidth="1"/>
    <col min="11161" max="11161" width="3" style="222" customWidth="1"/>
    <col min="11162" max="11162" width="2" style="222" customWidth="1"/>
    <col min="11163" max="11163" width="2.5703125" style="222" customWidth="1"/>
    <col min="11164" max="11167" width="2" style="222" customWidth="1"/>
    <col min="11168" max="11168" width="3" style="222" customWidth="1"/>
    <col min="11169" max="11174" width="2" style="222" customWidth="1"/>
    <col min="11175" max="11175" width="9.140625" style="222"/>
    <col min="11176" max="11177" width="4.28515625" style="222" customWidth="1"/>
    <col min="11178" max="11178" width="9.5703125" style="222" customWidth="1"/>
    <col min="11179" max="11179" width="9.5703125" style="222" bestFit="1" customWidth="1"/>
    <col min="11180" max="11180" width="15.140625" style="222" bestFit="1" customWidth="1"/>
    <col min="11181" max="11181" width="7.140625" style="222" customWidth="1"/>
    <col min="11182" max="11182" width="3" style="222" bestFit="1" customWidth="1"/>
    <col min="11183" max="11183" width="2" style="222" bestFit="1" customWidth="1"/>
    <col min="11184" max="11184" width="2.5703125" style="222" customWidth="1"/>
    <col min="11185" max="11188" width="2" style="222" bestFit="1" customWidth="1"/>
    <col min="11189" max="11189" width="3" style="222" bestFit="1" customWidth="1"/>
    <col min="11190" max="11195" width="2" style="222" bestFit="1" customWidth="1"/>
    <col min="11196" max="11264" width="9.140625" style="222"/>
    <col min="11265" max="11266" width="4.28515625" style="222" customWidth="1"/>
    <col min="11267" max="11267" width="11.85546875" style="222" customWidth="1"/>
    <col min="11268" max="11268" width="11.42578125" style="222" customWidth="1"/>
    <col min="11269" max="11269" width="17" style="222" customWidth="1"/>
    <col min="11270" max="11270" width="7.140625" style="222" customWidth="1"/>
    <col min="11271" max="11271" width="3" style="222" customWidth="1"/>
    <col min="11272" max="11281" width="2" style="222" customWidth="1"/>
    <col min="11282" max="11282" width="3" style="222" customWidth="1"/>
    <col min="11283" max="11289" width="2" style="222" customWidth="1"/>
    <col min="11290" max="11290" width="9.140625" style="222"/>
    <col min="11291" max="11292" width="4.28515625" style="222" customWidth="1"/>
    <col min="11293" max="11293" width="11.85546875" style="222" customWidth="1"/>
    <col min="11294" max="11294" width="11.42578125" style="222" customWidth="1"/>
    <col min="11295" max="11295" width="17" style="222" customWidth="1"/>
    <col min="11296" max="11296" width="7.140625" style="222" customWidth="1"/>
    <col min="11297" max="11297" width="3" style="222" customWidth="1"/>
    <col min="11298" max="11307" width="2" style="222" customWidth="1"/>
    <col min="11308" max="11308" width="3" style="222" customWidth="1"/>
    <col min="11309" max="11315" width="2" style="222" customWidth="1"/>
    <col min="11316" max="11316" width="9.140625" style="222"/>
    <col min="11317" max="11317" width="4.28515625" style="222" customWidth="1"/>
    <col min="11318" max="11318" width="8.85546875" style="222" customWidth="1"/>
    <col min="11319" max="11319" width="2.85546875" style="222" customWidth="1"/>
    <col min="11320" max="11320" width="19" style="222" customWidth="1"/>
    <col min="11321" max="11321" width="7.140625" style="222" customWidth="1"/>
    <col min="11322" max="11323" width="3" style="222" customWidth="1"/>
    <col min="11324" max="11324" width="2" style="222" customWidth="1"/>
    <col min="11325" max="11325" width="2.7109375" style="222" customWidth="1"/>
    <col min="11326" max="11326" width="3" style="222" customWidth="1"/>
    <col min="11327" max="11327" width="4" style="222" customWidth="1"/>
    <col min="11328" max="11329" width="2.7109375" style="222" customWidth="1"/>
    <col min="11330" max="11331" width="4" style="222" customWidth="1"/>
    <col min="11332" max="11333" width="2.7109375" style="222" customWidth="1"/>
    <col min="11334" max="11334" width="3.28515625" style="222" customWidth="1"/>
    <col min="11335" max="11335" width="3.140625" style="222" customWidth="1"/>
    <col min="11336" max="11336" width="2.7109375" style="222" customWidth="1"/>
    <col min="11337" max="11338" width="4" style="222" customWidth="1"/>
    <col min="11339" max="11344" width="2.85546875" style="222" customWidth="1"/>
    <col min="11345" max="11346" width="4.140625" style="222" bestFit="1" customWidth="1"/>
    <col min="11347" max="11348" width="2.85546875" style="222" bestFit="1" customWidth="1"/>
    <col min="11349" max="11350" width="4.140625" style="222" bestFit="1" customWidth="1"/>
    <col min="11351" max="11352" width="2.85546875" style="222" bestFit="1" customWidth="1"/>
    <col min="11353" max="11353" width="3.42578125" style="222" bestFit="1" customWidth="1"/>
    <col min="11354" max="11354" width="3.28515625" style="222" bestFit="1" customWidth="1"/>
    <col min="11355" max="11355" width="2.85546875" style="222" bestFit="1" customWidth="1"/>
    <col min="11356" max="11357" width="4.140625" style="222" bestFit="1" customWidth="1"/>
    <col min="11358" max="11359" width="2.85546875" style="222" bestFit="1" customWidth="1"/>
    <col min="11360" max="11363" width="2.85546875" style="222" customWidth="1"/>
    <col min="11364" max="11364" width="9.140625" style="222"/>
    <col min="11365" max="11365" width="3.140625" style="222" customWidth="1"/>
    <col min="11366" max="11366" width="16.7109375" style="222" customWidth="1"/>
    <col min="11367" max="11367" width="9.140625" style="222"/>
    <col min="11368" max="11386" width="2.7109375" style="222" customWidth="1"/>
    <col min="11387" max="11390" width="2.85546875" style="222" customWidth="1"/>
    <col min="11391" max="11405" width="2.7109375" style="222" customWidth="1"/>
    <col min="11406" max="11409" width="2.85546875" style="222" customWidth="1"/>
    <col min="11410" max="11410" width="9.140625" style="222"/>
    <col min="11411" max="11412" width="4.28515625" style="222" customWidth="1"/>
    <col min="11413" max="11413" width="7.85546875" style="222" customWidth="1"/>
    <col min="11414" max="11414" width="9.5703125" style="222" customWidth="1"/>
    <col min="11415" max="11415" width="15.140625" style="222" customWidth="1"/>
    <col min="11416" max="11416" width="7.140625" style="222" customWidth="1"/>
    <col min="11417" max="11417" width="3" style="222" customWidth="1"/>
    <col min="11418" max="11418" width="2" style="222" customWidth="1"/>
    <col min="11419" max="11419" width="2.5703125" style="222" customWidth="1"/>
    <col min="11420" max="11423" width="2" style="222" customWidth="1"/>
    <col min="11424" max="11424" width="3" style="222" customWidth="1"/>
    <col min="11425" max="11430" width="2" style="222" customWidth="1"/>
    <col min="11431" max="11431" width="9.140625" style="222"/>
    <col min="11432" max="11433" width="4.28515625" style="222" customWidth="1"/>
    <col min="11434" max="11434" width="9.5703125" style="222" customWidth="1"/>
    <col min="11435" max="11435" width="9.5703125" style="222" bestFit="1" customWidth="1"/>
    <col min="11436" max="11436" width="15.140625" style="222" bestFit="1" customWidth="1"/>
    <col min="11437" max="11437" width="7.140625" style="222" customWidth="1"/>
    <col min="11438" max="11438" width="3" style="222" bestFit="1" customWidth="1"/>
    <col min="11439" max="11439" width="2" style="222" bestFit="1" customWidth="1"/>
    <col min="11440" max="11440" width="2.5703125" style="222" customWidth="1"/>
    <col min="11441" max="11444" width="2" style="222" bestFit="1" customWidth="1"/>
    <col min="11445" max="11445" width="3" style="222" bestFit="1" customWidth="1"/>
    <col min="11446" max="11451" width="2" style="222" bestFit="1" customWidth="1"/>
    <col min="11452" max="11520" width="9.140625" style="222"/>
    <col min="11521" max="11522" width="4.28515625" style="222" customWidth="1"/>
    <col min="11523" max="11523" width="11.85546875" style="222" customWidth="1"/>
    <col min="11524" max="11524" width="11.42578125" style="222" customWidth="1"/>
    <col min="11525" max="11525" width="17" style="222" customWidth="1"/>
    <col min="11526" max="11526" width="7.140625" style="222" customWidth="1"/>
    <col min="11527" max="11527" width="3" style="222" customWidth="1"/>
    <col min="11528" max="11537" width="2" style="222" customWidth="1"/>
    <col min="11538" max="11538" width="3" style="222" customWidth="1"/>
    <col min="11539" max="11545" width="2" style="222" customWidth="1"/>
    <col min="11546" max="11546" width="9.140625" style="222"/>
    <col min="11547" max="11548" width="4.28515625" style="222" customWidth="1"/>
    <col min="11549" max="11549" width="11.85546875" style="222" customWidth="1"/>
    <col min="11550" max="11550" width="11.42578125" style="222" customWidth="1"/>
    <col min="11551" max="11551" width="17" style="222" customWidth="1"/>
    <col min="11552" max="11552" width="7.140625" style="222" customWidth="1"/>
    <col min="11553" max="11553" width="3" style="222" customWidth="1"/>
    <col min="11554" max="11563" width="2" style="222" customWidth="1"/>
    <col min="11564" max="11564" width="3" style="222" customWidth="1"/>
    <col min="11565" max="11571" width="2" style="222" customWidth="1"/>
    <col min="11572" max="11572" width="9.140625" style="222"/>
    <col min="11573" max="11573" width="4.28515625" style="222" customWidth="1"/>
    <col min="11574" max="11574" width="8.85546875" style="222" customWidth="1"/>
    <col min="11575" max="11575" width="2.85546875" style="222" customWidth="1"/>
    <col min="11576" max="11576" width="19" style="222" customWidth="1"/>
    <col min="11577" max="11577" width="7.140625" style="222" customWidth="1"/>
    <col min="11578" max="11579" width="3" style="222" customWidth="1"/>
    <col min="11580" max="11580" width="2" style="222" customWidth="1"/>
    <col min="11581" max="11581" width="2.7109375" style="222" customWidth="1"/>
    <col min="11582" max="11582" width="3" style="222" customWidth="1"/>
    <col min="11583" max="11583" width="4" style="222" customWidth="1"/>
    <col min="11584" max="11585" width="2.7109375" style="222" customWidth="1"/>
    <col min="11586" max="11587" width="4" style="222" customWidth="1"/>
    <col min="11588" max="11589" width="2.7109375" style="222" customWidth="1"/>
    <col min="11590" max="11590" width="3.28515625" style="222" customWidth="1"/>
    <col min="11591" max="11591" width="3.140625" style="222" customWidth="1"/>
    <col min="11592" max="11592" width="2.7109375" style="222" customWidth="1"/>
    <col min="11593" max="11594" width="4" style="222" customWidth="1"/>
    <col min="11595" max="11600" width="2.85546875" style="222" customWidth="1"/>
    <col min="11601" max="11602" width="4.140625" style="222" bestFit="1" customWidth="1"/>
    <col min="11603" max="11604" width="2.85546875" style="222" bestFit="1" customWidth="1"/>
    <col min="11605" max="11606" width="4.140625" style="222" bestFit="1" customWidth="1"/>
    <col min="11607" max="11608" width="2.85546875" style="222" bestFit="1" customWidth="1"/>
    <col min="11609" max="11609" width="3.42578125" style="222" bestFit="1" customWidth="1"/>
    <col min="11610" max="11610" width="3.28515625" style="222" bestFit="1" customWidth="1"/>
    <col min="11611" max="11611" width="2.85546875" style="222" bestFit="1" customWidth="1"/>
    <col min="11612" max="11613" width="4.140625" style="222" bestFit="1" customWidth="1"/>
    <col min="11614" max="11615" width="2.85546875" style="222" bestFit="1" customWidth="1"/>
    <col min="11616" max="11619" width="2.85546875" style="222" customWidth="1"/>
    <col min="11620" max="11620" width="9.140625" style="222"/>
    <col min="11621" max="11621" width="3.140625" style="222" customWidth="1"/>
    <col min="11622" max="11622" width="16.7109375" style="222" customWidth="1"/>
    <col min="11623" max="11623" width="9.140625" style="222"/>
    <col min="11624" max="11642" width="2.7109375" style="222" customWidth="1"/>
    <col min="11643" max="11646" width="2.85546875" style="222" customWidth="1"/>
    <col min="11647" max="11661" width="2.7109375" style="222" customWidth="1"/>
    <col min="11662" max="11665" width="2.85546875" style="222" customWidth="1"/>
    <col min="11666" max="11666" width="9.140625" style="222"/>
    <col min="11667" max="11668" width="4.28515625" style="222" customWidth="1"/>
    <col min="11669" max="11669" width="7.85546875" style="222" customWidth="1"/>
    <col min="11670" max="11670" width="9.5703125" style="222" customWidth="1"/>
    <col min="11671" max="11671" width="15.140625" style="222" customWidth="1"/>
    <col min="11672" max="11672" width="7.140625" style="222" customWidth="1"/>
    <col min="11673" max="11673" width="3" style="222" customWidth="1"/>
    <col min="11674" max="11674" width="2" style="222" customWidth="1"/>
    <col min="11675" max="11675" width="2.5703125" style="222" customWidth="1"/>
    <col min="11676" max="11679" width="2" style="222" customWidth="1"/>
    <col min="11680" max="11680" width="3" style="222" customWidth="1"/>
    <col min="11681" max="11686" width="2" style="222" customWidth="1"/>
    <col min="11687" max="11687" width="9.140625" style="222"/>
    <col min="11688" max="11689" width="4.28515625" style="222" customWidth="1"/>
    <col min="11690" max="11690" width="9.5703125" style="222" customWidth="1"/>
    <col min="11691" max="11691" width="9.5703125" style="222" bestFit="1" customWidth="1"/>
    <col min="11692" max="11692" width="15.140625" style="222" bestFit="1" customWidth="1"/>
    <col min="11693" max="11693" width="7.140625" style="222" customWidth="1"/>
    <col min="11694" max="11694" width="3" style="222" bestFit="1" customWidth="1"/>
    <col min="11695" max="11695" width="2" style="222" bestFit="1" customWidth="1"/>
    <col min="11696" max="11696" width="2.5703125" style="222" customWidth="1"/>
    <col min="11697" max="11700" width="2" style="222" bestFit="1" customWidth="1"/>
    <col min="11701" max="11701" width="3" style="222" bestFit="1" customWidth="1"/>
    <col min="11702" max="11707" width="2" style="222" bestFit="1" customWidth="1"/>
    <col min="11708" max="11776" width="9.140625" style="222"/>
    <col min="11777" max="11778" width="4.28515625" style="222" customWidth="1"/>
    <col min="11779" max="11779" width="11.85546875" style="222" customWidth="1"/>
    <col min="11780" max="11780" width="11.42578125" style="222" customWidth="1"/>
    <col min="11781" max="11781" width="17" style="222" customWidth="1"/>
    <col min="11782" max="11782" width="7.140625" style="222" customWidth="1"/>
    <col min="11783" max="11783" width="3" style="222" customWidth="1"/>
    <col min="11784" max="11793" width="2" style="222" customWidth="1"/>
    <col min="11794" max="11794" width="3" style="222" customWidth="1"/>
    <col min="11795" max="11801" width="2" style="222" customWidth="1"/>
    <col min="11802" max="11802" width="9.140625" style="222"/>
    <col min="11803" max="11804" width="4.28515625" style="222" customWidth="1"/>
    <col min="11805" max="11805" width="11.85546875" style="222" customWidth="1"/>
    <col min="11806" max="11806" width="11.42578125" style="222" customWidth="1"/>
    <col min="11807" max="11807" width="17" style="222" customWidth="1"/>
    <col min="11808" max="11808" width="7.140625" style="222" customWidth="1"/>
    <col min="11809" max="11809" width="3" style="222" customWidth="1"/>
    <col min="11810" max="11819" width="2" style="222" customWidth="1"/>
    <col min="11820" max="11820" width="3" style="222" customWidth="1"/>
    <col min="11821" max="11827" width="2" style="222" customWidth="1"/>
    <col min="11828" max="11828" width="9.140625" style="222"/>
    <col min="11829" max="11829" width="4.28515625" style="222" customWidth="1"/>
    <col min="11830" max="11830" width="8.85546875" style="222" customWidth="1"/>
    <col min="11831" max="11831" width="2.85546875" style="222" customWidth="1"/>
    <col min="11832" max="11832" width="19" style="222" customWidth="1"/>
    <col min="11833" max="11833" width="7.140625" style="222" customWidth="1"/>
    <col min="11834" max="11835" width="3" style="222" customWidth="1"/>
    <col min="11836" max="11836" width="2" style="222" customWidth="1"/>
    <col min="11837" max="11837" width="2.7109375" style="222" customWidth="1"/>
    <col min="11838" max="11838" width="3" style="222" customWidth="1"/>
    <col min="11839" max="11839" width="4" style="222" customWidth="1"/>
    <col min="11840" max="11841" width="2.7109375" style="222" customWidth="1"/>
    <col min="11842" max="11843" width="4" style="222" customWidth="1"/>
    <col min="11844" max="11845" width="2.7109375" style="222" customWidth="1"/>
    <col min="11846" max="11846" width="3.28515625" style="222" customWidth="1"/>
    <col min="11847" max="11847" width="3.140625" style="222" customWidth="1"/>
    <col min="11848" max="11848" width="2.7109375" style="222" customWidth="1"/>
    <col min="11849" max="11850" width="4" style="222" customWidth="1"/>
    <col min="11851" max="11856" width="2.85546875" style="222" customWidth="1"/>
    <col min="11857" max="11858" width="4.140625" style="222" bestFit="1" customWidth="1"/>
    <col min="11859" max="11860" width="2.85546875" style="222" bestFit="1" customWidth="1"/>
    <col min="11861" max="11862" width="4.140625" style="222" bestFit="1" customWidth="1"/>
    <col min="11863" max="11864" width="2.85546875" style="222" bestFit="1" customWidth="1"/>
    <col min="11865" max="11865" width="3.42578125" style="222" bestFit="1" customWidth="1"/>
    <col min="11866" max="11866" width="3.28515625" style="222" bestFit="1" customWidth="1"/>
    <col min="11867" max="11867" width="2.85546875" style="222" bestFit="1" customWidth="1"/>
    <col min="11868" max="11869" width="4.140625" style="222" bestFit="1" customWidth="1"/>
    <col min="11870" max="11871" width="2.85546875" style="222" bestFit="1" customWidth="1"/>
    <col min="11872" max="11875" width="2.85546875" style="222" customWidth="1"/>
    <col min="11876" max="11876" width="9.140625" style="222"/>
    <col min="11877" max="11877" width="3.140625" style="222" customWidth="1"/>
    <col min="11878" max="11878" width="16.7109375" style="222" customWidth="1"/>
    <col min="11879" max="11879" width="9.140625" style="222"/>
    <col min="11880" max="11898" width="2.7109375" style="222" customWidth="1"/>
    <col min="11899" max="11902" width="2.85546875" style="222" customWidth="1"/>
    <col min="11903" max="11917" width="2.7109375" style="222" customWidth="1"/>
    <col min="11918" max="11921" width="2.85546875" style="222" customWidth="1"/>
    <col min="11922" max="11922" width="9.140625" style="222"/>
    <col min="11923" max="11924" width="4.28515625" style="222" customWidth="1"/>
    <col min="11925" max="11925" width="7.85546875" style="222" customWidth="1"/>
    <col min="11926" max="11926" width="9.5703125" style="222" customWidth="1"/>
    <col min="11927" max="11927" width="15.140625" style="222" customWidth="1"/>
    <col min="11928" max="11928" width="7.140625" style="222" customWidth="1"/>
    <col min="11929" max="11929" width="3" style="222" customWidth="1"/>
    <col min="11930" max="11930" width="2" style="222" customWidth="1"/>
    <col min="11931" max="11931" width="2.5703125" style="222" customWidth="1"/>
    <col min="11932" max="11935" width="2" style="222" customWidth="1"/>
    <col min="11936" max="11936" width="3" style="222" customWidth="1"/>
    <col min="11937" max="11942" width="2" style="222" customWidth="1"/>
    <col min="11943" max="11943" width="9.140625" style="222"/>
    <col min="11944" max="11945" width="4.28515625" style="222" customWidth="1"/>
    <col min="11946" max="11946" width="9.5703125" style="222" customWidth="1"/>
    <col min="11947" max="11947" width="9.5703125" style="222" bestFit="1" customWidth="1"/>
    <col min="11948" max="11948" width="15.140625" style="222" bestFit="1" customWidth="1"/>
    <col min="11949" max="11949" width="7.140625" style="222" customWidth="1"/>
    <col min="11950" max="11950" width="3" style="222" bestFit="1" customWidth="1"/>
    <col min="11951" max="11951" width="2" style="222" bestFit="1" customWidth="1"/>
    <col min="11952" max="11952" width="2.5703125" style="222" customWidth="1"/>
    <col min="11953" max="11956" width="2" style="222" bestFit="1" customWidth="1"/>
    <col min="11957" max="11957" width="3" style="222" bestFit="1" customWidth="1"/>
    <col min="11958" max="11963" width="2" style="222" bestFit="1" customWidth="1"/>
    <col min="11964" max="12032" width="9.140625" style="222"/>
    <col min="12033" max="12034" width="4.28515625" style="222" customWidth="1"/>
    <col min="12035" max="12035" width="11.85546875" style="222" customWidth="1"/>
    <col min="12036" max="12036" width="11.42578125" style="222" customWidth="1"/>
    <col min="12037" max="12037" width="17" style="222" customWidth="1"/>
    <col min="12038" max="12038" width="7.140625" style="222" customWidth="1"/>
    <col min="12039" max="12039" width="3" style="222" customWidth="1"/>
    <col min="12040" max="12049" width="2" style="222" customWidth="1"/>
    <col min="12050" max="12050" width="3" style="222" customWidth="1"/>
    <col min="12051" max="12057" width="2" style="222" customWidth="1"/>
    <col min="12058" max="12058" width="9.140625" style="222"/>
    <col min="12059" max="12060" width="4.28515625" style="222" customWidth="1"/>
    <col min="12061" max="12061" width="11.85546875" style="222" customWidth="1"/>
    <col min="12062" max="12062" width="11.42578125" style="222" customWidth="1"/>
    <col min="12063" max="12063" width="17" style="222" customWidth="1"/>
    <col min="12064" max="12064" width="7.140625" style="222" customWidth="1"/>
    <col min="12065" max="12065" width="3" style="222" customWidth="1"/>
    <col min="12066" max="12075" width="2" style="222" customWidth="1"/>
    <col min="12076" max="12076" width="3" style="222" customWidth="1"/>
    <col min="12077" max="12083" width="2" style="222" customWidth="1"/>
    <col min="12084" max="12084" width="9.140625" style="222"/>
    <col min="12085" max="12085" width="4.28515625" style="222" customWidth="1"/>
    <col min="12086" max="12086" width="8.85546875" style="222" customWidth="1"/>
    <col min="12087" max="12087" width="2.85546875" style="222" customWidth="1"/>
    <col min="12088" max="12088" width="19" style="222" customWidth="1"/>
    <col min="12089" max="12089" width="7.140625" style="222" customWidth="1"/>
    <col min="12090" max="12091" width="3" style="222" customWidth="1"/>
    <col min="12092" max="12092" width="2" style="222" customWidth="1"/>
    <col min="12093" max="12093" width="2.7109375" style="222" customWidth="1"/>
    <col min="12094" max="12094" width="3" style="222" customWidth="1"/>
    <col min="12095" max="12095" width="4" style="222" customWidth="1"/>
    <col min="12096" max="12097" width="2.7109375" style="222" customWidth="1"/>
    <col min="12098" max="12099" width="4" style="222" customWidth="1"/>
    <col min="12100" max="12101" width="2.7109375" style="222" customWidth="1"/>
    <col min="12102" max="12102" width="3.28515625" style="222" customWidth="1"/>
    <col min="12103" max="12103" width="3.140625" style="222" customWidth="1"/>
    <col min="12104" max="12104" width="2.7109375" style="222" customWidth="1"/>
    <col min="12105" max="12106" width="4" style="222" customWidth="1"/>
    <col min="12107" max="12112" width="2.85546875" style="222" customWidth="1"/>
    <col min="12113" max="12114" width="4.140625" style="222" bestFit="1" customWidth="1"/>
    <col min="12115" max="12116" width="2.85546875" style="222" bestFit="1" customWidth="1"/>
    <col min="12117" max="12118" width="4.140625" style="222" bestFit="1" customWidth="1"/>
    <col min="12119" max="12120" width="2.85546875" style="222" bestFit="1" customWidth="1"/>
    <col min="12121" max="12121" width="3.42578125" style="222" bestFit="1" customWidth="1"/>
    <col min="12122" max="12122" width="3.28515625" style="222" bestFit="1" customWidth="1"/>
    <col min="12123" max="12123" width="2.85546875" style="222" bestFit="1" customWidth="1"/>
    <col min="12124" max="12125" width="4.140625" style="222" bestFit="1" customWidth="1"/>
    <col min="12126" max="12127" width="2.85546875" style="222" bestFit="1" customWidth="1"/>
    <col min="12128" max="12131" width="2.85546875" style="222" customWidth="1"/>
    <col min="12132" max="12132" width="9.140625" style="222"/>
    <col min="12133" max="12133" width="3.140625" style="222" customWidth="1"/>
    <col min="12134" max="12134" width="16.7109375" style="222" customWidth="1"/>
    <col min="12135" max="12135" width="9.140625" style="222"/>
    <col min="12136" max="12154" width="2.7109375" style="222" customWidth="1"/>
    <col min="12155" max="12158" width="2.85546875" style="222" customWidth="1"/>
    <col min="12159" max="12173" width="2.7109375" style="222" customWidth="1"/>
    <col min="12174" max="12177" width="2.85546875" style="222" customWidth="1"/>
    <col min="12178" max="12178" width="9.140625" style="222"/>
    <col min="12179" max="12180" width="4.28515625" style="222" customWidth="1"/>
    <col min="12181" max="12181" width="7.85546875" style="222" customWidth="1"/>
    <col min="12182" max="12182" width="9.5703125" style="222" customWidth="1"/>
    <col min="12183" max="12183" width="15.140625" style="222" customWidth="1"/>
    <col min="12184" max="12184" width="7.140625" style="222" customWidth="1"/>
    <col min="12185" max="12185" width="3" style="222" customWidth="1"/>
    <col min="12186" max="12186" width="2" style="222" customWidth="1"/>
    <col min="12187" max="12187" width="2.5703125" style="222" customWidth="1"/>
    <col min="12188" max="12191" width="2" style="222" customWidth="1"/>
    <col min="12192" max="12192" width="3" style="222" customWidth="1"/>
    <col min="12193" max="12198" width="2" style="222" customWidth="1"/>
    <col min="12199" max="12199" width="9.140625" style="222"/>
    <col min="12200" max="12201" width="4.28515625" style="222" customWidth="1"/>
    <col min="12202" max="12202" width="9.5703125" style="222" customWidth="1"/>
    <col min="12203" max="12203" width="9.5703125" style="222" bestFit="1" customWidth="1"/>
    <col min="12204" max="12204" width="15.140625" style="222" bestFit="1" customWidth="1"/>
    <col min="12205" max="12205" width="7.140625" style="222" customWidth="1"/>
    <col min="12206" max="12206" width="3" style="222" bestFit="1" customWidth="1"/>
    <col min="12207" max="12207" width="2" style="222" bestFit="1" customWidth="1"/>
    <col min="12208" max="12208" width="2.5703125" style="222" customWidth="1"/>
    <col min="12209" max="12212" width="2" style="222" bestFit="1" customWidth="1"/>
    <col min="12213" max="12213" width="3" style="222" bestFit="1" customWidth="1"/>
    <col min="12214" max="12219" width="2" style="222" bestFit="1" customWidth="1"/>
    <col min="12220" max="12288" width="9.140625" style="222"/>
    <col min="12289" max="12290" width="4.28515625" style="222" customWidth="1"/>
    <col min="12291" max="12291" width="11.85546875" style="222" customWidth="1"/>
    <col min="12292" max="12292" width="11.42578125" style="222" customWidth="1"/>
    <col min="12293" max="12293" width="17" style="222" customWidth="1"/>
    <col min="12294" max="12294" width="7.140625" style="222" customWidth="1"/>
    <col min="12295" max="12295" width="3" style="222" customWidth="1"/>
    <col min="12296" max="12305" width="2" style="222" customWidth="1"/>
    <col min="12306" max="12306" width="3" style="222" customWidth="1"/>
    <col min="12307" max="12313" width="2" style="222" customWidth="1"/>
    <col min="12314" max="12314" width="9.140625" style="222"/>
    <col min="12315" max="12316" width="4.28515625" style="222" customWidth="1"/>
    <col min="12317" max="12317" width="11.85546875" style="222" customWidth="1"/>
    <col min="12318" max="12318" width="11.42578125" style="222" customWidth="1"/>
    <col min="12319" max="12319" width="17" style="222" customWidth="1"/>
    <col min="12320" max="12320" width="7.140625" style="222" customWidth="1"/>
    <col min="12321" max="12321" width="3" style="222" customWidth="1"/>
    <col min="12322" max="12331" width="2" style="222" customWidth="1"/>
    <col min="12332" max="12332" width="3" style="222" customWidth="1"/>
    <col min="12333" max="12339" width="2" style="222" customWidth="1"/>
    <col min="12340" max="12340" width="9.140625" style="222"/>
    <col min="12341" max="12341" width="4.28515625" style="222" customWidth="1"/>
    <col min="12342" max="12342" width="8.85546875" style="222" customWidth="1"/>
    <col min="12343" max="12343" width="2.85546875" style="222" customWidth="1"/>
    <col min="12344" max="12344" width="19" style="222" customWidth="1"/>
    <col min="12345" max="12345" width="7.140625" style="222" customWidth="1"/>
    <col min="12346" max="12347" width="3" style="222" customWidth="1"/>
    <col min="12348" max="12348" width="2" style="222" customWidth="1"/>
    <col min="12349" max="12349" width="2.7109375" style="222" customWidth="1"/>
    <col min="12350" max="12350" width="3" style="222" customWidth="1"/>
    <col min="12351" max="12351" width="4" style="222" customWidth="1"/>
    <col min="12352" max="12353" width="2.7109375" style="222" customWidth="1"/>
    <col min="12354" max="12355" width="4" style="222" customWidth="1"/>
    <col min="12356" max="12357" width="2.7109375" style="222" customWidth="1"/>
    <col min="12358" max="12358" width="3.28515625" style="222" customWidth="1"/>
    <col min="12359" max="12359" width="3.140625" style="222" customWidth="1"/>
    <col min="12360" max="12360" width="2.7109375" style="222" customWidth="1"/>
    <col min="12361" max="12362" width="4" style="222" customWidth="1"/>
    <col min="12363" max="12368" width="2.85546875" style="222" customWidth="1"/>
    <col min="12369" max="12370" width="4.140625" style="222" bestFit="1" customWidth="1"/>
    <col min="12371" max="12372" width="2.85546875" style="222" bestFit="1" customWidth="1"/>
    <col min="12373" max="12374" width="4.140625" style="222" bestFit="1" customWidth="1"/>
    <col min="12375" max="12376" width="2.85546875" style="222" bestFit="1" customWidth="1"/>
    <col min="12377" max="12377" width="3.42578125" style="222" bestFit="1" customWidth="1"/>
    <col min="12378" max="12378" width="3.28515625" style="222" bestFit="1" customWidth="1"/>
    <col min="12379" max="12379" width="2.85546875" style="222" bestFit="1" customWidth="1"/>
    <col min="12380" max="12381" width="4.140625" style="222" bestFit="1" customWidth="1"/>
    <col min="12382" max="12383" width="2.85546875" style="222" bestFit="1" customWidth="1"/>
    <col min="12384" max="12387" width="2.85546875" style="222" customWidth="1"/>
    <col min="12388" max="12388" width="9.140625" style="222"/>
    <col min="12389" max="12389" width="3.140625" style="222" customWidth="1"/>
    <col min="12390" max="12390" width="16.7109375" style="222" customWidth="1"/>
    <col min="12391" max="12391" width="9.140625" style="222"/>
    <col min="12392" max="12410" width="2.7109375" style="222" customWidth="1"/>
    <col min="12411" max="12414" width="2.85546875" style="222" customWidth="1"/>
    <col min="12415" max="12429" width="2.7109375" style="222" customWidth="1"/>
    <col min="12430" max="12433" width="2.85546875" style="222" customWidth="1"/>
    <col min="12434" max="12434" width="9.140625" style="222"/>
    <col min="12435" max="12436" width="4.28515625" style="222" customWidth="1"/>
    <col min="12437" max="12437" width="7.85546875" style="222" customWidth="1"/>
    <col min="12438" max="12438" width="9.5703125" style="222" customWidth="1"/>
    <col min="12439" max="12439" width="15.140625" style="222" customWidth="1"/>
    <col min="12440" max="12440" width="7.140625" style="222" customWidth="1"/>
    <col min="12441" max="12441" width="3" style="222" customWidth="1"/>
    <col min="12442" max="12442" width="2" style="222" customWidth="1"/>
    <col min="12443" max="12443" width="2.5703125" style="222" customWidth="1"/>
    <col min="12444" max="12447" width="2" style="222" customWidth="1"/>
    <col min="12448" max="12448" width="3" style="222" customWidth="1"/>
    <col min="12449" max="12454" width="2" style="222" customWidth="1"/>
    <col min="12455" max="12455" width="9.140625" style="222"/>
    <col min="12456" max="12457" width="4.28515625" style="222" customWidth="1"/>
    <col min="12458" max="12458" width="9.5703125" style="222" customWidth="1"/>
    <col min="12459" max="12459" width="9.5703125" style="222" bestFit="1" customWidth="1"/>
    <col min="12460" max="12460" width="15.140625" style="222" bestFit="1" customWidth="1"/>
    <col min="12461" max="12461" width="7.140625" style="222" customWidth="1"/>
    <col min="12462" max="12462" width="3" style="222" bestFit="1" customWidth="1"/>
    <col min="12463" max="12463" width="2" style="222" bestFit="1" customWidth="1"/>
    <col min="12464" max="12464" width="2.5703125" style="222" customWidth="1"/>
    <col min="12465" max="12468" width="2" style="222" bestFit="1" customWidth="1"/>
    <col min="12469" max="12469" width="3" style="222" bestFit="1" customWidth="1"/>
    <col min="12470" max="12475" width="2" style="222" bestFit="1" customWidth="1"/>
    <col min="12476" max="12544" width="9.140625" style="222"/>
    <col min="12545" max="12546" width="4.28515625" style="222" customWidth="1"/>
    <col min="12547" max="12547" width="11.85546875" style="222" customWidth="1"/>
    <col min="12548" max="12548" width="11.42578125" style="222" customWidth="1"/>
    <col min="12549" max="12549" width="17" style="222" customWidth="1"/>
    <col min="12550" max="12550" width="7.140625" style="222" customWidth="1"/>
    <col min="12551" max="12551" width="3" style="222" customWidth="1"/>
    <col min="12552" max="12561" width="2" style="222" customWidth="1"/>
    <col min="12562" max="12562" width="3" style="222" customWidth="1"/>
    <col min="12563" max="12569" width="2" style="222" customWidth="1"/>
    <col min="12570" max="12570" width="9.140625" style="222"/>
    <col min="12571" max="12572" width="4.28515625" style="222" customWidth="1"/>
    <col min="12573" max="12573" width="11.85546875" style="222" customWidth="1"/>
    <col min="12574" max="12574" width="11.42578125" style="222" customWidth="1"/>
    <col min="12575" max="12575" width="17" style="222" customWidth="1"/>
    <col min="12576" max="12576" width="7.140625" style="222" customWidth="1"/>
    <col min="12577" max="12577" width="3" style="222" customWidth="1"/>
    <col min="12578" max="12587" width="2" style="222" customWidth="1"/>
    <col min="12588" max="12588" width="3" style="222" customWidth="1"/>
    <col min="12589" max="12595" width="2" style="222" customWidth="1"/>
    <col min="12596" max="12596" width="9.140625" style="222"/>
    <col min="12597" max="12597" width="4.28515625" style="222" customWidth="1"/>
    <col min="12598" max="12598" width="8.85546875" style="222" customWidth="1"/>
    <col min="12599" max="12599" width="2.85546875" style="222" customWidth="1"/>
    <col min="12600" max="12600" width="19" style="222" customWidth="1"/>
    <col min="12601" max="12601" width="7.140625" style="222" customWidth="1"/>
    <col min="12602" max="12603" width="3" style="222" customWidth="1"/>
    <col min="12604" max="12604" width="2" style="222" customWidth="1"/>
    <col min="12605" max="12605" width="2.7109375" style="222" customWidth="1"/>
    <col min="12606" max="12606" width="3" style="222" customWidth="1"/>
    <col min="12607" max="12607" width="4" style="222" customWidth="1"/>
    <col min="12608" max="12609" width="2.7109375" style="222" customWidth="1"/>
    <col min="12610" max="12611" width="4" style="222" customWidth="1"/>
    <col min="12612" max="12613" width="2.7109375" style="222" customWidth="1"/>
    <col min="12614" max="12614" width="3.28515625" style="222" customWidth="1"/>
    <col min="12615" max="12615" width="3.140625" style="222" customWidth="1"/>
    <col min="12616" max="12616" width="2.7109375" style="222" customWidth="1"/>
    <col min="12617" max="12618" width="4" style="222" customWidth="1"/>
    <col min="12619" max="12624" width="2.85546875" style="222" customWidth="1"/>
    <col min="12625" max="12626" width="4.140625" style="222" bestFit="1" customWidth="1"/>
    <col min="12627" max="12628" width="2.85546875" style="222" bestFit="1" customWidth="1"/>
    <col min="12629" max="12630" width="4.140625" style="222" bestFit="1" customWidth="1"/>
    <col min="12631" max="12632" width="2.85546875" style="222" bestFit="1" customWidth="1"/>
    <col min="12633" max="12633" width="3.42578125" style="222" bestFit="1" customWidth="1"/>
    <col min="12634" max="12634" width="3.28515625" style="222" bestFit="1" customWidth="1"/>
    <col min="12635" max="12635" width="2.85546875" style="222" bestFit="1" customWidth="1"/>
    <col min="12636" max="12637" width="4.140625" style="222" bestFit="1" customWidth="1"/>
    <col min="12638" max="12639" width="2.85546875" style="222" bestFit="1" customWidth="1"/>
    <col min="12640" max="12643" width="2.85546875" style="222" customWidth="1"/>
    <col min="12644" max="12644" width="9.140625" style="222"/>
    <col min="12645" max="12645" width="3.140625" style="222" customWidth="1"/>
    <col min="12646" max="12646" width="16.7109375" style="222" customWidth="1"/>
    <col min="12647" max="12647" width="9.140625" style="222"/>
    <col min="12648" max="12666" width="2.7109375" style="222" customWidth="1"/>
    <col min="12667" max="12670" width="2.85546875" style="222" customWidth="1"/>
    <col min="12671" max="12685" width="2.7109375" style="222" customWidth="1"/>
    <col min="12686" max="12689" width="2.85546875" style="222" customWidth="1"/>
    <col min="12690" max="12690" width="9.140625" style="222"/>
    <col min="12691" max="12692" width="4.28515625" style="222" customWidth="1"/>
    <col min="12693" max="12693" width="7.85546875" style="222" customWidth="1"/>
    <col min="12694" max="12694" width="9.5703125" style="222" customWidth="1"/>
    <col min="12695" max="12695" width="15.140625" style="222" customWidth="1"/>
    <col min="12696" max="12696" width="7.140625" style="222" customWidth="1"/>
    <col min="12697" max="12697" width="3" style="222" customWidth="1"/>
    <col min="12698" max="12698" width="2" style="222" customWidth="1"/>
    <col min="12699" max="12699" width="2.5703125" style="222" customWidth="1"/>
    <col min="12700" max="12703" width="2" style="222" customWidth="1"/>
    <col min="12704" max="12704" width="3" style="222" customWidth="1"/>
    <col min="12705" max="12710" width="2" style="222" customWidth="1"/>
    <col min="12711" max="12711" width="9.140625" style="222"/>
    <col min="12712" max="12713" width="4.28515625" style="222" customWidth="1"/>
    <col min="12714" max="12714" width="9.5703125" style="222" customWidth="1"/>
    <col min="12715" max="12715" width="9.5703125" style="222" bestFit="1" customWidth="1"/>
    <col min="12716" max="12716" width="15.140625" style="222" bestFit="1" customWidth="1"/>
    <col min="12717" max="12717" width="7.140625" style="222" customWidth="1"/>
    <col min="12718" max="12718" width="3" style="222" bestFit="1" customWidth="1"/>
    <col min="12719" max="12719" width="2" style="222" bestFit="1" customWidth="1"/>
    <col min="12720" max="12720" width="2.5703125" style="222" customWidth="1"/>
    <col min="12721" max="12724" width="2" style="222" bestFit="1" customWidth="1"/>
    <col min="12725" max="12725" width="3" style="222" bestFit="1" customWidth="1"/>
    <col min="12726" max="12731" width="2" style="222" bestFit="1" customWidth="1"/>
    <col min="12732" max="12800" width="9.140625" style="222"/>
    <col min="12801" max="12802" width="4.28515625" style="222" customWidth="1"/>
    <col min="12803" max="12803" width="11.85546875" style="222" customWidth="1"/>
    <col min="12804" max="12804" width="11.42578125" style="222" customWidth="1"/>
    <col min="12805" max="12805" width="17" style="222" customWidth="1"/>
    <col min="12806" max="12806" width="7.140625" style="222" customWidth="1"/>
    <col min="12807" max="12807" width="3" style="222" customWidth="1"/>
    <col min="12808" max="12817" width="2" style="222" customWidth="1"/>
    <col min="12818" max="12818" width="3" style="222" customWidth="1"/>
    <col min="12819" max="12825" width="2" style="222" customWidth="1"/>
    <col min="12826" max="12826" width="9.140625" style="222"/>
    <col min="12827" max="12828" width="4.28515625" style="222" customWidth="1"/>
    <col min="12829" max="12829" width="11.85546875" style="222" customWidth="1"/>
    <col min="12830" max="12830" width="11.42578125" style="222" customWidth="1"/>
    <col min="12831" max="12831" width="17" style="222" customWidth="1"/>
    <col min="12832" max="12832" width="7.140625" style="222" customWidth="1"/>
    <col min="12833" max="12833" width="3" style="222" customWidth="1"/>
    <col min="12834" max="12843" width="2" style="222" customWidth="1"/>
    <col min="12844" max="12844" width="3" style="222" customWidth="1"/>
    <col min="12845" max="12851" width="2" style="222" customWidth="1"/>
    <col min="12852" max="12852" width="9.140625" style="222"/>
    <col min="12853" max="12853" width="4.28515625" style="222" customWidth="1"/>
    <col min="12854" max="12854" width="8.85546875" style="222" customWidth="1"/>
    <col min="12855" max="12855" width="2.85546875" style="222" customWidth="1"/>
    <col min="12856" max="12856" width="19" style="222" customWidth="1"/>
    <col min="12857" max="12857" width="7.140625" style="222" customWidth="1"/>
    <col min="12858" max="12859" width="3" style="222" customWidth="1"/>
    <col min="12860" max="12860" width="2" style="222" customWidth="1"/>
    <col min="12861" max="12861" width="2.7109375" style="222" customWidth="1"/>
    <col min="12862" max="12862" width="3" style="222" customWidth="1"/>
    <col min="12863" max="12863" width="4" style="222" customWidth="1"/>
    <col min="12864" max="12865" width="2.7109375" style="222" customWidth="1"/>
    <col min="12866" max="12867" width="4" style="222" customWidth="1"/>
    <col min="12868" max="12869" width="2.7109375" style="222" customWidth="1"/>
    <col min="12870" max="12870" width="3.28515625" style="222" customWidth="1"/>
    <col min="12871" max="12871" width="3.140625" style="222" customWidth="1"/>
    <col min="12872" max="12872" width="2.7109375" style="222" customWidth="1"/>
    <col min="12873" max="12874" width="4" style="222" customWidth="1"/>
    <col min="12875" max="12880" width="2.85546875" style="222" customWidth="1"/>
    <col min="12881" max="12882" width="4.140625" style="222" bestFit="1" customWidth="1"/>
    <col min="12883" max="12884" width="2.85546875" style="222" bestFit="1" customWidth="1"/>
    <col min="12885" max="12886" width="4.140625" style="222" bestFit="1" customWidth="1"/>
    <col min="12887" max="12888" width="2.85546875" style="222" bestFit="1" customWidth="1"/>
    <col min="12889" max="12889" width="3.42578125" style="222" bestFit="1" customWidth="1"/>
    <col min="12890" max="12890" width="3.28515625" style="222" bestFit="1" customWidth="1"/>
    <col min="12891" max="12891" width="2.85546875" style="222" bestFit="1" customWidth="1"/>
    <col min="12892" max="12893" width="4.140625" style="222" bestFit="1" customWidth="1"/>
    <col min="12894" max="12895" width="2.85546875" style="222" bestFit="1" customWidth="1"/>
    <col min="12896" max="12899" width="2.85546875" style="222" customWidth="1"/>
    <col min="12900" max="12900" width="9.140625" style="222"/>
    <col min="12901" max="12901" width="3.140625" style="222" customWidth="1"/>
    <col min="12902" max="12902" width="16.7109375" style="222" customWidth="1"/>
    <col min="12903" max="12903" width="9.140625" style="222"/>
    <col min="12904" max="12922" width="2.7109375" style="222" customWidth="1"/>
    <col min="12923" max="12926" width="2.85546875" style="222" customWidth="1"/>
    <col min="12927" max="12941" width="2.7109375" style="222" customWidth="1"/>
    <col min="12942" max="12945" width="2.85546875" style="222" customWidth="1"/>
    <col min="12946" max="12946" width="9.140625" style="222"/>
    <col min="12947" max="12948" width="4.28515625" style="222" customWidth="1"/>
    <col min="12949" max="12949" width="7.85546875" style="222" customWidth="1"/>
    <col min="12950" max="12950" width="9.5703125" style="222" customWidth="1"/>
    <col min="12951" max="12951" width="15.140625" style="222" customWidth="1"/>
    <col min="12952" max="12952" width="7.140625" style="222" customWidth="1"/>
    <col min="12953" max="12953" width="3" style="222" customWidth="1"/>
    <col min="12954" max="12954" width="2" style="222" customWidth="1"/>
    <col min="12955" max="12955" width="2.5703125" style="222" customWidth="1"/>
    <col min="12956" max="12959" width="2" style="222" customWidth="1"/>
    <col min="12960" max="12960" width="3" style="222" customWidth="1"/>
    <col min="12961" max="12966" width="2" style="222" customWidth="1"/>
    <col min="12967" max="12967" width="9.140625" style="222"/>
    <col min="12968" max="12969" width="4.28515625" style="222" customWidth="1"/>
    <col min="12970" max="12970" width="9.5703125" style="222" customWidth="1"/>
    <col min="12971" max="12971" width="9.5703125" style="222" bestFit="1" customWidth="1"/>
    <col min="12972" max="12972" width="15.140625" style="222" bestFit="1" customWidth="1"/>
    <col min="12973" max="12973" width="7.140625" style="222" customWidth="1"/>
    <col min="12974" max="12974" width="3" style="222" bestFit="1" customWidth="1"/>
    <col min="12975" max="12975" width="2" style="222" bestFit="1" customWidth="1"/>
    <col min="12976" max="12976" width="2.5703125" style="222" customWidth="1"/>
    <col min="12977" max="12980" width="2" style="222" bestFit="1" customWidth="1"/>
    <col min="12981" max="12981" width="3" style="222" bestFit="1" customWidth="1"/>
    <col min="12982" max="12987" width="2" style="222" bestFit="1" customWidth="1"/>
    <col min="12988" max="13056" width="9.140625" style="222"/>
    <col min="13057" max="13058" width="4.28515625" style="222" customWidth="1"/>
    <col min="13059" max="13059" width="11.85546875" style="222" customWidth="1"/>
    <col min="13060" max="13060" width="11.42578125" style="222" customWidth="1"/>
    <col min="13061" max="13061" width="17" style="222" customWidth="1"/>
    <col min="13062" max="13062" width="7.140625" style="222" customWidth="1"/>
    <col min="13063" max="13063" width="3" style="222" customWidth="1"/>
    <col min="13064" max="13073" width="2" style="222" customWidth="1"/>
    <col min="13074" max="13074" width="3" style="222" customWidth="1"/>
    <col min="13075" max="13081" width="2" style="222" customWidth="1"/>
    <col min="13082" max="13082" width="9.140625" style="222"/>
    <col min="13083" max="13084" width="4.28515625" style="222" customWidth="1"/>
    <col min="13085" max="13085" width="11.85546875" style="222" customWidth="1"/>
    <col min="13086" max="13086" width="11.42578125" style="222" customWidth="1"/>
    <col min="13087" max="13087" width="17" style="222" customWidth="1"/>
    <col min="13088" max="13088" width="7.140625" style="222" customWidth="1"/>
    <col min="13089" max="13089" width="3" style="222" customWidth="1"/>
    <col min="13090" max="13099" width="2" style="222" customWidth="1"/>
    <col min="13100" max="13100" width="3" style="222" customWidth="1"/>
    <col min="13101" max="13107" width="2" style="222" customWidth="1"/>
    <col min="13108" max="13108" width="9.140625" style="222"/>
    <col min="13109" max="13109" width="4.28515625" style="222" customWidth="1"/>
    <col min="13110" max="13110" width="8.85546875" style="222" customWidth="1"/>
    <col min="13111" max="13111" width="2.85546875" style="222" customWidth="1"/>
    <col min="13112" max="13112" width="19" style="222" customWidth="1"/>
    <col min="13113" max="13113" width="7.140625" style="222" customWidth="1"/>
    <col min="13114" max="13115" width="3" style="222" customWidth="1"/>
    <col min="13116" max="13116" width="2" style="222" customWidth="1"/>
    <col min="13117" max="13117" width="2.7109375" style="222" customWidth="1"/>
    <col min="13118" max="13118" width="3" style="222" customWidth="1"/>
    <col min="13119" max="13119" width="4" style="222" customWidth="1"/>
    <col min="13120" max="13121" width="2.7109375" style="222" customWidth="1"/>
    <col min="13122" max="13123" width="4" style="222" customWidth="1"/>
    <col min="13124" max="13125" width="2.7109375" style="222" customWidth="1"/>
    <col min="13126" max="13126" width="3.28515625" style="222" customWidth="1"/>
    <col min="13127" max="13127" width="3.140625" style="222" customWidth="1"/>
    <col min="13128" max="13128" width="2.7109375" style="222" customWidth="1"/>
    <col min="13129" max="13130" width="4" style="222" customWidth="1"/>
    <col min="13131" max="13136" width="2.85546875" style="222" customWidth="1"/>
    <col min="13137" max="13138" width="4.140625" style="222" bestFit="1" customWidth="1"/>
    <col min="13139" max="13140" width="2.85546875" style="222" bestFit="1" customWidth="1"/>
    <col min="13141" max="13142" width="4.140625" style="222" bestFit="1" customWidth="1"/>
    <col min="13143" max="13144" width="2.85546875" style="222" bestFit="1" customWidth="1"/>
    <col min="13145" max="13145" width="3.42578125" style="222" bestFit="1" customWidth="1"/>
    <col min="13146" max="13146" width="3.28515625" style="222" bestFit="1" customWidth="1"/>
    <col min="13147" max="13147" width="2.85546875" style="222" bestFit="1" customWidth="1"/>
    <col min="13148" max="13149" width="4.140625" style="222" bestFit="1" customWidth="1"/>
    <col min="13150" max="13151" width="2.85546875" style="222" bestFit="1" customWidth="1"/>
    <col min="13152" max="13155" width="2.85546875" style="222" customWidth="1"/>
    <col min="13156" max="13156" width="9.140625" style="222"/>
    <col min="13157" max="13157" width="3.140625" style="222" customWidth="1"/>
    <col min="13158" max="13158" width="16.7109375" style="222" customWidth="1"/>
    <col min="13159" max="13159" width="9.140625" style="222"/>
    <col min="13160" max="13178" width="2.7109375" style="222" customWidth="1"/>
    <col min="13179" max="13182" width="2.85546875" style="222" customWidth="1"/>
    <col min="13183" max="13197" width="2.7109375" style="222" customWidth="1"/>
    <col min="13198" max="13201" width="2.85546875" style="222" customWidth="1"/>
    <col min="13202" max="13202" width="9.140625" style="222"/>
    <col min="13203" max="13204" width="4.28515625" style="222" customWidth="1"/>
    <col min="13205" max="13205" width="7.85546875" style="222" customWidth="1"/>
    <col min="13206" max="13206" width="9.5703125" style="222" customWidth="1"/>
    <col min="13207" max="13207" width="15.140625" style="222" customWidth="1"/>
    <col min="13208" max="13208" width="7.140625" style="222" customWidth="1"/>
    <col min="13209" max="13209" width="3" style="222" customWidth="1"/>
    <col min="13210" max="13210" width="2" style="222" customWidth="1"/>
    <col min="13211" max="13211" width="2.5703125" style="222" customWidth="1"/>
    <col min="13212" max="13215" width="2" style="222" customWidth="1"/>
    <col min="13216" max="13216" width="3" style="222" customWidth="1"/>
    <col min="13217" max="13222" width="2" style="222" customWidth="1"/>
    <col min="13223" max="13223" width="9.140625" style="222"/>
    <col min="13224" max="13225" width="4.28515625" style="222" customWidth="1"/>
    <col min="13226" max="13226" width="9.5703125" style="222" customWidth="1"/>
    <col min="13227" max="13227" width="9.5703125" style="222" bestFit="1" customWidth="1"/>
    <col min="13228" max="13228" width="15.140625" style="222" bestFit="1" customWidth="1"/>
    <col min="13229" max="13229" width="7.140625" style="222" customWidth="1"/>
    <col min="13230" max="13230" width="3" style="222" bestFit="1" customWidth="1"/>
    <col min="13231" max="13231" width="2" style="222" bestFit="1" customWidth="1"/>
    <col min="13232" max="13232" width="2.5703125" style="222" customWidth="1"/>
    <col min="13233" max="13236" width="2" style="222" bestFit="1" customWidth="1"/>
    <col min="13237" max="13237" width="3" style="222" bestFit="1" customWidth="1"/>
    <col min="13238" max="13243" width="2" style="222" bestFit="1" customWidth="1"/>
    <col min="13244" max="13312" width="9.140625" style="222"/>
    <col min="13313" max="13314" width="4.28515625" style="222" customWidth="1"/>
    <col min="13315" max="13315" width="11.85546875" style="222" customWidth="1"/>
    <col min="13316" max="13316" width="11.42578125" style="222" customWidth="1"/>
    <col min="13317" max="13317" width="17" style="222" customWidth="1"/>
    <col min="13318" max="13318" width="7.140625" style="222" customWidth="1"/>
    <col min="13319" max="13319" width="3" style="222" customWidth="1"/>
    <col min="13320" max="13329" width="2" style="222" customWidth="1"/>
    <col min="13330" max="13330" width="3" style="222" customWidth="1"/>
    <col min="13331" max="13337" width="2" style="222" customWidth="1"/>
    <col min="13338" max="13338" width="9.140625" style="222"/>
    <col min="13339" max="13340" width="4.28515625" style="222" customWidth="1"/>
    <col min="13341" max="13341" width="11.85546875" style="222" customWidth="1"/>
    <col min="13342" max="13342" width="11.42578125" style="222" customWidth="1"/>
    <col min="13343" max="13343" width="17" style="222" customWidth="1"/>
    <col min="13344" max="13344" width="7.140625" style="222" customWidth="1"/>
    <col min="13345" max="13345" width="3" style="222" customWidth="1"/>
    <col min="13346" max="13355" width="2" style="222" customWidth="1"/>
    <col min="13356" max="13356" width="3" style="222" customWidth="1"/>
    <col min="13357" max="13363" width="2" style="222" customWidth="1"/>
    <col min="13364" max="13364" width="9.140625" style="222"/>
    <col min="13365" max="13365" width="4.28515625" style="222" customWidth="1"/>
    <col min="13366" max="13366" width="8.85546875" style="222" customWidth="1"/>
    <col min="13367" max="13367" width="2.85546875" style="222" customWidth="1"/>
    <col min="13368" max="13368" width="19" style="222" customWidth="1"/>
    <col min="13369" max="13369" width="7.140625" style="222" customWidth="1"/>
    <col min="13370" max="13371" width="3" style="222" customWidth="1"/>
    <col min="13372" max="13372" width="2" style="222" customWidth="1"/>
    <col min="13373" max="13373" width="2.7109375" style="222" customWidth="1"/>
    <col min="13374" max="13374" width="3" style="222" customWidth="1"/>
    <col min="13375" max="13375" width="4" style="222" customWidth="1"/>
    <col min="13376" max="13377" width="2.7109375" style="222" customWidth="1"/>
    <col min="13378" max="13379" width="4" style="222" customWidth="1"/>
    <col min="13380" max="13381" width="2.7109375" style="222" customWidth="1"/>
    <col min="13382" max="13382" width="3.28515625" style="222" customWidth="1"/>
    <col min="13383" max="13383" width="3.140625" style="222" customWidth="1"/>
    <col min="13384" max="13384" width="2.7109375" style="222" customWidth="1"/>
    <col min="13385" max="13386" width="4" style="222" customWidth="1"/>
    <col min="13387" max="13392" width="2.85546875" style="222" customWidth="1"/>
    <col min="13393" max="13394" width="4.140625" style="222" bestFit="1" customWidth="1"/>
    <col min="13395" max="13396" width="2.85546875" style="222" bestFit="1" customWidth="1"/>
    <col min="13397" max="13398" width="4.140625" style="222" bestFit="1" customWidth="1"/>
    <col min="13399" max="13400" width="2.85546875" style="222" bestFit="1" customWidth="1"/>
    <col min="13401" max="13401" width="3.42578125" style="222" bestFit="1" customWidth="1"/>
    <col min="13402" max="13402" width="3.28515625" style="222" bestFit="1" customWidth="1"/>
    <col min="13403" max="13403" width="2.85546875" style="222" bestFit="1" customWidth="1"/>
    <col min="13404" max="13405" width="4.140625" style="222" bestFit="1" customWidth="1"/>
    <col min="13406" max="13407" width="2.85546875" style="222" bestFit="1" customWidth="1"/>
    <col min="13408" max="13411" width="2.85546875" style="222" customWidth="1"/>
    <col min="13412" max="13412" width="9.140625" style="222"/>
    <col min="13413" max="13413" width="3.140625" style="222" customWidth="1"/>
    <col min="13414" max="13414" width="16.7109375" style="222" customWidth="1"/>
    <col min="13415" max="13415" width="9.140625" style="222"/>
    <col min="13416" max="13434" width="2.7109375" style="222" customWidth="1"/>
    <col min="13435" max="13438" width="2.85546875" style="222" customWidth="1"/>
    <col min="13439" max="13453" width="2.7109375" style="222" customWidth="1"/>
    <col min="13454" max="13457" width="2.85546875" style="222" customWidth="1"/>
    <col min="13458" max="13458" width="9.140625" style="222"/>
    <col min="13459" max="13460" width="4.28515625" style="222" customWidth="1"/>
    <col min="13461" max="13461" width="7.85546875" style="222" customWidth="1"/>
    <col min="13462" max="13462" width="9.5703125" style="222" customWidth="1"/>
    <col min="13463" max="13463" width="15.140625" style="222" customWidth="1"/>
    <col min="13464" max="13464" width="7.140625" style="222" customWidth="1"/>
    <col min="13465" max="13465" width="3" style="222" customWidth="1"/>
    <col min="13466" max="13466" width="2" style="222" customWidth="1"/>
    <col min="13467" max="13467" width="2.5703125" style="222" customWidth="1"/>
    <col min="13468" max="13471" width="2" style="222" customWidth="1"/>
    <col min="13472" max="13472" width="3" style="222" customWidth="1"/>
    <col min="13473" max="13478" width="2" style="222" customWidth="1"/>
    <col min="13479" max="13479" width="9.140625" style="222"/>
    <col min="13480" max="13481" width="4.28515625" style="222" customWidth="1"/>
    <col min="13482" max="13482" width="9.5703125" style="222" customWidth="1"/>
    <col min="13483" max="13483" width="9.5703125" style="222" bestFit="1" customWidth="1"/>
    <col min="13484" max="13484" width="15.140625" style="222" bestFit="1" customWidth="1"/>
    <col min="13485" max="13485" width="7.140625" style="222" customWidth="1"/>
    <col min="13486" max="13486" width="3" style="222" bestFit="1" customWidth="1"/>
    <col min="13487" max="13487" width="2" style="222" bestFit="1" customWidth="1"/>
    <col min="13488" max="13488" width="2.5703125" style="222" customWidth="1"/>
    <col min="13489" max="13492" width="2" style="222" bestFit="1" customWidth="1"/>
    <col min="13493" max="13493" width="3" style="222" bestFit="1" customWidth="1"/>
    <col min="13494" max="13499" width="2" style="222" bestFit="1" customWidth="1"/>
    <col min="13500" max="13568" width="9.140625" style="222"/>
    <col min="13569" max="13570" width="4.28515625" style="222" customWidth="1"/>
    <col min="13571" max="13571" width="11.85546875" style="222" customWidth="1"/>
    <col min="13572" max="13572" width="11.42578125" style="222" customWidth="1"/>
    <col min="13573" max="13573" width="17" style="222" customWidth="1"/>
    <col min="13574" max="13574" width="7.140625" style="222" customWidth="1"/>
    <col min="13575" max="13575" width="3" style="222" customWidth="1"/>
    <col min="13576" max="13585" width="2" style="222" customWidth="1"/>
    <col min="13586" max="13586" width="3" style="222" customWidth="1"/>
    <col min="13587" max="13593" width="2" style="222" customWidth="1"/>
    <col min="13594" max="13594" width="9.140625" style="222"/>
    <col min="13595" max="13596" width="4.28515625" style="222" customWidth="1"/>
    <col min="13597" max="13597" width="11.85546875" style="222" customWidth="1"/>
    <col min="13598" max="13598" width="11.42578125" style="222" customWidth="1"/>
    <col min="13599" max="13599" width="17" style="222" customWidth="1"/>
    <col min="13600" max="13600" width="7.140625" style="222" customWidth="1"/>
    <col min="13601" max="13601" width="3" style="222" customWidth="1"/>
    <col min="13602" max="13611" width="2" style="222" customWidth="1"/>
    <col min="13612" max="13612" width="3" style="222" customWidth="1"/>
    <col min="13613" max="13619" width="2" style="222" customWidth="1"/>
    <col min="13620" max="13620" width="9.140625" style="222"/>
    <col min="13621" max="13621" width="4.28515625" style="222" customWidth="1"/>
    <col min="13622" max="13622" width="8.85546875" style="222" customWidth="1"/>
    <col min="13623" max="13623" width="2.85546875" style="222" customWidth="1"/>
    <col min="13624" max="13624" width="19" style="222" customWidth="1"/>
    <col min="13625" max="13625" width="7.140625" style="222" customWidth="1"/>
    <col min="13626" max="13627" width="3" style="222" customWidth="1"/>
    <col min="13628" max="13628" width="2" style="222" customWidth="1"/>
    <col min="13629" max="13629" width="2.7109375" style="222" customWidth="1"/>
    <col min="13630" max="13630" width="3" style="222" customWidth="1"/>
    <col min="13631" max="13631" width="4" style="222" customWidth="1"/>
    <col min="13632" max="13633" width="2.7109375" style="222" customWidth="1"/>
    <col min="13634" max="13635" width="4" style="222" customWidth="1"/>
    <col min="13636" max="13637" width="2.7109375" style="222" customWidth="1"/>
    <col min="13638" max="13638" width="3.28515625" style="222" customWidth="1"/>
    <col min="13639" max="13639" width="3.140625" style="222" customWidth="1"/>
    <col min="13640" max="13640" width="2.7109375" style="222" customWidth="1"/>
    <col min="13641" max="13642" width="4" style="222" customWidth="1"/>
    <col min="13643" max="13648" width="2.85546875" style="222" customWidth="1"/>
    <col min="13649" max="13650" width="4.140625" style="222" bestFit="1" customWidth="1"/>
    <col min="13651" max="13652" width="2.85546875" style="222" bestFit="1" customWidth="1"/>
    <col min="13653" max="13654" width="4.140625" style="222" bestFit="1" customWidth="1"/>
    <col min="13655" max="13656" width="2.85546875" style="222" bestFit="1" customWidth="1"/>
    <col min="13657" max="13657" width="3.42578125" style="222" bestFit="1" customWidth="1"/>
    <col min="13658" max="13658" width="3.28515625" style="222" bestFit="1" customWidth="1"/>
    <col min="13659" max="13659" width="2.85546875" style="222" bestFit="1" customWidth="1"/>
    <col min="13660" max="13661" width="4.140625" style="222" bestFit="1" customWidth="1"/>
    <col min="13662" max="13663" width="2.85546875" style="222" bestFit="1" customWidth="1"/>
    <col min="13664" max="13667" width="2.85546875" style="222" customWidth="1"/>
    <col min="13668" max="13668" width="9.140625" style="222"/>
    <col min="13669" max="13669" width="3.140625" style="222" customWidth="1"/>
    <col min="13670" max="13670" width="16.7109375" style="222" customWidth="1"/>
    <col min="13671" max="13671" width="9.140625" style="222"/>
    <col min="13672" max="13690" width="2.7109375" style="222" customWidth="1"/>
    <col min="13691" max="13694" width="2.85546875" style="222" customWidth="1"/>
    <col min="13695" max="13709" width="2.7109375" style="222" customWidth="1"/>
    <col min="13710" max="13713" width="2.85546875" style="222" customWidth="1"/>
    <col min="13714" max="13714" width="9.140625" style="222"/>
    <col min="13715" max="13716" width="4.28515625" style="222" customWidth="1"/>
    <col min="13717" max="13717" width="7.85546875" style="222" customWidth="1"/>
    <col min="13718" max="13718" width="9.5703125" style="222" customWidth="1"/>
    <col min="13719" max="13719" width="15.140625" style="222" customWidth="1"/>
    <col min="13720" max="13720" width="7.140625" style="222" customWidth="1"/>
    <col min="13721" max="13721" width="3" style="222" customWidth="1"/>
    <col min="13722" max="13722" width="2" style="222" customWidth="1"/>
    <col min="13723" max="13723" width="2.5703125" style="222" customWidth="1"/>
    <col min="13724" max="13727" width="2" style="222" customWidth="1"/>
    <col min="13728" max="13728" width="3" style="222" customWidth="1"/>
    <col min="13729" max="13734" width="2" style="222" customWidth="1"/>
    <col min="13735" max="13735" width="9.140625" style="222"/>
    <col min="13736" max="13737" width="4.28515625" style="222" customWidth="1"/>
    <col min="13738" max="13738" width="9.5703125" style="222" customWidth="1"/>
    <col min="13739" max="13739" width="9.5703125" style="222" bestFit="1" customWidth="1"/>
    <col min="13740" max="13740" width="15.140625" style="222" bestFit="1" customWidth="1"/>
    <col min="13741" max="13741" width="7.140625" style="222" customWidth="1"/>
    <col min="13742" max="13742" width="3" style="222" bestFit="1" customWidth="1"/>
    <col min="13743" max="13743" width="2" style="222" bestFit="1" customWidth="1"/>
    <col min="13744" max="13744" width="2.5703125" style="222" customWidth="1"/>
    <col min="13745" max="13748" width="2" style="222" bestFit="1" customWidth="1"/>
    <col min="13749" max="13749" width="3" style="222" bestFit="1" customWidth="1"/>
    <col min="13750" max="13755" width="2" style="222" bestFit="1" customWidth="1"/>
    <col min="13756" max="13824" width="9.140625" style="222"/>
    <col min="13825" max="13826" width="4.28515625" style="222" customWidth="1"/>
    <col min="13827" max="13827" width="11.85546875" style="222" customWidth="1"/>
    <col min="13828" max="13828" width="11.42578125" style="222" customWidth="1"/>
    <col min="13829" max="13829" width="17" style="222" customWidth="1"/>
    <col min="13830" max="13830" width="7.140625" style="222" customWidth="1"/>
    <col min="13831" max="13831" width="3" style="222" customWidth="1"/>
    <col min="13832" max="13841" width="2" style="222" customWidth="1"/>
    <col min="13842" max="13842" width="3" style="222" customWidth="1"/>
    <col min="13843" max="13849" width="2" style="222" customWidth="1"/>
    <col min="13850" max="13850" width="9.140625" style="222"/>
    <col min="13851" max="13852" width="4.28515625" style="222" customWidth="1"/>
    <col min="13853" max="13853" width="11.85546875" style="222" customWidth="1"/>
    <col min="13854" max="13854" width="11.42578125" style="222" customWidth="1"/>
    <col min="13855" max="13855" width="17" style="222" customWidth="1"/>
    <col min="13856" max="13856" width="7.140625" style="222" customWidth="1"/>
    <col min="13857" max="13857" width="3" style="222" customWidth="1"/>
    <col min="13858" max="13867" width="2" style="222" customWidth="1"/>
    <col min="13868" max="13868" width="3" style="222" customWidth="1"/>
    <col min="13869" max="13875" width="2" style="222" customWidth="1"/>
    <col min="13876" max="13876" width="9.140625" style="222"/>
    <col min="13877" max="13877" width="4.28515625" style="222" customWidth="1"/>
    <col min="13878" max="13878" width="8.85546875" style="222" customWidth="1"/>
    <col min="13879" max="13879" width="2.85546875" style="222" customWidth="1"/>
    <col min="13880" max="13880" width="19" style="222" customWidth="1"/>
    <col min="13881" max="13881" width="7.140625" style="222" customWidth="1"/>
    <col min="13882" max="13883" width="3" style="222" customWidth="1"/>
    <col min="13884" max="13884" width="2" style="222" customWidth="1"/>
    <col min="13885" max="13885" width="2.7109375" style="222" customWidth="1"/>
    <col min="13886" max="13886" width="3" style="222" customWidth="1"/>
    <col min="13887" max="13887" width="4" style="222" customWidth="1"/>
    <col min="13888" max="13889" width="2.7109375" style="222" customWidth="1"/>
    <col min="13890" max="13891" width="4" style="222" customWidth="1"/>
    <col min="13892" max="13893" width="2.7109375" style="222" customWidth="1"/>
    <col min="13894" max="13894" width="3.28515625" style="222" customWidth="1"/>
    <col min="13895" max="13895" width="3.140625" style="222" customWidth="1"/>
    <col min="13896" max="13896" width="2.7109375" style="222" customWidth="1"/>
    <col min="13897" max="13898" width="4" style="222" customWidth="1"/>
    <col min="13899" max="13904" width="2.85546875" style="222" customWidth="1"/>
    <col min="13905" max="13906" width="4.140625" style="222" bestFit="1" customWidth="1"/>
    <col min="13907" max="13908" width="2.85546875" style="222" bestFit="1" customWidth="1"/>
    <col min="13909" max="13910" width="4.140625" style="222" bestFit="1" customWidth="1"/>
    <col min="13911" max="13912" width="2.85546875" style="222" bestFit="1" customWidth="1"/>
    <col min="13913" max="13913" width="3.42578125" style="222" bestFit="1" customWidth="1"/>
    <col min="13914" max="13914" width="3.28515625" style="222" bestFit="1" customWidth="1"/>
    <col min="13915" max="13915" width="2.85546875" style="222" bestFit="1" customWidth="1"/>
    <col min="13916" max="13917" width="4.140625" style="222" bestFit="1" customWidth="1"/>
    <col min="13918" max="13919" width="2.85546875" style="222" bestFit="1" customWidth="1"/>
    <col min="13920" max="13923" width="2.85546875" style="222" customWidth="1"/>
    <col min="13924" max="13924" width="9.140625" style="222"/>
    <col min="13925" max="13925" width="3.140625" style="222" customWidth="1"/>
    <col min="13926" max="13926" width="16.7109375" style="222" customWidth="1"/>
    <col min="13927" max="13927" width="9.140625" style="222"/>
    <col min="13928" max="13946" width="2.7109375" style="222" customWidth="1"/>
    <col min="13947" max="13950" width="2.85546875" style="222" customWidth="1"/>
    <col min="13951" max="13965" width="2.7109375" style="222" customWidth="1"/>
    <col min="13966" max="13969" width="2.85546875" style="222" customWidth="1"/>
    <col min="13970" max="13970" width="9.140625" style="222"/>
    <col min="13971" max="13972" width="4.28515625" style="222" customWidth="1"/>
    <col min="13973" max="13973" width="7.85546875" style="222" customWidth="1"/>
    <col min="13974" max="13974" width="9.5703125" style="222" customWidth="1"/>
    <col min="13975" max="13975" width="15.140625" style="222" customWidth="1"/>
    <col min="13976" max="13976" width="7.140625" style="222" customWidth="1"/>
    <col min="13977" max="13977" width="3" style="222" customWidth="1"/>
    <col min="13978" max="13978" width="2" style="222" customWidth="1"/>
    <col min="13979" max="13979" width="2.5703125" style="222" customWidth="1"/>
    <col min="13980" max="13983" width="2" style="222" customWidth="1"/>
    <col min="13984" max="13984" width="3" style="222" customWidth="1"/>
    <col min="13985" max="13990" width="2" style="222" customWidth="1"/>
    <col min="13991" max="13991" width="9.140625" style="222"/>
    <col min="13992" max="13993" width="4.28515625" style="222" customWidth="1"/>
    <col min="13994" max="13994" width="9.5703125" style="222" customWidth="1"/>
    <col min="13995" max="13995" width="9.5703125" style="222" bestFit="1" customWidth="1"/>
    <col min="13996" max="13996" width="15.140625" style="222" bestFit="1" customWidth="1"/>
    <col min="13997" max="13997" width="7.140625" style="222" customWidth="1"/>
    <col min="13998" max="13998" width="3" style="222" bestFit="1" customWidth="1"/>
    <col min="13999" max="13999" width="2" style="222" bestFit="1" customWidth="1"/>
    <col min="14000" max="14000" width="2.5703125" style="222" customWidth="1"/>
    <col min="14001" max="14004" width="2" style="222" bestFit="1" customWidth="1"/>
    <col min="14005" max="14005" width="3" style="222" bestFit="1" customWidth="1"/>
    <col min="14006" max="14011" width="2" style="222" bestFit="1" customWidth="1"/>
    <col min="14012" max="14080" width="9.140625" style="222"/>
    <col min="14081" max="14082" width="4.28515625" style="222" customWidth="1"/>
    <col min="14083" max="14083" width="11.85546875" style="222" customWidth="1"/>
    <col min="14084" max="14084" width="11.42578125" style="222" customWidth="1"/>
    <col min="14085" max="14085" width="17" style="222" customWidth="1"/>
    <col min="14086" max="14086" width="7.140625" style="222" customWidth="1"/>
    <col min="14087" max="14087" width="3" style="222" customWidth="1"/>
    <col min="14088" max="14097" width="2" style="222" customWidth="1"/>
    <col min="14098" max="14098" width="3" style="222" customWidth="1"/>
    <col min="14099" max="14105" width="2" style="222" customWidth="1"/>
    <col min="14106" max="14106" width="9.140625" style="222"/>
    <col min="14107" max="14108" width="4.28515625" style="222" customWidth="1"/>
    <col min="14109" max="14109" width="11.85546875" style="222" customWidth="1"/>
    <col min="14110" max="14110" width="11.42578125" style="222" customWidth="1"/>
    <col min="14111" max="14111" width="17" style="222" customWidth="1"/>
    <col min="14112" max="14112" width="7.140625" style="222" customWidth="1"/>
    <col min="14113" max="14113" width="3" style="222" customWidth="1"/>
    <col min="14114" max="14123" width="2" style="222" customWidth="1"/>
    <col min="14124" max="14124" width="3" style="222" customWidth="1"/>
    <col min="14125" max="14131" width="2" style="222" customWidth="1"/>
    <col min="14132" max="14132" width="9.140625" style="222"/>
    <col min="14133" max="14133" width="4.28515625" style="222" customWidth="1"/>
    <col min="14134" max="14134" width="8.85546875" style="222" customWidth="1"/>
    <col min="14135" max="14135" width="2.85546875" style="222" customWidth="1"/>
    <col min="14136" max="14136" width="19" style="222" customWidth="1"/>
    <col min="14137" max="14137" width="7.140625" style="222" customWidth="1"/>
    <col min="14138" max="14139" width="3" style="222" customWidth="1"/>
    <col min="14140" max="14140" width="2" style="222" customWidth="1"/>
    <col min="14141" max="14141" width="2.7109375" style="222" customWidth="1"/>
    <col min="14142" max="14142" width="3" style="222" customWidth="1"/>
    <col min="14143" max="14143" width="4" style="222" customWidth="1"/>
    <col min="14144" max="14145" width="2.7109375" style="222" customWidth="1"/>
    <col min="14146" max="14147" width="4" style="222" customWidth="1"/>
    <col min="14148" max="14149" width="2.7109375" style="222" customWidth="1"/>
    <col min="14150" max="14150" width="3.28515625" style="222" customWidth="1"/>
    <col min="14151" max="14151" width="3.140625" style="222" customWidth="1"/>
    <col min="14152" max="14152" width="2.7109375" style="222" customWidth="1"/>
    <col min="14153" max="14154" width="4" style="222" customWidth="1"/>
    <col min="14155" max="14160" width="2.85546875" style="222" customWidth="1"/>
    <col min="14161" max="14162" width="4.140625" style="222" bestFit="1" customWidth="1"/>
    <col min="14163" max="14164" width="2.85546875" style="222" bestFit="1" customWidth="1"/>
    <col min="14165" max="14166" width="4.140625" style="222" bestFit="1" customWidth="1"/>
    <col min="14167" max="14168" width="2.85546875" style="222" bestFit="1" customWidth="1"/>
    <col min="14169" max="14169" width="3.42578125" style="222" bestFit="1" customWidth="1"/>
    <col min="14170" max="14170" width="3.28515625" style="222" bestFit="1" customWidth="1"/>
    <col min="14171" max="14171" width="2.85546875" style="222" bestFit="1" customWidth="1"/>
    <col min="14172" max="14173" width="4.140625" style="222" bestFit="1" customWidth="1"/>
    <col min="14174" max="14175" width="2.85546875" style="222" bestFit="1" customWidth="1"/>
    <col min="14176" max="14179" width="2.85546875" style="222" customWidth="1"/>
    <col min="14180" max="14180" width="9.140625" style="222"/>
    <col min="14181" max="14181" width="3.140625" style="222" customWidth="1"/>
    <col min="14182" max="14182" width="16.7109375" style="222" customWidth="1"/>
    <col min="14183" max="14183" width="9.140625" style="222"/>
    <col min="14184" max="14202" width="2.7109375" style="222" customWidth="1"/>
    <col min="14203" max="14206" width="2.85546875" style="222" customWidth="1"/>
    <col min="14207" max="14221" width="2.7109375" style="222" customWidth="1"/>
    <col min="14222" max="14225" width="2.85546875" style="222" customWidth="1"/>
    <col min="14226" max="14226" width="9.140625" style="222"/>
    <col min="14227" max="14228" width="4.28515625" style="222" customWidth="1"/>
    <col min="14229" max="14229" width="7.85546875" style="222" customWidth="1"/>
    <col min="14230" max="14230" width="9.5703125" style="222" customWidth="1"/>
    <col min="14231" max="14231" width="15.140625" style="222" customWidth="1"/>
    <col min="14232" max="14232" width="7.140625" style="222" customWidth="1"/>
    <col min="14233" max="14233" width="3" style="222" customWidth="1"/>
    <col min="14234" max="14234" width="2" style="222" customWidth="1"/>
    <col min="14235" max="14235" width="2.5703125" style="222" customWidth="1"/>
    <col min="14236" max="14239" width="2" style="222" customWidth="1"/>
    <col min="14240" max="14240" width="3" style="222" customWidth="1"/>
    <col min="14241" max="14246" width="2" style="222" customWidth="1"/>
    <col min="14247" max="14247" width="9.140625" style="222"/>
    <col min="14248" max="14249" width="4.28515625" style="222" customWidth="1"/>
    <col min="14250" max="14250" width="9.5703125" style="222" customWidth="1"/>
    <col min="14251" max="14251" width="9.5703125" style="222" bestFit="1" customWidth="1"/>
    <col min="14252" max="14252" width="15.140625" style="222" bestFit="1" customWidth="1"/>
    <col min="14253" max="14253" width="7.140625" style="222" customWidth="1"/>
    <col min="14254" max="14254" width="3" style="222" bestFit="1" customWidth="1"/>
    <col min="14255" max="14255" width="2" style="222" bestFit="1" customWidth="1"/>
    <col min="14256" max="14256" width="2.5703125" style="222" customWidth="1"/>
    <col min="14257" max="14260" width="2" style="222" bestFit="1" customWidth="1"/>
    <col min="14261" max="14261" width="3" style="222" bestFit="1" customWidth="1"/>
    <col min="14262" max="14267" width="2" style="222" bestFit="1" customWidth="1"/>
    <col min="14268" max="14336" width="9.140625" style="222"/>
    <col min="14337" max="14338" width="4.28515625" style="222" customWidth="1"/>
    <col min="14339" max="14339" width="11.85546875" style="222" customWidth="1"/>
    <col min="14340" max="14340" width="11.42578125" style="222" customWidth="1"/>
    <col min="14341" max="14341" width="17" style="222" customWidth="1"/>
    <col min="14342" max="14342" width="7.140625" style="222" customWidth="1"/>
    <col min="14343" max="14343" width="3" style="222" customWidth="1"/>
    <col min="14344" max="14353" width="2" style="222" customWidth="1"/>
    <col min="14354" max="14354" width="3" style="222" customWidth="1"/>
    <col min="14355" max="14361" width="2" style="222" customWidth="1"/>
    <col min="14362" max="14362" width="9.140625" style="222"/>
    <col min="14363" max="14364" width="4.28515625" style="222" customWidth="1"/>
    <col min="14365" max="14365" width="11.85546875" style="222" customWidth="1"/>
    <col min="14366" max="14366" width="11.42578125" style="222" customWidth="1"/>
    <col min="14367" max="14367" width="17" style="222" customWidth="1"/>
    <col min="14368" max="14368" width="7.140625" style="222" customWidth="1"/>
    <col min="14369" max="14369" width="3" style="222" customWidth="1"/>
    <col min="14370" max="14379" width="2" style="222" customWidth="1"/>
    <col min="14380" max="14380" width="3" style="222" customWidth="1"/>
    <col min="14381" max="14387" width="2" style="222" customWidth="1"/>
    <col min="14388" max="14388" width="9.140625" style="222"/>
    <col min="14389" max="14389" width="4.28515625" style="222" customWidth="1"/>
    <col min="14390" max="14390" width="8.85546875" style="222" customWidth="1"/>
    <col min="14391" max="14391" width="2.85546875" style="222" customWidth="1"/>
    <col min="14392" max="14392" width="19" style="222" customWidth="1"/>
    <col min="14393" max="14393" width="7.140625" style="222" customWidth="1"/>
    <col min="14394" max="14395" width="3" style="222" customWidth="1"/>
    <col min="14396" max="14396" width="2" style="222" customWidth="1"/>
    <col min="14397" max="14397" width="2.7109375" style="222" customWidth="1"/>
    <col min="14398" max="14398" width="3" style="222" customWidth="1"/>
    <col min="14399" max="14399" width="4" style="222" customWidth="1"/>
    <col min="14400" max="14401" width="2.7109375" style="222" customWidth="1"/>
    <col min="14402" max="14403" width="4" style="222" customWidth="1"/>
    <col min="14404" max="14405" width="2.7109375" style="222" customWidth="1"/>
    <col min="14406" max="14406" width="3.28515625" style="222" customWidth="1"/>
    <col min="14407" max="14407" width="3.140625" style="222" customWidth="1"/>
    <col min="14408" max="14408" width="2.7109375" style="222" customWidth="1"/>
    <col min="14409" max="14410" width="4" style="222" customWidth="1"/>
    <col min="14411" max="14416" width="2.85546875" style="222" customWidth="1"/>
    <col min="14417" max="14418" width="4.140625" style="222" bestFit="1" customWidth="1"/>
    <col min="14419" max="14420" width="2.85546875" style="222" bestFit="1" customWidth="1"/>
    <col min="14421" max="14422" width="4.140625" style="222" bestFit="1" customWidth="1"/>
    <col min="14423" max="14424" width="2.85546875" style="222" bestFit="1" customWidth="1"/>
    <col min="14425" max="14425" width="3.42578125" style="222" bestFit="1" customWidth="1"/>
    <col min="14426" max="14426" width="3.28515625" style="222" bestFit="1" customWidth="1"/>
    <col min="14427" max="14427" width="2.85546875" style="222" bestFit="1" customWidth="1"/>
    <col min="14428" max="14429" width="4.140625" style="222" bestFit="1" customWidth="1"/>
    <col min="14430" max="14431" width="2.85546875" style="222" bestFit="1" customWidth="1"/>
    <col min="14432" max="14435" width="2.85546875" style="222" customWidth="1"/>
    <col min="14436" max="14436" width="9.140625" style="222"/>
    <col min="14437" max="14437" width="3.140625" style="222" customWidth="1"/>
    <col min="14438" max="14438" width="16.7109375" style="222" customWidth="1"/>
    <col min="14439" max="14439" width="9.140625" style="222"/>
    <col min="14440" max="14458" width="2.7109375" style="222" customWidth="1"/>
    <col min="14459" max="14462" width="2.85546875" style="222" customWidth="1"/>
    <col min="14463" max="14477" width="2.7109375" style="222" customWidth="1"/>
    <col min="14478" max="14481" width="2.85546875" style="222" customWidth="1"/>
    <col min="14482" max="14482" width="9.140625" style="222"/>
    <col min="14483" max="14484" width="4.28515625" style="222" customWidth="1"/>
    <col min="14485" max="14485" width="7.85546875" style="222" customWidth="1"/>
    <col min="14486" max="14486" width="9.5703125" style="222" customWidth="1"/>
    <col min="14487" max="14487" width="15.140625" style="222" customWidth="1"/>
    <col min="14488" max="14488" width="7.140625" style="222" customWidth="1"/>
    <col min="14489" max="14489" width="3" style="222" customWidth="1"/>
    <col min="14490" max="14490" width="2" style="222" customWidth="1"/>
    <col min="14491" max="14491" width="2.5703125" style="222" customWidth="1"/>
    <col min="14492" max="14495" width="2" style="222" customWidth="1"/>
    <col min="14496" max="14496" width="3" style="222" customWidth="1"/>
    <col min="14497" max="14502" width="2" style="222" customWidth="1"/>
    <col min="14503" max="14503" width="9.140625" style="222"/>
    <col min="14504" max="14505" width="4.28515625" style="222" customWidth="1"/>
    <col min="14506" max="14506" width="9.5703125" style="222" customWidth="1"/>
    <col min="14507" max="14507" width="9.5703125" style="222" bestFit="1" customWidth="1"/>
    <col min="14508" max="14508" width="15.140625" style="222" bestFit="1" customWidth="1"/>
    <col min="14509" max="14509" width="7.140625" style="222" customWidth="1"/>
    <col min="14510" max="14510" width="3" style="222" bestFit="1" customWidth="1"/>
    <col min="14511" max="14511" width="2" style="222" bestFit="1" customWidth="1"/>
    <col min="14512" max="14512" width="2.5703125" style="222" customWidth="1"/>
    <col min="14513" max="14516" width="2" style="222" bestFit="1" customWidth="1"/>
    <col min="14517" max="14517" width="3" style="222" bestFit="1" customWidth="1"/>
    <col min="14518" max="14523" width="2" style="222" bestFit="1" customWidth="1"/>
    <col min="14524" max="14592" width="9.140625" style="222"/>
    <col min="14593" max="14594" width="4.28515625" style="222" customWidth="1"/>
    <col min="14595" max="14595" width="11.85546875" style="222" customWidth="1"/>
    <col min="14596" max="14596" width="11.42578125" style="222" customWidth="1"/>
    <col min="14597" max="14597" width="17" style="222" customWidth="1"/>
    <col min="14598" max="14598" width="7.140625" style="222" customWidth="1"/>
    <col min="14599" max="14599" width="3" style="222" customWidth="1"/>
    <col min="14600" max="14609" width="2" style="222" customWidth="1"/>
    <col min="14610" max="14610" width="3" style="222" customWidth="1"/>
    <col min="14611" max="14617" width="2" style="222" customWidth="1"/>
    <col min="14618" max="14618" width="9.140625" style="222"/>
    <col min="14619" max="14620" width="4.28515625" style="222" customWidth="1"/>
    <col min="14621" max="14621" width="11.85546875" style="222" customWidth="1"/>
    <col min="14622" max="14622" width="11.42578125" style="222" customWidth="1"/>
    <col min="14623" max="14623" width="17" style="222" customWidth="1"/>
    <col min="14624" max="14624" width="7.140625" style="222" customWidth="1"/>
    <col min="14625" max="14625" width="3" style="222" customWidth="1"/>
    <col min="14626" max="14635" width="2" style="222" customWidth="1"/>
    <col min="14636" max="14636" width="3" style="222" customWidth="1"/>
    <col min="14637" max="14643" width="2" style="222" customWidth="1"/>
    <col min="14644" max="14644" width="9.140625" style="222"/>
    <col min="14645" max="14645" width="4.28515625" style="222" customWidth="1"/>
    <col min="14646" max="14646" width="8.85546875" style="222" customWidth="1"/>
    <col min="14647" max="14647" width="2.85546875" style="222" customWidth="1"/>
    <col min="14648" max="14648" width="19" style="222" customWidth="1"/>
    <col min="14649" max="14649" width="7.140625" style="222" customWidth="1"/>
    <col min="14650" max="14651" width="3" style="222" customWidth="1"/>
    <col min="14652" max="14652" width="2" style="222" customWidth="1"/>
    <col min="14653" max="14653" width="2.7109375" style="222" customWidth="1"/>
    <col min="14654" max="14654" width="3" style="222" customWidth="1"/>
    <col min="14655" max="14655" width="4" style="222" customWidth="1"/>
    <col min="14656" max="14657" width="2.7109375" style="222" customWidth="1"/>
    <col min="14658" max="14659" width="4" style="222" customWidth="1"/>
    <col min="14660" max="14661" width="2.7109375" style="222" customWidth="1"/>
    <col min="14662" max="14662" width="3.28515625" style="222" customWidth="1"/>
    <col min="14663" max="14663" width="3.140625" style="222" customWidth="1"/>
    <col min="14664" max="14664" width="2.7109375" style="222" customWidth="1"/>
    <col min="14665" max="14666" width="4" style="222" customWidth="1"/>
    <col min="14667" max="14672" width="2.85546875" style="222" customWidth="1"/>
    <col min="14673" max="14674" width="4.140625" style="222" bestFit="1" customWidth="1"/>
    <col min="14675" max="14676" width="2.85546875" style="222" bestFit="1" customWidth="1"/>
    <col min="14677" max="14678" width="4.140625" style="222" bestFit="1" customWidth="1"/>
    <col min="14679" max="14680" width="2.85546875" style="222" bestFit="1" customWidth="1"/>
    <col min="14681" max="14681" width="3.42578125" style="222" bestFit="1" customWidth="1"/>
    <col min="14682" max="14682" width="3.28515625" style="222" bestFit="1" customWidth="1"/>
    <col min="14683" max="14683" width="2.85546875" style="222" bestFit="1" customWidth="1"/>
    <col min="14684" max="14685" width="4.140625" style="222" bestFit="1" customWidth="1"/>
    <col min="14686" max="14687" width="2.85546875" style="222" bestFit="1" customWidth="1"/>
    <col min="14688" max="14691" width="2.85546875" style="222" customWidth="1"/>
    <col min="14692" max="14692" width="9.140625" style="222"/>
    <col min="14693" max="14693" width="3.140625" style="222" customWidth="1"/>
    <col min="14694" max="14694" width="16.7109375" style="222" customWidth="1"/>
    <col min="14695" max="14695" width="9.140625" style="222"/>
    <col min="14696" max="14714" width="2.7109375" style="222" customWidth="1"/>
    <col min="14715" max="14718" width="2.85546875" style="222" customWidth="1"/>
    <col min="14719" max="14733" width="2.7109375" style="222" customWidth="1"/>
    <col min="14734" max="14737" width="2.85546875" style="222" customWidth="1"/>
    <col min="14738" max="14738" width="9.140625" style="222"/>
    <col min="14739" max="14740" width="4.28515625" style="222" customWidth="1"/>
    <col min="14741" max="14741" width="7.85546875" style="222" customWidth="1"/>
    <col min="14742" max="14742" width="9.5703125" style="222" customWidth="1"/>
    <col min="14743" max="14743" width="15.140625" style="222" customWidth="1"/>
    <col min="14744" max="14744" width="7.140625" style="222" customWidth="1"/>
    <col min="14745" max="14745" width="3" style="222" customWidth="1"/>
    <col min="14746" max="14746" width="2" style="222" customWidth="1"/>
    <col min="14747" max="14747" width="2.5703125" style="222" customWidth="1"/>
    <col min="14748" max="14751" width="2" style="222" customWidth="1"/>
    <col min="14752" max="14752" width="3" style="222" customWidth="1"/>
    <col min="14753" max="14758" width="2" style="222" customWidth="1"/>
    <col min="14759" max="14759" width="9.140625" style="222"/>
    <col min="14760" max="14761" width="4.28515625" style="222" customWidth="1"/>
    <col min="14762" max="14762" width="9.5703125" style="222" customWidth="1"/>
    <col min="14763" max="14763" width="9.5703125" style="222" bestFit="1" customWidth="1"/>
    <col min="14764" max="14764" width="15.140625" style="222" bestFit="1" customWidth="1"/>
    <col min="14765" max="14765" width="7.140625" style="222" customWidth="1"/>
    <col min="14766" max="14766" width="3" style="222" bestFit="1" customWidth="1"/>
    <col min="14767" max="14767" width="2" style="222" bestFit="1" customWidth="1"/>
    <col min="14768" max="14768" width="2.5703125" style="222" customWidth="1"/>
    <col min="14769" max="14772" width="2" style="222" bestFit="1" customWidth="1"/>
    <col min="14773" max="14773" width="3" style="222" bestFit="1" customWidth="1"/>
    <col min="14774" max="14779" width="2" style="222" bestFit="1" customWidth="1"/>
    <col min="14780" max="14848" width="9.140625" style="222"/>
    <col min="14849" max="14850" width="4.28515625" style="222" customWidth="1"/>
    <col min="14851" max="14851" width="11.85546875" style="222" customWidth="1"/>
    <col min="14852" max="14852" width="11.42578125" style="222" customWidth="1"/>
    <col min="14853" max="14853" width="17" style="222" customWidth="1"/>
    <col min="14854" max="14854" width="7.140625" style="222" customWidth="1"/>
    <col min="14855" max="14855" width="3" style="222" customWidth="1"/>
    <col min="14856" max="14865" width="2" style="222" customWidth="1"/>
    <col min="14866" max="14866" width="3" style="222" customWidth="1"/>
    <col min="14867" max="14873" width="2" style="222" customWidth="1"/>
    <col min="14874" max="14874" width="9.140625" style="222"/>
    <col min="14875" max="14876" width="4.28515625" style="222" customWidth="1"/>
    <col min="14877" max="14877" width="11.85546875" style="222" customWidth="1"/>
    <col min="14878" max="14878" width="11.42578125" style="222" customWidth="1"/>
    <col min="14879" max="14879" width="17" style="222" customWidth="1"/>
    <col min="14880" max="14880" width="7.140625" style="222" customWidth="1"/>
    <col min="14881" max="14881" width="3" style="222" customWidth="1"/>
    <col min="14882" max="14891" width="2" style="222" customWidth="1"/>
    <col min="14892" max="14892" width="3" style="222" customWidth="1"/>
    <col min="14893" max="14899" width="2" style="222" customWidth="1"/>
    <col min="14900" max="14900" width="9.140625" style="222"/>
    <col min="14901" max="14901" width="4.28515625" style="222" customWidth="1"/>
    <col min="14902" max="14902" width="8.85546875" style="222" customWidth="1"/>
    <col min="14903" max="14903" width="2.85546875" style="222" customWidth="1"/>
    <col min="14904" max="14904" width="19" style="222" customWidth="1"/>
    <col min="14905" max="14905" width="7.140625" style="222" customWidth="1"/>
    <col min="14906" max="14907" width="3" style="222" customWidth="1"/>
    <col min="14908" max="14908" width="2" style="222" customWidth="1"/>
    <col min="14909" max="14909" width="2.7109375" style="222" customWidth="1"/>
    <col min="14910" max="14910" width="3" style="222" customWidth="1"/>
    <col min="14911" max="14911" width="4" style="222" customWidth="1"/>
    <col min="14912" max="14913" width="2.7109375" style="222" customWidth="1"/>
    <col min="14914" max="14915" width="4" style="222" customWidth="1"/>
    <col min="14916" max="14917" width="2.7109375" style="222" customWidth="1"/>
    <col min="14918" max="14918" width="3.28515625" style="222" customWidth="1"/>
    <col min="14919" max="14919" width="3.140625" style="222" customWidth="1"/>
    <col min="14920" max="14920" width="2.7109375" style="222" customWidth="1"/>
    <col min="14921" max="14922" width="4" style="222" customWidth="1"/>
    <col min="14923" max="14928" width="2.85546875" style="222" customWidth="1"/>
    <col min="14929" max="14930" width="4.140625" style="222" bestFit="1" customWidth="1"/>
    <col min="14931" max="14932" width="2.85546875" style="222" bestFit="1" customWidth="1"/>
    <col min="14933" max="14934" width="4.140625" style="222" bestFit="1" customWidth="1"/>
    <col min="14935" max="14936" width="2.85546875" style="222" bestFit="1" customWidth="1"/>
    <col min="14937" max="14937" width="3.42578125" style="222" bestFit="1" customWidth="1"/>
    <col min="14938" max="14938" width="3.28515625" style="222" bestFit="1" customWidth="1"/>
    <col min="14939" max="14939" width="2.85546875" style="222" bestFit="1" customWidth="1"/>
    <col min="14940" max="14941" width="4.140625" style="222" bestFit="1" customWidth="1"/>
    <col min="14942" max="14943" width="2.85546875" style="222" bestFit="1" customWidth="1"/>
    <col min="14944" max="14947" width="2.85546875" style="222" customWidth="1"/>
    <col min="14948" max="14948" width="9.140625" style="222"/>
    <col min="14949" max="14949" width="3.140625" style="222" customWidth="1"/>
    <col min="14950" max="14950" width="16.7109375" style="222" customWidth="1"/>
    <col min="14951" max="14951" width="9.140625" style="222"/>
    <col min="14952" max="14970" width="2.7109375" style="222" customWidth="1"/>
    <col min="14971" max="14974" width="2.85546875" style="222" customWidth="1"/>
    <col min="14975" max="14989" width="2.7109375" style="222" customWidth="1"/>
    <col min="14990" max="14993" width="2.85546875" style="222" customWidth="1"/>
    <col min="14994" max="14994" width="9.140625" style="222"/>
    <col min="14995" max="14996" width="4.28515625" style="222" customWidth="1"/>
    <col min="14997" max="14997" width="7.85546875" style="222" customWidth="1"/>
    <col min="14998" max="14998" width="9.5703125" style="222" customWidth="1"/>
    <col min="14999" max="14999" width="15.140625" style="222" customWidth="1"/>
    <col min="15000" max="15000" width="7.140625" style="222" customWidth="1"/>
    <col min="15001" max="15001" width="3" style="222" customWidth="1"/>
    <col min="15002" max="15002" width="2" style="222" customWidth="1"/>
    <col min="15003" max="15003" width="2.5703125" style="222" customWidth="1"/>
    <col min="15004" max="15007" width="2" style="222" customWidth="1"/>
    <col min="15008" max="15008" width="3" style="222" customWidth="1"/>
    <col min="15009" max="15014" width="2" style="222" customWidth="1"/>
    <col min="15015" max="15015" width="9.140625" style="222"/>
    <col min="15016" max="15017" width="4.28515625" style="222" customWidth="1"/>
    <col min="15018" max="15018" width="9.5703125" style="222" customWidth="1"/>
    <col min="15019" max="15019" width="9.5703125" style="222" bestFit="1" customWidth="1"/>
    <col min="15020" max="15020" width="15.140625" style="222" bestFit="1" customWidth="1"/>
    <col min="15021" max="15021" width="7.140625" style="222" customWidth="1"/>
    <col min="15022" max="15022" width="3" style="222" bestFit="1" customWidth="1"/>
    <col min="15023" max="15023" width="2" style="222" bestFit="1" customWidth="1"/>
    <col min="15024" max="15024" width="2.5703125" style="222" customWidth="1"/>
    <col min="15025" max="15028" width="2" style="222" bestFit="1" customWidth="1"/>
    <col min="15029" max="15029" width="3" style="222" bestFit="1" customWidth="1"/>
    <col min="15030" max="15035" width="2" style="222" bestFit="1" customWidth="1"/>
    <col min="15036" max="15104" width="9.140625" style="222"/>
    <col min="15105" max="15106" width="4.28515625" style="222" customWidth="1"/>
    <col min="15107" max="15107" width="11.85546875" style="222" customWidth="1"/>
    <col min="15108" max="15108" width="11.42578125" style="222" customWidth="1"/>
    <col min="15109" max="15109" width="17" style="222" customWidth="1"/>
    <col min="15110" max="15110" width="7.140625" style="222" customWidth="1"/>
    <col min="15111" max="15111" width="3" style="222" customWidth="1"/>
    <col min="15112" max="15121" width="2" style="222" customWidth="1"/>
    <col min="15122" max="15122" width="3" style="222" customWidth="1"/>
    <col min="15123" max="15129" width="2" style="222" customWidth="1"/>
    <col min="15130" max="15130" width="9.140625" style="222"/>
    <col min="15131" max="15132" width="4.28515625" style="222" customWidth="1"/>
    <col min="15133" max="15133" width="11.85546875" style="222" customWidth="1"/>
    <col min="15134" max="15134" width="11.42578125" style="222" customWidth="1"/>
    <col min="15135" max="15135" width="17" style="222" customWidth="1"/>
    <col min="15136" max="15136" width="7.140625" style="222" customWidth="1"/>
    <col min="15137" max="15137" width="3" style="222" customWidth="1"/>
    <col min="15138" max="15147" width="2" style="222" customWidth="1"/>
    <col min="15148" max="15148" width="3" style="222" customWidth="1"/>
    <col min="15149" max="15155" width="2" style="222" customWidth="1"/>
    <col min="15156" max="15156" width="9.140625" style="222"/>
    <col min="15157" max="15157" width="4.28515625" style="222" customWidth="1"/>
    <col min="15158" max="15158" width="8.85546875" style="222" customWidth="1"/>
    <col min="15159" max="15159" width="2.85546875" style="222" customWidth="1"/>
    <col min="15160" max="15160" width="19" style="222" customWidth="1"/>
    <col min="15161" max="15161" width="7.140625" style="222" customWidth="1"/>
    <col min="15162" max="15163" width="3" style="222" customWidth="1"/>
    <col min="15164" max="15164" width="2" style="222" customWidth="1"/>
    <col min="15165" max="15165" width="2.7109375" style="222" customWidth="1"/>
    <col min="15166" max="15166" width="3" style="222" customWidth="1"/>
    <col min="15167" max="15167" width="4" style="222" customWidth="1"/>
    <col min="15168" max="15169" width="2.7109375" style="222" customWidth="1"/>
    <col min="15170" max="15171" width="4" style="222" customWidth="1"/>
    <col min="15172" max="15173" width="2.7109375" style="222" customWidth="1"/>
    <col min="15174" max="15174" width="3.28515625" style="222" customWidth="1"/>
    <col min="15175" max="15175" width="3.140625" style="222" customWidth="1"/>
    <col min="15176" max="15176" width="2.7109375" style="222" customWidth="1"/>
    <col min="15177" max="15178" width="4" style="222" customWidth="1"/>
    <col min="15179" max="15184" width="2.85546875" style="222" customWidth="1"/>
    <col min="15185" max="15186" width="4.140625" style="222" bestFit="1" customWidth="1"/>
    <col min="15187" max="15188" width="2.85546875" style="222" bestFit="1" customWidth="1"/>
    <col min="15189" max="15190" width="4.140625" style="222" bestFit="1" customWidth="1"/>
    <col min="15191" max="15192" width="2.85546875" style="222" bestFit="1" customWidth="1"/>
    <col min="15193" max="15193" width="3.42578125" style="222" bestFit="1" customWidth="1"/>
    <col min="15194" max="15194" width="3.28515625" style="222" bestFit="1" customWidth="1"/>
    <col min="15195" max="15195" width="2.85546875" style="222" bestFit="1" customWidth="1"/>
    <col min="15196" max="15197" width="4.140625" style="222" bestFit="1" customWidth="1"/>
    <col min="15198" max="15199" width="2.85546875" style="222" bestFit="1" customWidth="1"/>
    <col min="15200" max="15203" width="2.85546875" style="222" customWidth="1"/>
    <col min="15204" max="15204" width="9.140625" style="222"/>
    <col min="15205" max="15205" width="3.140625" style="222" customWidth="1"/>
    <col min="15206" max="15206" width="16.7109375" style="222" customWidth="1"/>
    <col min="15207" max="15207" width="9.140625" style="222"/>
    <col min="15208" max="15226" width="2.7109375" style="222" customWidth="1"/>
    <col min="15227" max="15230" width="2.85546875" style="222" customWidth="1"/>
    <col min="15231" max="15245" width="2.7109375" style="222" customWidth="1"/>
    <col min="15246" max="15249" width="2.85546875" style="222" customWidth="1"/>
    <col min="15250" max="15250" width="9.140625" style="222"/>
    <col min="15251" max="15252" width="4.28515625" style="222" customWidth="1"/>
    <col min="15253" max="15253" width="7.85546875" style="222" customWidth="1"/>
    <col min="15254" max="15254" width="9.5703125" style="222" customWidth="1"/>
    <col min="15255" max="15255" width="15.140625" style="222" customWidth="1"/>
    <col min="15256" max="15256" width="7.140625" style="222" customWidth="1"/>
    <col min="15257" max="15257" width="3" style="222" customWidth="1"/>
    <col min="15258" max="15258" width="2" style="222" customWidth="1"/>
    <col min="15259" max="15259" width="2.5703125" style="222" customWidth="1"/>
    <col min="15260" max="15263" width="2" style="222" customWidth="1"/>
    <col min="15264" max="15264" width="3" style="222" customWidth="1"/>
    <col min="15265" max="15270" width="2" style="222" customWidth="1"/>
    <col min="15271" max="15271" width="9.140625" style="222"/>
    <col min="15272" max="15273" width="4.28515625" style="222" customWidth="1"/>
    <col min="15274" max="15274" width="9.5703125" style="222" customWidth="1"/>
    <col min="15275" max="15275" width="9.5703125" style="222" bestFit="1" customWidth="1"/>
    <col min="15276" max="15276" width="15.140625" style="222" bestFit="1" customWidth="1"/>
    <col min="15277" max="15277" width="7.140625" style="222" customWidth="1"/>
    <col min="15278" max="15278" width="3" style="222" bestFit="1" customWidth="1"/>
    <col min="15279" max="15279" width="2" style="222" bestFit="1" customWidth="1"/>
    <col min="15280" max="15280" width="2.5703125" style="222" customWidth="1"/>
    <col min="15281" max="15284" width="2" style="222" bestFit="1" customWidth="1"/>
    <col min="15285" max="15285" width="3" style="222" bestFit="1" customWidth="1"/>
    <col min="15286" max="15291" width="2" style="222" bestFit="1" customWidth="1"/>
    <col min="15292" max="15360" width="9.140625" style="222"/>
    <col min="15361" max="15362" width="4.28515625" style="222" customWidth="1"/>
    <col min="15363" max="15363" width="11.85546875" style="222" customWidth="1"/>
    <col min="15364" max="15364" width="11.42578125" style="222" customWidth="1"/>
    <col min="15365" max="15365" width="17" style="222" customWidth="1"/>
    <col min="15366" max="15366" width="7.140625" style="222" customWidth="1"/>
    <col min="15367" max="15367" width="3" style="222" customWidth="1"/>
    <col min="15368" max="15377" width="2" style="222" customWidth="1"/>
    <col min="15378" max="15378" width="3" style="222" customWidth="1"/>
    <col min="15379" max="15385" width="2" style="222" customWidth="1"/>
    <col min="15386" max="15386" width="9.140625" style="222"/>
    <col min="15387" max="15388" width="4.28515625" style="222" customWidth="1"/>
    <col min="15389" max="15389" width="11.85546875" style="222" customWidth="1"/>
    <col min="15390" max="15390" width="11.42578125" style="222" customWidth="1"/>
    <col min="15391" max="15391" width="17" style="222" customWidth="1"/>
    <col min="15392" max="15392" width="7.140625" style="222" customWidth="1"/>
    <col min="15393" max="15393" width="3" style="222" customWidth="1"/>
    <col min="15394" max="15403" width="2" style="222" customWidth="1"/>
    <col min="15404" max="15404" width="3" style="222" customWidth="1"/>
    <col min="15405" max="15411" width="2" style="222" customWidth="1"/>
    <col min="15412" max="15412" width="9.140625" style="222"/>
    <col min="15413" max="15413" width="4.28515625" style="222" customWidth="1"/>
    <col min="15414" max="15414" width="8.85546875" style="222" customWidth="1"/>
    <col min="15415" max="15415" width="2.85546875" style="222" customWidth="1"/>
    <col min="15416" max="15416" width="19" style="222" customWidth="1"/>
    <col min="15417" max="15417" width="7.140625" style="222" customWidth="1"/>
    <col min="15418" max="15419" width="3" style="222" customWidth="1"/>
    <col min="15420" max="15420" width="2" style="222" customWidth="1"/>
    <col min="15421" max="15421" width="2.7109375" style="222" customWidth="1"/>
    <col min="15422" max="15422" width="3" style="222" customWidth="1"/>
    <col min="15423" max="15423" width="4" style="222" customWidth="1"/>
    <col min="15424" max="15425" width="2.7109375" style="222" customWidth="1"/>
    <col min="15426" max="15427" width="4" style="222" customWidth="1"/>
    <col min="15428" max="15429" width="2.7109375" style="222" customWidth="1"/>
    <col min="15430" max="15430" width="3.28515625" style="222" customWidth="1"/>
    <col min="15431" max="15431" width="3.140625" style="222" customWidth="1"/>
    <col min="15432" max="15432" width="2.7109375" style="222" customWidth="1"/>
    <col min="15433" max="15434" width="4" style="222" customWidth="1"/>
    <col min="15435" max="15440" width="2.85546875" style="222" customWidth="1"/>
    <col min="15441" max="15442" width="4.140625" style="222" bestFit="1" customWidth="1"/>
    <col min="15443" max="15444" width="2.85546875" style="222" bestFit="1" customWidth="1"/>
    <col min="15445" max="15446" width="4.140625" style="222" bestFit="1" customWidth="1"/>
    <col min="15447" max="15448" width="2.85546875" style="222" bestFit="1" customWidth="1"/>
    <col min="15449" max="15449" width="3.42578125" style="222" bestFit="1" customWidth="1"/>
    <col min="15450" max="15450" width="3.28515625" style="222" bestFit="1" customWidth="1"/>
    <col min="15451" max="15451" width="2.85546875" style="222" bestFit="1" customWidth="1"/>
    <col min="15452" max="15453" width="4.140625" style="222" bestFit="1" customWidth="1"/>
    <col min="15454" max="15455" width="2.85546875" style="222" bestFit="1" customWidth="1"/>
    <col min="15456" max="15459" width="2.85546875" style="222" customWidth="1"/>
    <col min="15460" max="15460" width="9.140625" style="222"/>
    <col min="15461" max="15461" width="3.140625" style="222" customWidth="1"/>
    <col min="15462" max="15462" width="16.7109375" style="222" customWidth="1"/>
    <col min="15463" max="15463" width="9.140625" style="222"/>
    <col min="15464" max="15482" width="2.7109375" style="222" customWidth="1"/>
    <col min="15483" max="15486" width="2.85546875" style="222" customWidth="1"/>
    <col min="15487" max="15501" width="2.7109375" style="222" customWidth="1"/>
    <col min="15502" max="15505" width="2.85546875" style="222" customWidth="1"/>
    <col min="15506" max="15506" width="9.140625" style="222"/>
    <col min="15507" max="15508" width="4.28515625" style="222" customWidth="1"/>
    <col min="15509" max="15509" width="7.85546875" style="222" customWidth="1"/>
    <col min="15510" max="15510" width="9.5703125" style="222" customWidth="1"/>
    <col min="15511" max="15511" width="15.140625" style="222" customWidth="1"/>
    <col min="15512" max="15512" width="7.140625" style="222" customWidth="1"/>
    <col min="15513" max="15513" width="3" style="222" customWidth="1"/>
    <col min="15514" max="15514" width="2" style="222" customWidth="1"/>
    <col min="15515" max="15515" width="2.5703125" style="222" customWidth="1"/>
    <col min="15516" max="15519" width="2" style="222" customWidth="1"/>
    <col min="15520" max="15520" width="3" style="222" customWidth="1"/>
    <col min="15521" max="15526" width="2" style="222" customWidth="1"/>
    <col min="15527" max="15527" width="9.140625" style="222"/>
    <col min="15528" max="15529" width="4.28515625" style="222" customWidth="1"/>
    <col min="15530" max="15530" width="9.5703125" style="222" customWidth="1"/>
    <col min="15531" max="15531" width="9.5703125" style="222" bestFit="1" customWidth="1"/>
    <col min="15532" max="15532" width="15.140625" style="222" bestFit="1" customWidth="1"/>
    <col min="15533" max="15533" width="7.140625" style="222" customWidth="1"/>
    <col min="15534" max="15534" width="3" style="222" bestFit="1" customWidth="1"/>
    <col min="15535" max="15535" width="2" style="222" bestFit="1" customWidth="1"/>
    <col min="15536" max="15536" width="2.5703125" style="222" customWidth="1"/>
    <col min="15537" max="15540" width="2" style="222" bestFit="1" customWidth="1"/>
    <col min="15541" max="15541" width="3" style="222" bestFit="1" customWidth="1"/>
    <col min="15542" max="15547" width="2" style="222" bestFit="1" customWidth="1"/>
    <col min="15548" max="15616" width="9.140625" style="222"/>
    <col min="15617" max="15618" width="4.28515625" style="222" customWidth="1"/>
    <col min="15619" max="15619" width="11.85546875" style="222" customWidth="1"/>
    <col min="15620" max="15620" width="11.42578125" style="222" customWidth="1"/>
    <col min="15621" max="15621" width="17" style="222" customWidth="1"/>
    <col min="15622" max="15622" width="7.140625" style="222" customWidth="1"/>
    <col min="15623" max="15623" width="3" style="222" customWidth="1"/>
    <col min="15624" max="15633" width="2" style="222" customWidth="1"/>
    <col min="15634" max="15634" width="3" style="222" customWidth="1"/>
    <col min="15635" max="15641" width="2" style="222" customWidth="1"/>
    <col min="15642" max="15642" width="9.140625" style="222"/>
    <col min="15643" max="15644" width="4.28515625" style="222" customWidth="1"/>
    <col min="15645" max="15645" width="11.85546875" style="222" customWidth="1"/>
    <col min="15646" max="15646" width="11.42578125" style="222" customWidth="1"/>
    <col min="15647" max="15647" width="17" style="222" customWidth="1"/>
    <col min="15648" max="15648" width="7.140625" style="222" customWidth="1"/>
    <col min="15649" max="15649" width="3" style="222" customWidth="1"/>
    <col min="15650" max="15659" width="2" style="222" customWidth="1"/>
    <col min="15660" max="15660" width="3" style="222" customWidth="1"/>
    <col min="15661" max="15667" width="2" style="222" customWidth="1"/>
    <col min="15668" max="15668" width="9.140625" style="222"/>
    <col min="15669" max="15669" width="4.28515625" style="222" customWidth="1"/>
    <col min="15670" max="15670" width="8.85546875" style="222" customWidth="1"/>
    <col min="15671" max="15671" width="2.85546875" style="222" customWidth="1"/>
    <col min="15672" max="15672" width="19" style="222" customWidth="1"/>
    <col min="15673" max="15673" width="7.140625" style="222" customWidth="1"/>
    <col min="15674" max="15675" width="3" style="222" customWidth="1"/>
    <col min="15676" max="15676" width="2" style="222" customWidth="1"/>
    <col min="15677" max="15677" width="2.7109375" style="222" customWidth="1"/>
    <col min="15678" max="15678" width="3" style="222" customWidth="1"/>
    <col min="15679" max="15679" width="4" style="222" customWidth="1"/>
    <col min="15680" max="15681" width="2.7109375" style="222" customWidth="1"/>
    <col min="15682" max="15683" width="4" style="222" customWidth="1"/>
    <col min="15684" max="15685" width="2.7109375" style="222" customWidth="1"/>
    <col min="15686" max="15686" width="3.28515625" style="222" customWidth="1"/>
    <col min="15687" max="15687" width="3.140625" style="222" customWidth="1"/>
    <col min="15688" max="15688" width="2.7109375" style="222" customWidth="1"/>
    <col min="15689" max="15690" width="4" style="222" customWidth="1"/>
    <col min="15691" max="15696" width="2.85546875" style="222" customWidth="1"/>
    <col min="15697" max="15698" width="4.140625" style="222" bestFit="1" customWidth="1"/>
    <col min="15699" max="15700" width="2.85546875" style="222" bestFit="1" customWidth="1"/>
    <col min="15701" max="15702" width="4.140625" style="222" bestFit="1" customWidth="1"/>
    <col min="15703" max="15704" width="2.85546875" style="222" bestFit="1" customWidth="1"/>
    <col min="15705" max="15705" width="3.42578125" style="222" bestFit="1" customWidth="1"/>
    <col min="15706" max="15706" width="3.28515625" style="222" bestFit="1" customWidth="1"/>
    <col min="15707" max="15707" width="2.85546875" style="222" bestFit="1" customWidth="1"/>
    <col min="15708" max="15709" width="4.140625" style="222" bestFit="1" customWidth="1"/>
    <col min="15710" max="15711" width="2.85546875" style="222" bestFit="1" customWidth="1"/>
    <col min="15712" max="15715" width="2.85546875" style="222" customWidth="1"/>
    <col min="15716" max="15716" width="9.140625" style="222"/>
    <col min="15717" max="15717" width="3.140625" style="222" customWidth="1"/>
    <col min="15718" max="15718" width="16.7109375" style="222" customWidth="1"/>
    <col min="15719" max="15719" width="9.140625" style="222"/>
    <col min="15720" max="15738" width="2.7109375" style="222" customWidth="1"/>
    <col min="15739" max="15742" width="2.85546875" style="222" customWidth="1"/>
    <col min="15743" max="15757" width="2.7109375" style="222" customWidth="1"/>
    <col min="15758" max="15761" width="2.85546875" style="222" customWidth="1"/>
    <col min="15762" max="15762" width="9.140625" style="222"/>
    <col min="15763" max="15764" width="4.28515625" style="222" customWidth="1"/>
    <col min="15765" max="15765" width="7.85546875" style="222" customWidth="1"/>
    <col min="15766" max="15766" width="9.5703125" style="222" customWidth="1"/>
    <col min="15767" max="15767" width="15.140625" style="222" customWidth="1"/>
    <col min="15768" max="15768" width="7.140625" style="222" customWidth="1"/>
    <col min="15769" max="15769" width="3" style="222" customWidth="1"/>
    <col min="15770" max="15770" width="2" style="222" customWidth="1"/>
    <col min="15771" max="15771" width="2.5703125" style="222" customWidth="1"/>
    <col min="15772" max="15775" width="2" style="222" customWidth="1"/>
    <col min="15776" max="15776" width="3" style="222" customWidth="1"/>
    <col min="15777" max="15782" width="2" style="222" customWidth="1"/>
    <col min="15783" max="15783" width="9.140625" style="222"/>
    <col min="15784" max="15785" width="4.28515625" style="222" customWidth="1"/>
    <col min="15786" max="15786" width="9.5703125" style="222" customWidth="1"/>
    <col min="15787" max="15787" width="9.5703125" style="222" bestFit="1" customWidth="1"/>
    <col min="15788" max="15788" width="15.140625" style="222" bestFit="1" customWidth="1"/>
    <col min="15789" max="15789" width="7.140625" style="222" customWidth="1"/>
    <col min="15790" max="15790" width="3" style="222" bestFit="1" customWidth="1"/>
    <col min="15791" max="15791" width="2" style="222" bestFit="1" customWidth="1"/>
    <col min="15792" max="15792" width="2.5703125" style="222" customWidth="1"/>
    <col min="15793" max="15796" width="2" style="222" bestFit="1" customWidth="1"/>
    <col min="15797" max="15797" width="3" style="222" bestFit="1" customWidth="1"/>
    <col min="15798" max="15803" width="2" style="222" bestFit="1" customWidth="1"/>
    <col min="15804" max="15872" width="9.140625" style="222"/>
    <col min="15873" max="15874" width="4.28515625" style="222" customWidth="1"/>
    <col min="15875" max="15875" width="11.85546875" style="222" customWidth="1"/>
    <col min="15876" max="15876" width="11.42578125" style="222" customWidth="1"/>
    <col min="15877" max="15877" width="17" style="222" customWidth="1"/>
    <col min="15878" max="15878" width="7.140625" style="222" customWidth="1"/>
    <col min="15879" max="15879" width="3" style="222" customWidth="1"/>
    <col min="15880" max="15889" width="2" style="222" customWidth="1"/>
    <col min="15890" max="15890" width="3" style="222" customWidth="1"/>
    <col min="15891" max="15897" width="2" style="222" customWidth="1"/>
    <col min="15898" max="15898" width="9.140625" style="222"/>
    <col min="15899" max="15900" width="4.28515625" style="222" customWidth="1"/>
    <col min="15901" max="15901" width="11.85546875" style="222" customWidth="1"/>
    <col min="15902" max="15902" width="11.42578125" style="222" customWidth="1"/>
    <col min="15903" max="15903" width="17" style="222" customWidth="1"/>
    <col min="15904" max="15904" width="7.140625" style="222" customWidth="1"/>
    <col min="15905" max="15905" width="3" style="222" customWidth="1"/>
    <col min="15906" max="15915" width="2" style="222" customWidth="1"/>
    <col min="15916" max="15916" width="3" style="222" customWidth="1"/>
    <col min="15917" max="15923" width="2" style="222" customWidth="1"/>
    <col min="15924" max="15924" width="9.140625" style="222"/>
    <col min="15925" max="15925" width="4.28515625" style="222" customWidth="1"/>
    <col min="15926" max="15926" width="8.85546875" style="222" customWidth="1"/>
    <col min="15927" max="15927" width="2.85546875" style="222" customWidth="1"/>
    <col min="15928" max="15928" width="19" style="222" customWidth="1"/>
    <col min="15929" max="15929" width="7.140625" style="222" customWidth="1"/>
    <col min="15930" max="15931" width="3" style="222" customWidth="1"/>
    <col min="15932" max="15932" width="2" style="222" customWidth="1"/>
    <col min="15933" max="15933" width="2.7109375" style="222" customWidth="1"/>
    <col min="15934" max="15934" width="3" style="222" customWidth="1"/>
    <col min="15935" max="15935" width="4" style="222" customWidth="1"/>
    <col min="15936" max="15937" width="2.7109375" style="222" customWidth="1"/>
    <col min="15938" max="15939" width="4" style="222" customWidth="1"/>
    <col min="15940" max="15941" width="2.7109375" style="222" customWidth="1"/>
    <col min="15942" max="15942" width="3.28515625" style="222" customWidth="1"/>
    <col min="15943" max="15943" width="3.140625" style="222" customWidth="1"/>
    <col min="15944" max="15944" width="2.7109375" style="222" customWidth="1"/>
    <col min="15945" max="15946" width="4" style="222" customWidth="1"/>
    <col min="15947" max="15952" width="2.85546875" style="222" customWidth="1"/>
    <col min="15953" max="15954" width="4.140625" style="222" bestFit="1" customWidth="1"/>
    <col min="15955" max="15956" width="2.85546875" style="222" bestFit="1" customWidth="1"/>
    <col min="15957" max="15958" width="4.140625" style="222" bestFit="1" customWidth="1"/>
    <col min="15959" max="15960" width="2.85546875" style="222" bestFit="1" customWidth="1"/>
    <col min="15961" max="15961" width="3.42578125" style="222" bestFit="1" customWidth="1"/>
    <col min="15962" max="15962" width="3.28515625" style="222" bestFit="1" customWidth="1"/>
    <col min="15963" max="15963" width="2.85546875" style="222" bestFit="1" customWidth="1"/>
    <col min="15964" max="15965" width="4.140625" style="222" bestFit="1" customWidth="1"/>
    <col min="15966" max="15967" width="2.85546875" style="222" bestFit="1" customWidth="1"/>
    <col min="15968" max="15971" width="2.85546875" style="222" customWidth="1"/>
    <col min="15972" max="15972" width="9.140625" style="222"/>
    <col min="15973" max="15973" width="3.140625" style="222" customWidth="1"/>
    <col min="15974" max="15974" width="16.7109375" style="222" customWidth="1"/>
    <col min="15975" max="15975" width="9.140625" style="222"/>
    <col min="15976" max="15994" width="2.7109375" style="222" customWidth="1"/>
    <col min="15995" max="15998" width="2.85546875" style="222" customWidth="1"/>
    <col min="15999" max="16013" width="2.7109375" style="222" customWidth="1"/>
    <col min="16014" max="16017" width="2.85546875" style="222" customWidth="1"/>
    <col min="16018" max="16018" width="9.140625" style="222"/>
    <col min="16019" max="16020" width="4.28515625" style="222" customWidth="1"/>
    <col min="16021" max="16021" width="7.85546875" style="222" customWidth="1"/>
    <col min="16022" max="16022" width="9.5703125" style="222" customWidth="1"/>
    <col min="16023" max="16023" width="15.140625" style="222" customWidth="1"/>
    <col min="16024" max="16024" width="7.140625" style="222" customWidth="1"/>
    <col min="16025" max="16025" width="3" style="222" customWidth="1"/>
    <col min="16026" max="16026" width="2" style="222" customWidth="1"/>
    <col min="16027" max="16027" width="2.5703125" style="222" customWidth="1"/>
    <col min="16028" max="16031" width="2" style="222" customWidth="1"/>
    <col min="16032" max="16032" width="3" style="222" customWidth="1"/>
    <col min="16033" max="16038" width="2" style="222" customWidth="1"/>
    <col min="16039" max="16039" width="9.140625" style="222"/>
    <col min="16040" max="16041" width="4.28515625" style="222" customWidth="1"/>
    <col min="16042" max="16042" width="9.5703125" style="222" customWidth="1"/>
    <col min="16043" max="16043" width="9.5703125" style="222" bestFit="1" customWidth="1"/>
    <col min="16044" max="16044" width="15.140625" style="222" bestFit="1" customWidth="1"/>
    <col min="16045" max="16045" width="7.140625" style="222" customWidth="1"/>
    <col min="16046" max="16046" width="3" style="222" bestFit="1" customWidth="1"/>
    <col min="16047" max="16047" width="2" style="222" bestFit="1" customWidth="1"/>
    <col min="16048" max="16048" width="2.5703125" style="222" customWidth="1"/>
    <col min="16049" max="16052" width="2" style="222" bestFit="1" customWidth="1"/>
    <col min="16053" max="16053" width="3" style="222" bestFit="1" customWidth="1"/>
    <col min="16054" max="16059" width="2" style="222" bestFit="1" customWidth="1"/>
    <col min="16060" max="16128" width="9.140625" style="222"/>
    <col min="16129" max="16130" width="4.28515625" style="222" customWidth="1"/>
    <col min="16131" max="16131" width="11.85546875" style="222" customWidth="1"/>
    <col min="16132" max="16132" width="11.42578125" style="222" customWidth="1"/>
    <col min="16133" max="16133" width="17" style="222" customWidth="1"/>
    <col min="16134" max="16134" width="7.140625" style="222" customWidth="1"/>
    <col min="16135" max="16135" width="3" style="222" customWidth="1"/>
    <col min="16136" max="16145" width="2" style="222" customWidth="1"/>
    <col min="16146" max="16146" width="3" style="222" customWidth="1"/>
    <col min="16147" max="16153" width="2" style="222" customWidth="1"/>
    <col min="16154" max="16154" width="9.140625" style="222"/>
    <col min="16155" max="16156" width="4.28515625" style="222" customWidth="1"/>
    <col min="16157" max="16157" width="11.85546875" style="222" customWidth="1"/>
    <col min="16158" max="16158" width="11.42578125" style="222" customWidth="1"/>
    <col min="16159" max="16159" width="17" style="222" customWidth="1"/>
    <col min="16160" max="16160" width="7.140625" style="222" customWidth="1"/>
    <col min="16161" max="16161" width="3" style="222" customWidth="1"/>
    <col min="16162" max="16171" width="2" style="222" customWidth="1"/>
    <col min="16172" max="16172" width="3" style="222" customWidth="1"/>
    <col min="16173" max="16179" width="2" style="222" customWidth="1"/>
    <col min="16180" max="16180" width="9.140625" style="222"/>
    <col min="16181" max="16181" width="4.28515625" style="222" customWidth="1"/>
    <col min="16182" max="16182" width="8.85546875" style="222" customWidth="1"/>
    <col min="16183" max="16183" width="2.85546875" style="222" customWidth="1"/>
    <col min="16184" max="16184" width="19" style="222" customWidth="1"/>
    <col min="16185" max="16185" width="7.140625" style="222" customWidth="1"/>
    <col min="16186" max="16187" width="3" style="222" customWidth="1"/>
    <col min="16188" max="16188" width="2" style="222" customWidth="1"/>
    <col min="16189" max="16189" width="2.7109375" style="222" customWidth="1"/>
    <col min="16190" max="16190" width="3" style="222" customWidth="1"/>
    <col min="16191" max="16191" width="4" style="222" customWidth="1"/>
    <col min="16192" max="16193" width="2.7109375" style="222" customWidth="1"/>
    <col min="16194" max="16195" width="4" style="222" customWidth="1"/>
    <col min="16196" max="16197" width="2.7109375" style="222" customWidth="1"/>
    <col min="16198" max="16198" width="3.28515625" style="222" customWidth="1"/>
    <col min="16199" max="16199" width="3.140625" style="222" customWidth="1"/>
    <col min="16200" max="16200" width="2.7109375" style="222" customWidth="1"/>
    <col min="16201" max="16202" width="4" style="222" customWidth="1"/>
    <col min="16203" max="16208" width="2.85546875" style="222" customWidth="1"/>
    <col min="16209" max="16210" width="4.140625" style="222" bestFit="1" customWidth="1"/>
    <col min="16211" max="16212" width="2.85546875" style="222" bestFit="1" customWidth="1"/>
    <col min="16213" max="16214" width="4.140625" style="222" bestFit="1" customWidth="1"/>
    <col min="16215" max="16216" width="2.85546875" style="222" bestFit="1" customWidth="1"/>
    <col min="16217" max="16217" width="3.42578125" style="222" bestFit="1" customWidth="1"/>
    <col min="16218" max="16218" width="3.28515625" style="222" bestFit="1" customWidth="1"/>
    <col min="16219" max="16219" width="2.85546875" style="222" bestFit="1" customWidth="1"/>
    <col min="16220" max="16221" width="4.140625" style="222" bestFit="1" customWidth="1"/>
    <col min="16222" max="16223" width="2.85546875" style="222" bestFit="1" customWidth="1"/>
    <col min="16224" max="16227" width="2.85546875" style="222" customWidth="1"/>
    <col min="16228" max="16228" width="9.140625" style="222"/>
    <col min="16229" max="16229" width="3.140625" style="222" customWidth="1"/>
    <col min="16230" max="16230" width="16.7109375" style="222" customWidth="1"/>
    <col min="16231" max="16231" width="9.140625" style="222"/>
    <col min="16232" max="16250" width="2.7109375" style="222" customWidth="1"/>
    <col min="16251" max="16254" width="2.85546875" style="222" customWidth="1"/>
    <col min="16255" max="16269" width="2.7109375" style="222" customWidth="1"/>
    <col min="16270" max="16273" width="2.85546875" style="222" customWidth="1"/>
    <col min="16274" max="16274" width="9.140625" style="222"/>
    <col min="16275" max="16276" width="4.28515625" style="222" customWidth="1"/>
    <col min="16277" max="16277" width="7.85546875" style="222" customWidth="1"/>
    <col min="16278" max="16278" width="9.5703125" style="222" customWidth="1"/>
    <col min="16279" max="16279" width="15.140625" style="222" customWidth="1"/>
    <col min="16280" max="16280" width="7.140625" style="222" customWidth="1"/>
    <col min="16281" max="16281" width="3" style="222" customWidth="1"/>
    <col min="16282" max="16282" width="2" style="222" customWidth="1"/>
    <col min="16283" max="16283" width="2.5703125" style="222" customWidth="1"/>
    <col min="16284" max="16287" width="2" style="222" customWidth="1"/>
    <col min="16288" max="16288" width="3" style="222" customWidth="1"/>
    <col min="16289" max="16294" width="2" style="222" customWidth="1"/>
    <col min="16295" max="16295" width="9.140625" style="222"/>
    <col min="16296" max="16297" width="4.28515625" style="222" customWidth="1"/>
    <col min="16298" max="16298" width="9.5703125" style="222" customWidth="1"/>
    <col min="16299" max="16299" width="9.5703125" style="222" bestFit="1" customWidth="1"/>
    <col min="16300" max="16300" width="15.140625" style="222" bestFit="1" customWidth="1"/>
    <col min="16301" max="16301" width="7.140625" style="222" customWidth="1"/>
    <col min="16302" max="16302" width="3" style="222" bestFit="1" customWidth="1"/>
    <col min="16303" max="16303" width="2" style="222" bestFit="1" customWidth="1"/>
    <col min="16304" max="16304" width="2.5703125" style="222" customWidth="1"/>
    <col min="16305" max="16308" width="2" style="222" bestFit="1" customWidth="1"/>
    <col min="16309" max="16309" width="3" style="222" bestFit="1" customWidth="1"/>
    <col min="16310" max="16315" width="2" style="222" bestFit="1" customWidth="1"/>
    <col min="16316" max="16383" width="9.140625" style="222"/>
    <col min="16384" max="16384" width="9.140625" style="222" customWidth="1"/>
  </cols>
  <sheetData>
    <row r="1" spans="1:187" ht="18.75" thickBot="1">
      <c r="A1" s="277" t="s">
        <v>268</v>
      </c>
      <c r="AA1" s="277" t="s">
        <v>267</v>
      </c>
      <c r="BD1" s="277" t="s">
        <v>266</v>
      </c>
      <c r="BF1" s="285"/>
      <c r="BG1" s="283"/>
      <c r="BH1" s="283"/>
      <c r="BI1" s="282"/>
      <c r="BJ1" s="284" t="s">
        <v>265</v>
      </c>
      <c r="BK1" s="283"/>
      <c r="BL1" s="283"/>
      <c r="BM1" s="283"/>
      <c r="BN1" s="283"/>
      <c r="BO1" s="283"/>
      <c r="BP1" s="283"/>
      <c r="BQ1" s="283"/>
      <c r="BR1" s="283"/>
      <c r="BS1" s="283"/>
      <c r="BT1" s="283"/>
      <c r="BU1" s="283"/>
      <c r="BV1" s="283"/>
      <c r="BW1" s="283"/>
      <c r="BX1" s="283"/>
      <c r="BY1" s="283"/>
      <c r="BZ1" s="283"/>
      <c r="CA1" s="283"/>
      <c r="CB1" s="282"/>
      <c r="CC1" s="284" t="s">
        <v>80</v>
      </c>
      <c r="CD1" s="283"/>
      <c r="CE1" s="283"/>
      <c r="CF1" s="283"/>
      <c r="CG1" s="283"/>
      <c r="CH1" s="283"/>
      <c r="CI1" s="283"/>
      <c r="CJ1" s="283"/>
      <c r="CK1" s="283"/>
      <c r="CL1" s="283"/>
      <c r="CM1" s="283"/>
      <c r="CN1" s="283"/>
      <c r="CO1" s="283"/>
      <c r="CP1" s="283"/>
      <c r="CQ1" s="283"/>
      <c r="CR1" s="283"/>
      <c r="CS1" s="283"/>
      <c r="CT1" s="283"/>
      <c r="CU1" s="282"/>
      <c r="CX1" s="277" t="s">
        <v>266</v>
      </c>
      <c r="DD1" s="222" t="s">
        <v>265</v>
      </c>
      <c r="DW1" s="222" t="s">
        <v>80</v>
      </c>
      <c r="EQ1" s="277" t="s">
        <v>264</v>
      </c>
      <c r="EU1" s="277"/>
      <c r="FL1" s="277" t="s">
        <v>263</v>
      </c>
      <c r="FP1" s="277"/>
    </row>
    <row r="2" spans="1:187" ht="18">
      <c r="F2" s="274" t="s">
        <v>258</v>
      </c>
      <c r="G2" s="286" t="s">
        <v>257</v>
      </c>
      <c r="H2" s="287"/>
      <c r="I2" s="287"/>
      <c r="J2" s="287"/>
      <c r="K2" s="287"/>
      <c r="L2" s="287"/>
      <c r="M2" s="287"/>
      <c r="N2" s="288"/>
      <c r="O2" s="286" t="s">
        <v>195</v>
      </c>
      <c r="P2" s="287"/>
      <c r="Q2" s="288"/>
      <c r="R2" s="286" t="s">
        <v>261</v>
      </c>
      <c r="S2" s="287"/>
      <c r="T2" s="287"/>
      <c r="U2" s="287"/>
      <c r="V2" s="288"/>
      <c r="W2" s="286" t="s">
        <v>1</v>
      </c>
      <c r="X2" s="287"/>
      <c r="Y2" s="288"/>
      <c r="AF2" s="274" t="s">
        <v>258</v>
      </c>
      <c r="AG2" s="286" t="s">
        <v>257</v>
      </c>
      <c r="AH2" s="287"/>
      <c r="AI2" s="287"/>
      <c r="AJ2" s="287"/>
      <c r="AK2" s="287"/>
      <c r="AL2" s="287"/>
      <c r="AM2" s="287"/>
      <c r="AN2" s="288"/>
      <c r="AO2" s="286" t="s">
        <v>195</v>
      </c>
      <c r="AP2" s="287"/>
      <c r="AQ2" s="288"/>
      <c r="AR2" s="286" t="s">
        <v>261</v>
      </c>
      <c r="AS2" s="287"/>
      <c r="AT2" s="287"/>
      <c r="AU2" s="287"/>
      <c r="AV2" s="288"/>
      <c r="AW2" s="286" t="s">
        <v>1</v>
      </c>
      <c r="AX2" s="287"/>
      <c r="AY2" s="288"/>
      <c r="BE2" s="281" t="s">
        <v>258</v>
      </c>
      <c r="BF2" s="292" t="s">
        <v>195</v>
      </c>
      <c r="BG2" s="287"/>
      <c r="BH2" s="287"/>
      <c r="BI2" s="293"/>
      <c r="BJ2" s="289" t="s">
        <v>257</v>
      </c>
      <c r="BK2" s="290"/>
      <c r="BL2" s="290"/>
      <c r="BM2" s="291"/>
      <c r="BN2" s="289" t="s">
        <v>261</v>
      </c>
      <c r="BO2" s="290"/>
      <c r="BP2" s="290"/>
      <c r="BQ2" s="291"/>
      <c r="BR2" s="289" t="s">
        <v>260</v>
      </c>
      <c r="BS2" s="290"/>
      <c r="BT2" s="291"/>
      <c r="BU2" s="289" t="s">
        <v>1</v>
      </c>
      <c r="BV2" s="290"/>
      <c r="BW2" s="290"/>
      <c r="BX2" s="291"/>
      <c r="BY2" s="280" t="s">
        <v>259</v>
      </c>
      <c r="BZ2" s="279"/>
      <c r="CA2" s="279"/>
      <c r="CB2" s="279"/>
      <c r="CC2" s="289" t="s">
        <v>257</v>
      </c>
      <c r="CD2" s="290"/>
      <c r="CE2" s="290"/>
      <c r="CF2" s="291"/>
      <c r="CG2" s="289" t="s">
        <v>261</v>
      </c>
      <c r="CH2" s="290"/>
      <c r="CI2" s="290"/>
      <c r="CJ2" s="291"/>
      <c r="CK2" s="289" t="s">
        <v>260</v>
      </c>
      <c r="CL2" s="290"/>
      <c r="CM2" s="291"/>
      <c r="CN2" s="289" t="s">
        <v>1</v>
      </c>
      <c r="CO2" s="290"/>
      <c r="CP2" s="290"/>
      <c r="CQ2" s="291"/>
      <c r="CR2" s="280" t="s">
        <v>259</v>
      </c>
      <c r="CS2" s="279"/>
      <c r="CT2" s="279"/>
      <c r="CU2" s="278"/>
      <c r="CX2" s="277" t="s">
        <v>262</v>
      </c>
      <c r="CY2" s="274" t="s">
        <v>258</v>
      </c>
      <c r="CZ2" s="286" t="s">
        <v>195</v>
      </c>
      <c r="DA2" s="287"/>
      <c r="DB2" s="287"/>
      <c r="DC2" s="288"/>
      <c r="DD2" s="286" t="s">
        <v>257</v>
      </c>
      <c r="DE2" s="287"/>
      <c r="DF2" s="287"/>
      <c r="DG2" s="287"/>
      <c r="DH2" s="286" t="s">
        <v>261</v>
      </c>
      <c r="DI2" s="287"/>
      <c r="DJ2" s="287"/>
      <c r="DK2" s="287"/>
      <c r="DL2" s="286" t="s">
        <v>260</v>
      </c>
      <c r="DM2" s="287"/>
      <c r="DN2" s="287"/>
      <c r="DO2" s="286" t="s">
        <v>1</v>
      </c>
      <c r="DP2" s="287"/>
      <c r="DQ2" s="287"/>
      <c r="DR2" s="288"/>
      <c r="DS2" s="276" t="s">
        <v>259</v>
      </c>
      <c r="DT2" s="276"/>
      <c r="DU2" s="276"/>
      <c r="DV2" s="275"/>
      <c r="DW2" s="286" t="s">
        <v>257</v>
      </c>
      <c r="DX2" s="287"/>
      <c r="DY2" s="287"/>
      <c r="DZ2" s="287"/>
      <c r="EA2" s="286" t="s">
        <v>261</v>
      </c>
      <c r="EB2" s="287"/>
      <c r="EC2" s="287"/>
      <c r="ED2" s="288"/>
      <c r="EE2" s="287" t="s">
        <v>260</v>
      </c>
      <c r="EF2" s="287"/>
      <c r="EG2" s="287"/>
      <c r="EH2" s="286" t="s">
        <v>1</v>
      </c>
      <c r="EI2" s="287"/>
      <c r="EJ2" s="287"/>
      <c r="EK2" s="288"/>
      <c r="EL2" s="276" t="s">
        <v>259</v>
      </c>
      <c r="EM2" s="276"/>
      <c r="EN2" s="276"/>
      <c r="EO2" s="275"/>
      <c r="EV2" s="274" t="s">
        <v>258</v>
      </c>
      <c r="EW2" s="286" t="s">
        <v>257</v>
      </c>
      <c r="EX2" s="287"/>
      <c r="EY2" s="287"/>
      <c r="EZ2" s="287"/>
      <c r="FA2" s="286" t="s">
        <v>195</v>
      </c>
      <c r="FB2" s="287"/>
      <c r="FC2" s="288"/>
      <c r="FD2" s="286" t="s">
        <v>256</v>
      </c>
      <c r="FE2" s="287"/>
      <c r="FF2" s="287"/>
      <c r="FG2" s="287"/>
      <c r="FH2" s="286" t="s">
        <v>1</v>
      </c>
      <c r="FI2" s="287"/>
      <c r="FJ2" s="288"/>
      <c r="FQ2" s="274" t="s">
        <v>258</v>
      </c>
      <c r="FR2" s="286" t="s">
        <v>257</v>
      </c>
      <c r="FS2" s="287"/>
      <c r="FT2" s="287"/>
      <c r="FU2" s="287"/>
      <c r="FV2" s="286" t="s">
        <v>195</v>
      </c>
      <c r="FW2" s="287"/>
      <c r="FX2" s="288"/>
      <c r="FY2" s="286" t="s">
        <v>256</v>
      </c>
      <c r="FZ2" s="287"/>
      <c r="GA2" s="287"/>
      <c r="GB2" s="287"/>
      <c r="GC2" s="286" t="s">
        <v>1</v>
      </c>
      <c r="GD2" s="287"/>
      <c r="GE2" s="288"/>
    </row>
    <row r="3" spans="1:187">
      <c r="B3" s="222" t="s">
        <v>0</v>
      </c>
      <c r="C3" s="222" t="s">
        <v>27</v>
      </c>
      <c r="F3" s="241"/>
      <c r="G3" s="245">
        <v>10</v>
      </c>
      <c r="H3" s="244">
        <v>7</v>
      </c>
      <c r="I3" s="244">
        <v>5</v>
      </c>
      <c r="J3" s="244">
        <v>2</v>
      </c>
      <c r="K3" s="244">
        <v>1</v>
      </c>
      <c r="L3" s="244">
        <v>1</v>
      </c>
      <c r="M3" s="244">
        <v>1</v>
      </c>
      <c r="N3" s="243">
        <v>1</v>
      </c>
      <c r="O3" s="245">
        <v>6</v>
      </c>
      <c r="P3" s="244">
        <v>4</v>
      </c>
      <c r="Q3" s="243">
        <v>2</v>
      </c>
      <c r="R3" s="245">
        <v>10</v>
      </c>
      <c r="S3" s="244">
        <v>7</v>
      </c>
      <c r="T3" s="244">
        <v>5</v>
      </c>
      <c r="U3" s="244">
        <v>2</v>
      </c>
      <c r="V3" s="243">
        <v>1</v>
      </c>
      <c r="W3" s="245">
        <v>5</v>
      </c>
      <c r="X3" s="244">
        <v>2</v>
      </c>
      <c r="Y3" s="243">
        <v>1</v>
      </c>
      <c r="AB3" s="222" t="s">
        <v>0</v>
      </c>
      <c r="AC3" s="222" t="s">
        <v>27</v>
      </c>
      <c r="AF3" s="267"/>
      <c r="AG3" s="239">
        <v>10</v>
      </c>
      <c r="AH3" s="233">
        <v>7</v>
      </c>
      <c r="AI3" s="233">
        <v>5</v>
      </c>
      <c r="AJ3" s="233">
        <v>2</v>
      </c>
      <c r="AK3" s="233">
        <v>1</v>
      </c>
      <c r="AL3" s="233">
        <v>1</v>
      </c>
      <c r="AM3" s="233">
        <v>1</v>
      </c>
      <c r="AN3" s="238">
        <v>1</v>
      </c>
      <c r="AO3" s="239">
        <v>6</v>
      </c>
      <c r="AP3" s="233">
        <v>4</v>
      </c>
      <c r="AQ3" s="238">
        <v>2</v>
      </c>
      <c r="AR3" s="239">
        <v>10</v>
      </c>
      <c r="AS3" s="233">
        <v>7</v>
      </c>
      <c r="AT3" s="233">
        <v>5</v>
      </c>
      <c r="AU3" s="233">
        <v>2</v>
      </c>
      <c r="AV3" s="238">
        <v>1</v>
      </c>
      <c r="AW3" s="239">
        <v>5</v>
      </c>
      <c r="AX3" s="233">
        <v>2</v>
      </c>
      <c r="AY3" s="238">
        <v>1</v>
      </c>
      <c r="BE3" s="239"/>
      <c r="BF3" s="273">
        <v>12</v>
      </c>
      <c r="BG3" s="233">
        <v>10</v>
      </c>
      <c r="BH3" s="233">
        <v>8</v>
      </c>
      <c r="BI3" s="272">
        <v>6</v>
      </c>
      <c r="BJ3" s="273">
        <v>12</v>
      </c>
      <c r="BK3" s="233">
        <v>10</v>
      </c>
      <c r="BL3" s="233">
        <v>8</v>
      </c>
      <c r="BM3" s="272">
        <v>6</v>
      </c>
      <c r="BN3" s="273">
        <v>12</v>
      </c>
      <c r="BO3" s="233">
        <v>10</v>
      </c>
      <c r="BP3" s="233">
        <v>8</v>
      </c>
      <c r="BQ3" s="272">
        <v>6</v>
      </c>
      <c r="BR3" s="273">
        <v>6</v>
      </c>
      <c r="BS3" s="233">
        <v>4</v>
      </c>
      <c r="BT3" s="272">
        <v>2</v>
      </c>
      <c r="BU3" s="273">
        <v>12</v>
      </c>
      <c r="BV3" s="233">
        <v>10</v>
      </c>
      <c r="BW3" s="233">
        <v>8</v>
      </c>
      <c r="BX3" s="272">
        <v>6</v>
      </c>
      <c r="BY3" s="273">
        <v>12</v>
      </c>
      <c r="BZ3" s="233">
        <v>10</v>
      </c>
      <c r="CA3" s="233">
        <v>8</v>
      </c>
      <c r="CB3" s="233">
        <v>6</v>
      </c>
      <c r="CC3" s="273">
        <v>12</v>
      </c>
      <c r="CD3" s="233">
        <v>10</v>
      </c>
      <c r="CE3" s="233">
        <v>8</v>
      </c>
      <c r="CF3" s="272">
        <v>6</v>
      </c>
      <c r="CG3" s="273">
        <v>12</v>
      </c>
      <c r="CH3" s="233">
        <v>10</v>
      </c>
      <c r="CI3" s="233">
        <v>8</v>
      </c>
      <c r="CJ3" s="272">
        <v>6</v>
      </c>
      <c r="CK3" s="273">
        <v>6</v>
      </c>
      <c r="CL3" s="233">
        <v>4</v>
      </c>
      <c r="CM3" s="272">
        <v>2</v>
      </c>
      <c r="CN3" s="273">
        <v>12</v>
      </c>
      <c r="CO3" s="233">
        <v>10</v>
      </c>
      <c r="CP3" s="233">
        <v>8</v>
      </c>
      <c r="CQ3" s="272">
        <v>6</v>
      </c>
      <c r="CR3" s="273">
        <v>12</v>
      </c>
      <c r="CS3" s="233">
        <v>10</v>
      </c>
      <c r="CT3" s="233">
        <v>8</v>
      </c>
      <c r="CU3" s="272">
        <v>6</v>
      </c>
      <c r="CY3" s="267"/>
      <c r="CZ3" s="239">
        <v>12</v>
      </c>
      <c r="DA3" s="233">
        <v>10</v>
      </c>
      <c r="DB3" s="233">
        <v>8</v>
      </c>
      <c r="DC3" s="238">
        <v>6</v>
      </c>
      <c r="DD3" s="239">
        <v>12</v>
      </c>
      <c r="DE3" s="233">
        <v>10</v>
      </c>
      <c r="DF3" s="233">
        <v>8</v>
      </c>
      <c r="DG3" s="233">
        <v>6</v>
      </c>
      <c r="DH3" s="239">
        <v>12</v>
      </c>
      <c r="DI3" s="233">
        <v>10</v>
      </c>
      <c r="DJ3" s="233">
        <v>8</v>
      </c>
      <c r="DK3" s="233">
        <v>6</v>
      </c>
      <c r="DL3" s="239">
        <v>6</v>
      </c>
      <c r="DM3" s="233">
        <v>4</v>
      </c>
      <c r="DN3" s="233">
        <v>2</v>
      </c>
      <c r="DO3" s="239">
        <v>12</v>
      </c>
      <c r="DP3" s="233">
        <v>10</v>
      </c>
      <c r="DQ3" s="233">
        <v>8</v>
      </c>
      <c r="DR3" s="238">
        <v>6</v>
      </c>
      <c r="DS3" s="233">
        <v>12</v>
      </c>
      <c r="DT3" s="233">
        <v>10</v>
      </c>
      <c r="DU3" s="233">
        <v>8</v>
      </c>
      <c r="DV3" s="238">
        <v>6</v>
      </c>
      <c r="DW3" s="239">
        <v>12</v>
      </c>
      <c r="DX3" s="233">
        <v>10</v>
      </c>
      <c r="DY3" s="233">
        <v>8</v>
      </c>
      <c r="DZ3" s="233">
        <v>6</v>
      </c>
      <c r="EA3" s="239">
        <v>12</v>
      </c>
      <c r="EB3" s="233">
        <v>10</v>
      </c>
      <c r="EC3" s="233">
        <v>8</v>
      </c>
      <c r="ED3" s="238">
        <v>6</v>
      </c>
      <c r="EE3" s="233">
        <v>6</v>
      </c>
      <c r="EF3" s="233">
        <v>4</v>
      </c>
      <c r="EG3" s="233">
        <v>2</v>
      </c>
      <c r="EH3" s="239">
        <v>12</v>
      </c>
      <c r="EI3" s="233">
        <v>10</v>
      </c>
      <c r="EJ3" s="233">
        <v>8</v>
      </c>
      <c r="EK3" s="238">
        <v>6</v>
      </c>
      <c r="EL3" s="233">
        <v>12</v>
      </c>
      <c r="EM3" s="233">
        <v>10</v>
      </c>
      <c r="EN3" s="233">
        <v>8</v>
      </c>
      <c r="EO3" s="238">
        <v>6</v>
      </c>
      <c r="ER3" s="222" t="s">
        <v>0</v>
      </c>
      <c r="ES3" s="222" t="s">
        <v>27</v>
      </c>
      <c r="EV3" s="267"/>
      <c r="EW3" s="239">
        <v>10</v>
      </c>
      <c r="EX3" s="233">
        <v>7</v>
      </c>
      <c r="EY3" s="233">
        <v>5</v>
      </c>
      <c r="EZ3" s="233">
        <v>2</v>
      </c>
      <c r="FA3" s="239">
        <v>6</v>
      </c>
      <c r="FB3" s="233">
        <v>4</v>
      </c>
      <c r="FC3" s="238">
        <v>2</v>
      </c>
      <c r="FD3" s="239">
        <v>10</v>
      </c>
      <c r="FE3" s="233">
        <v>7</v>
      </c>
      <c r="FF3" s="233">
        <v>5</v>
      </c>
      <c r="FG3" s="233">
        <v>2</v>
      </c>
      <c r="FH3" s="239">
        <v>5</v>
      </c>
      <c r="FI3" s="233">
        <v>2</v>
      </c>
      <c r="FJ3" s="238">
        <v>1</v>
      </c>
      <c r="FM3" s="222" t="s">
        <v>0</v>
      </c>
      <c r="FN3" s="222" t="s">
        <v>27</v>
      </c>
      <c r="FQ3" s="267"/>
      <c r="FR3" s="239">
        <v>10</v>
      </c>
      <c r="FS3" s="233">
        <v>7</v>
      </c>
      <c r="FT3" s="233">
        <v>5</v>
      </c>
      <c r="FU3" s="238">
        <v>2</v>
      </c>
      <c r="FV3" s="233">
        <v>6</v>
      </c>
      <c r="FW3" s="233">
        <v>4</v>
      </c>
      <c r="FX3" s="238">
        <v>2</v>
      </c>
      <c r="FY3" s="233">
        <v>10</v>
      </c>
      <c r="FZ3" s="233">
        <v>7</v>
      </c>
      <c r="GA3" s="233">
        <v>5</v>
      </c>
      <c r="GB3" s="238">
        <v>2</v>
      </c>
      <c r="GC3" s="233">
        <v>5</v>
      </c>
      <c r="GD3" s="233">
        <v>2</v>
      </c>
      <c r="GE3" s="238">
        <v>1</v>
      </c>
    </row>
    <row r="4" spans="1:187">
      <c r="A4" s="232">
        <v>1</v>
      </c>
      <c r="B4" s="222">
        <v>26</v>
      </c>
      <c r="C4" s="228" t="str">
        <f t="shared" ref="C4:C21" si="0">VLOOKUP(B4,namn2,2)</f>
        <v>Erika</v>
      </c>
      <c r="D4" s="227" t="str">
        <f t="shared" ref="D4:D21" si="1">VLOOKUP(B4,namn2,3)</f>
        <v>Broberg</v>
      </c>
      <c r="E4" s="227" t="str">
        <f t="shared" ref="E4:E21" si="2">VLOOKUP(B4,namn2,27)</f>
        <v>Fårö IF</v>
      </c>
      <c r="F4" s="226">
        <f t="shared" ref="F4:F21" si="3">SUM(G4:Y4)</f>
        <v>22</v>
      </c>
      <c r="G4" s="225">
        <v>10</v>
      </c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>
        <v>7</v>
      </c>
      <c r="T4" s="224"/>
      <c r="U4" s="224"/>
      <c r="V4" s="224"/>
      <c r="W4" s="224">
        <v>5</v>
      </c>
      <c r="X4" s="224"/>
      <c r="Y4" s="223"/>
      <c r="AA4" s="229">
        <v>1</v>
      </c>
      <c r="AB4" s="222">
        <v>61</v>
      </c>
      <c r="AC4" s="228" t="str">
        <f t="shared" ref="AC4:AC41" si="4">VLOOKUP(AB4,namn2,2)</f>
        <v xml:space="preserve">Ola </v>
      </c>
      <c r="AD4" s="227" t="str">
        <f t="shared" ref="AD4:AD41" si="5">VLOOKUP(AB4,namn2,3)</f>
        <v>Nilsson</v>
      </c>
      <c r="AE4" s="227" t="str">
        <f t="shared" ref="AE4:AE41" si="6">VLOOKUP(AB4,namn2,27)</f>
        <v>Hablingbo IK</v>
      </c>
      <c r="AF4" s="226">
        <f t="shared" ref="AF4:AF41" si="7">SUM(AG4:AY4)</f>
        <v>20</v>
      </c>
      <c r="AG4" s="225">
        <v>10</v>
      </c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224">
        <v>5</v>
      </c>
      <c r="AU4" s="224"/>
      <c r="AV4" s="224"/>
      <c r="AW4" s="224">
        <v>5</v>
      </c>
      <c r="AX4" s="224"/>
      <c r="AY4" s="223"/>
      <c r="BB4" s="236"/>
      <c r="BC4" s="235"/>
      <c r="BD4" s="235" t="s">
        <v>43</v>
      </c>
      <c r="BE4" s="257">
        <f t="shared" ref="BE4:BE21" si="8">SUM(BF4:CU4)</f>
        <v>102</v>
      </c>
      <c r="BF4" s="256">
        <v>6</v>
      </c>
      <c r="BG4" s="224"/>
      <c r="BH4" s="224">
        <v>8</v>
      </c>
      <c r="BI4" s="255"/>
      <c r="BJ4" s="256">
        <v>12</v>
      </c>
      <c r="BK4" s="224">
        <v>10</v>
      </c>
      <c r="BL4" s="224">
        <v>8</v>
      </c>
      <c r="BM4" s="255"/>
      <c r="BN4" s="256"/>
      <c r="BO4" s="224">
        <v>10</v>
      </c>
      <c r="BP4" s="224">
        <v>8</v>
      </c>
      <c r="BQ4" s="255"/>
      <c r="BR4" s="256">
        <v>6</v>
      </c>
      <c r="BS4" s="224">
        <v>4</v>
      </c>
      <c r="BT4" s="255"/>
      <c r="BU4" s="256">
        <v>12</v>
      </c>
      <c r="BV4" s="224">
        <v>10</v>
      </c>
      <c r="BW4" s="224"/>
      <c r="BX4" s="255"/>
      <c r="BY4" s="256"/>
      <c r="BZ4" s="224"/>
      <c r="CA4" s="224">
        <v>8</v>
      </c>
      <c r="CB4" s="237"/>
      <c r="CC4" s="256"/>
      <c r="CD4" s="224"/>
      <c r="CE4" s="224"/>
      <c r="CF4" s="255"/>
      <c r="CG4" s="256"/>
      <c r="CH4" s="224"/>
      <c r="CI4" s="224"/>
      <c r="CJ4" s="255"/>
      <c r="CK4" s="256"/>
      <c r="CL4" s="224"/>
      <c r="CM4" s="255"/>
      <c r="CN4" s="256"/>
      <c r="CO4" s="224"/>
      <c r="CP4" s="224"/>
      <c r="CQ4" s="255"/>
      <c r="CR4" s="256"/>
      <c r="CS4" s="224"/>
      <c r="CT4" s="224"/>
      <c r="CU4" s="255"/>
      <c r="CX4" s="235"/>
      <c r="CY4" s="240">
        <f t="shared" ref="CY4:CY21" si="9">SUM(CZ4:EO4)</f>
        <v>0</v>
      </c>
      <c r="CZ4" s="224"/>
      <c r="DA4" s="224"/>
      <c r="DB4" s="224"/>
      <c r="DC4" s="224"/>
      <c r="DD4" s="225"/>
      <c r="DE4" s="224"/>
      <c r="DF4" s="224"/>
      <c r="DG4" s="237"/>
      <c r="DH4" s="225"/>
      <c r="DI4" s="224"/>
      <c r="DJ4" s="224"/>
      <c r="DK4" s="223"/>
      <c r="DL4" s="225"/>
      <c r="DM4" s="224"/>
      <c r="DN4" s="223"/>
      <c r="DO4" s="225"/>
      <c r="DP4" s="224"/>
      <c r="DQ4" s="224"/>
      <c r="DR4" s="223"/>
      <c r="DS4" s="224"/>
      <c r="DT4" s="224"/>
      <c r="DU4" s="224"/>
      <c r="DV4" s="223"/>
      <c r="DW4" s="260"/>
      <c r="DX4" s="224"/>
      <c r="DY4" s="224"/>
      <c r="DZ4" s="237"/>
      <c r="EA4" s="225"/>
      <c r="EB4" s="224"/>
      <c r="EC4" s="224"/>
      <c r="ED4" s="223"/>
      <c r="EE4" s="260"/>
      <c r="EF4" s="224"/>
      <c r="EG4" s="223"/>
      <c r="EH4" s="260"/>
      <c r="EI4" s="224"/>
      <c r="EJ4" s="224"/>
      <c r="EK4" s="223"/>
      <c r="EL4" s="224"/>
      <c r="EM4" s="224"/>
      <c r="EN4" s="224"/>
      <c r="EO4" s="223"/>
      <c r="EQ4" s="233">
        <v>1</v>
      </c>
      <c r="ER4" s="262">
        <v>38</v>
      </c>
      <c r="ES4" s="261" t="str">
        <f t="shared" ref="ES4:ES40" si="10">VLOOKUP(ER4,namn2,2)</f>
        <v>Bengt</v>
      </c>
      <c r="ET4" s="230" t="str">
        <f t="shared" ref="ET4:ET40" si="11">VLOOKUP(ER4,namn2,3)</f>
        <v>Pettersson</v>
      </c>
      <c r="EU4" s="230" t="str">
        <f t="shared" ref="EU4:EU40" si="12">VLOOKUP(ER4,namn2,27)</f>
        <v>Garda IK</v>
      </c>
      <c r="EV4" s="226">
        <f t="shared" ref="EV4:EV40" si="13">SUM(EW4:FJ4)</f>
        <v>15</v>
      </c>
      <c r="EW4" s="225"/>
      <c r="EX4" s="224">
        <v>7</v>
      </c>
      <c r="EY4" s="224"/>
      <c r="EZ4" s="224"/>
      <c r="FA4" s="224"/>
      <c r="FB4" s="224"/>
      <c r="FC4" s="224"/>
      <c r="FD4" s="224"/>
      <c r="FE4" s="224">
        <v>7</v>
      </c>
      <c r="FF4" s="224"/>
      <c r="FG4" s="224"/>
      <c r="FH4" s="224"/>
      <c r="FI4" s="224"/>
      <c r="FJ4" s="223">
        <v>1</v>
      </c>
      <c r="FL4" s="233">
        <v>1</v>
      </c>
      <c r="FM4" s="222">
        <v>69</v>
      </c>
      <c r="FN4" s="270" t="str">
        <f t="shared" ref="FN4:FN22" si="14">VLOOKUP(FM4,namn2,2)</f>
        <v>Inga</v>
      </c>
      <c r="FO4" s="230" t="str">
        <f t="shared" ref="FO4:FO22" si="15">VLOOKUP(FM4,namn2,3)</f>
        <v>Lindberg</v>
      </c>
      <c r="FP4" s="230" t="str">
        <f t="shared" ref="FP4:FP22" si="16">VLOOKUP(FM4,namn2,27)</f>
        <v>IF Varpa</v>
      </c>
      <c r="FQ4" s="226">
        <f t="shared" ref="FQ4:FQ22" si="17">SUM(FR4:GE4)</f>
        <v>20</v>
      </c>
      <c r="FR4" s="225">
        <v>10</v>
      </c>
      <c r="FS4" s="224"/>
      <c r="FT4" s="224"/>
      <c r="FU4" s="223"/>
      <c r="FV4" s="260"/>
      <c r="FW4" s="224"/>
      <c r="FX4" s="223"/>
      <c r="FY4" s="260">
        <v>10</v>
      </c>
      <c r="FZ4" s="224"/>
      <c r="GA4" s="224"/>
      <c r="GB4" s="223"/>
      <c r="GC4" s="260"/>
      <c r="GD4" s="224"/>
      <c r="GE4" s="223"/>
    </row>
    <row r="5" spans="1:187">
      <c r="A5" s="232">
        <v>2</v>
      </c>
      <c r="B5" s="222">
        <v>102</v>
      </c>
      <c r="C5" s="228" t="str">
        <f t="shared" si="0"/>
        <v>Ulrica</v>
      </c>
      <c r="D5" s="227" t="str">
        <f t="shared" si="1"/>
        <v>Pettersson</v>
      </c>
      <c r="E5" s="227" t="str">
        <f t="shared" si="2"/>
        <v>Sanda IF</v>
      </c>
      <c r="F5" s="226">
        <f t="shared" si="3"/>
        <v>19</v>
      </c>
      <c r="G5" s="225"/>
      <c r="H5" s="224">
        <v>7</v>
      </c>
      <c r="I5" s="224"/>
      <c r="J5" s="224"/>
      <c r="K5" s="224"/>
      <c r="L5" s="224"/>
      <c r="M5" s="224"/>
      <c r="N5" s="224"/>
      <c r="O5" s="224"/>
      <c r="P5" s="224"/>
      <c r="Q5" s="224"/>
      <c r="R5" s="224">
        <v>10</v>
      </c>
      <c r="S5" s="224"/>
      <c r="T5" s="224"/>
      <c r="U5" s="224"/>
      <c r="V5" s="224"/>
      <c r="W5" s="224"/>
      <c r="X5" s="224">
        <v>2</v>
      </c>
      <c r="Y5" s="223"/>
      <c r="AA5" s="229">
        <v>2</v>
      </c>
      <c r="AB5" s="222">
        <v>62</v>
      </c>
      <c r="AC5" s="228" t="str">
        <f t="shared" si="4"/>
        <v xml:space="preserve">Roland </v>
      </c>
      <c r="AD5" s="227" t="str">
        <f t="shared" si="5"/>
        <v>Nilsson</v>
      </c>
      <c r="AE5" s="227" t="str">
        <f t="shared" si="6"/>
        <v>Hablingbo IK</v>
      </c>
      <c r="AF5" s="226">
        <f t="shared" si="7"/>
        <v>16</v>
      </c>
      <c r="AG5" s="225"/>
      <c r="AH5" s="224">
        <v>7</v>
      </c>
      <c r="AI5" s="224"/>
      <c r="AJ5" s="224"/>
      <c r="AK5" s="224"/>
      <c r="AL5" s="224"/>
      <c r="AM5" s="224"/>
      <c r="AN5" s="224"/>
      <c r="AO5" s="224"/>
      <c r="AP5" s="224"/>
      <c r="AQ5" s="224"/>
      <c r="AR5" s="224"/>
      <c r="AS5" s="224">
        <v>7</v>
      </c>
      <c r="AT5" s="224"/>
      <c r="AU5" s="224"/>
      <c r="AV5" s="224"/>
      <c r="AW5" s="224"/>
      <c r="AX5" s="224">
        <v>2</v>
      </c>
      <c r="AY5" s="223"/>
      <c r="BB5" s="236"/>
      <c r="BC5" s="235"/>
      <c r="BD5" s="235" t="s">
        <v>22</v>
      </c>
      <c r="BE5" s="257">
        <f t="shared" si="8"/>
        <v>82</v>
      </c>
      <c r="BF5" s="256"/>
      <c r="BG5" s="224"/>
      <c r="BH5" s="224"/>
      <c r="BI5" s="255">
        <v>6</v>
      </c>
      <c r="BJ5" s="256"/>
      <c r="BK5" s="224"/>
      <c r="BL5" s="224"/>
      <c r="BM5" s="255">
        <v>6</v>
      </c>
      <c r="BN5" s="256"/>
      <c r="BO5" s="224"/>
      <c r="BP5" s="224"/>
      <c r="BQ5" s="255"/>
      <c r="BR5" s="256"/>
      <c r="BS5" s="224"/>
      <c r="BT5" s="255"/>
      <c r="BU5" s="256"/>
      <c r="BV5" s="224"/>
      <c r="BW5" s="224"/>
      <c r="BX5" s="255">
        <v>6</v>
      </c>
      <c r="BY5" s="256"/>
      <c r="BZ5" s="224">
        <v>10</v>
      </c>
      <c r="CA5" s="224"/>
      <c r="CB5" s="237"/>
      <c r="CC5" s="256">
        <v>12</v>
      </c>
      <c r="CD5" s="224"/>
      <c r="CE5" s="224"/>
      <c r="CF5" s="255"/>
      <c r="CG5" s="256" t="s">
        <v>252</v>
      </c>
      <c r="CH5" s="224">
        <v>10</v>
      </c>
      <c r="CI5" s="224">
        <v>8</v>
      </c>
      <c r="CJ5" s="255"/>
      <c r="CK5" s="256"/>
      <c r="CL5" s="224"/>
      <c r="CM5" s="255"/>
      <c r="CN5" s="256">
        <v>12</v>
      </c>
      <c r="CO5" s="224"/>
      <c r="CP5" s="224"/>
      <c r="CQ5" s="255"/>
      <c r="CR5" s="256">
        <v>12</v>
      </c>
      <c r="CS5" s="224"/>
      <c r="CT5" s="224"/>
      <c r="CU5" s="255"/>
      <c r="CX5" s="235"/>
      <c r="CY5" s="240">
        <f t="shared" si="9"/>
        <v>0</v>
      </c>
      <c r="CZ5" s="224"/>
      <c r="DA5" s="224"/>
      <c r="DB5" s="224"/>
      <c r="DC5" s="224"/>
      <c r="DD5" s="225"/>
      <c r="DE5" s="224"/>
      <c r="DF5" s="224"/>
      <c r="DG5" s="237"/>
      <c r="DH5" s="225"/>
      <c r="DI5" s="224"/>
      <c r="DJ5" s="224"/>
      <c r="DK5" s="223"/>
      <c r="DL5" s="225"/>
      <c r="DM5" s="224"/>
      <c r="DN5" s="223"/>
      <c r="DO5" s="225"/>
      <c r="DP5" s="224"/>
      <c r="DQ5" s="224"/>
      <c r="DR5" s="223"/>
      <c r="DS5" s="224"/>
      <c r="DT5" s="224"/>
      <c r="DU5" s="224"/>
      <c r="DV5" s="223"/>
      <c r="DW5" s="260"/>
      <c r="DX5" s="224"/>
      <c r="DY5" s="224"/>
      <c r="DZ5" s="237"/>
      <c r="EA5" s="225"/>
      <c r="EB5" s="224"/>
      <c r="EC5" s="224"/>
      <c r="ED5" s="223"/>
      <c r="EE5" s="260"/>
      <c r="EF5" s="224"/>
      <c r="EG5" s="223"/>
      <c r="EH5" s="260"/>
      <c r="EI5" s="224"/>
      <c r="EJ5" s="224"/>
      <c r="EK5" s="223"/>
      <c r="EL5" s="224"/>
      <c r="EM5" s="224"/>
      <c r="EN5" s="224"/>
      <c r="EO5" s="223"/>
      <c r="EQ5" s="232">
        <v>2</v>
      </c>
      <c r="ER5" s="262">
        <v>121</v>
      </c>
      <c r="ES5" s="261" t="str">
        <f t="shared" si="10"/>
        <v xml:space="preserve">Rolf </v>
      </c>
      <c r="ET5" s="230" t="str">
        <f t="shared" si="11"/>
        <v>Burgesäter</v>
      </c>
      <c r="EU5" s="230" t="str">
        <f t="shared" si="12"/>
        <v>Wisby BK</v>
      </c>
      <c r="EV5" s="226">
        <f t="shared" si="13"/>
        <v>12</v>
      </c>
      <c r="EW5" s="225"/>
      <c r="EX5" s="224"/>
      <c r="EY5" s="224"/>
      <c r="EZ5" s="224"/>
      <c r="FA5" s="224"/>
      <c r="FB5" s="224"/>
      <c r="FC5" s="224"/>
      <c r="FD5" s="224">
        <v>10</v>
      </c>
      <c r="FE5" s="224"/>
      <c r="FF5" s="224"/>
      <c r="FG5" s="224"/>
      <c r="FH5" s="224"/>
      <c r="FI5" s="224">
        <v>2</v>
      </c>
      <c r="FJ5" s="223"/>
      <c r="FL5" s="233">
        <v>2</v>
      </c>
      <c r="FM5" s="222">
        <v>74</v>
      </c>
      <c r="FN5" s="270" t="str">
        <f t="shared" si="14"/>
        <v>Karin</v>
      </c>
      <c r="FO5" s="230" t="str">
        <f t="shared" si="15"/>
        <v>Ring</v>
      </c>
      <c r="FP5" s="230" t="str">
        <f t="shared" si="16"/>
        <v>Kovlands IF</v>
      </c>
      <c r="FQ5" s="226">
        <f t="shared" si="17"/>
        <v>12</v>
      </c>
      <c r="FR5" s="225"/>
      <c r="FS5" s="224">
        <v>7</v>
      </c>
      <c r="FT5" s="224"/>
      <c r="FU5" s="223"/>
      <c r="FV5" s="260"/>
      <c r="FW5" s="224"/>
      <c r="FX5" s="223"/>
      <c r="FY5" s="260"/>
      <c r="FZ5" s="224"/>
      <c r="GA5" s="224">
        <v>5</v>
      </c>
      <c r="GB5" s="223"/>
      <c r="GC5" s="260"/>
      <c r="GD5" s="224"/>
      <c r="GE5" s="223"/>
    </row>
    <row r="6" spans="1:187">
      <c r="A6" s="232">
        <v>3</v>
      </c>
      <c r="B6" s="222">
        <v>24</v>
      </c>
      <c r="C6" s="228" t="str">
        <f t="shared" si="0"/>
        <v>Annika</v>
      </c>
      <c r="D6" s="227" t="str">
        <f t="shared" si="1"/>
        <v>Broberg</v>
      </c>
      <c r="E6" s="227" t="str">
        <f t="shared" si="2"/>
        <v>Fårö IF</v>
      </c>
      <c r="F6" s="226">
        <f t="shared" si="3"/>
        <v>10</v>
      </c>
      <c r="G6" s="225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>
        <v>5</v>
      </c>
      <c r="U6" s="224"/>
      <c r="V6" s="224"/>
      <c r="W6" s="224">
        <v>5</v>
      </c>
      <c r="X6" s="224"/>
      <c r="Y6" s="223" t="s">
        <v>252</v>
      </c>
      <c r="AA6" s="229">
        <v>3</v>
      </c>
      <c r="AB6" s="222">
        <v>135</v>
      </c>
      <c r="AC6" s="228" t="str">
        <f t="shared" si="4"/>
        <v>Torbjörn</v>
      </c>
      <c r="AD6" s="227" t="str">
        <f t="shared" si="5"/>
        <v>Lavergren</v>
      </c>
      <c r="AE6" s="227" t="str">
        <f t="shared" si="6"/>
        <v>Östergarns IK</v>
      </c>
      <c r="AF6" s="226">
        <f t="shared" si="7"/>
        <v>12</v>
      </c>
      <c r="AG6" s="225"/>
      <c r="AH6" s="224"/>
      <c r="AI6" s="224"/>
      <c r="AJ6" s="224"/>
      <c r="AK6" s="224"/>
      <c r="AL6" s="224">
        <v>1</v>
      </c>
      <c r="AM6" s="224"/>
      <c r="AN6" s="224"/>
      <c r="AO6" s="224"/>
      <c r="AP6" s="224"/>
      <c r="AQ6" s="224"/>
      <c r="AR6" s="224">
        <v>10</v>
      </c>
      <c r="AS6" s="224"/>
      <c r="AT6" s="224"/>
      <c r="AU6" s="224"/>
      <c r="AV6" s="224"/>
      <c r="AW6" s="224"/>
      <c r="AX6" s="224"/>
      <c r="AY6" s="223">
        <v>1</v>
      </c>
      <c r="BB6" s="236"/>
      <c r="BC6" s="235"/>
      <c r="BD6" s="235" t="s">
        <v>21</v>
      </c>
      <c r="BE6" s="257">
        <f t="shared" si="8"/>
        <v>48</v>
      </c>
      <c r="BF6" s="256"/>
      <c r="BG6" s="224"/>
      <c r="BH6" s="224"/>
      <c r="BI6" s="255"/>
      <c r="BJ6" s="256"/>
      <c r="BK6" s="224"/>
      <c r="BL6" s="224"/>
      <c r="BM6" s="255"/>
      <c r="BN6" s="256"/>
      <c r="BO6" s="224"/>
      <c r="BP6" s="224"/>
      <c r="BQ6" s="255"/>
      <c r="BR6" s="256"/>
      <c r="BS6" s="224"/>
      <c r="BT6" s="271"/>
      <c r="BU6" s="256"/>
      <c r="BV6" s="268"/>
      <c r="BW6" s="224"/>
      <c r="BX6" s="255"/>
      <c r="BY6" s="256"/>
      <c r="BZ6" s="224"/>
      <c r="CA6" s="224"/>
      <c r="CB6" s="237"/>
      <c r="CC6" s="256"/>
      <c r="CD6" s="224">
        <v>10</v>
      </c>
      <c r="CE6" s="224"/>
      <c r="CF6" s="255">
        <v>6</v>
      </c>
      <c r="CG6" s="256">
        <v>12</v>
      </c>
      <c r="CH6" s="224"/>
      <c r="CI6" s="224"/>
      <c r="CJ6" s="255"/>
      <c r="CK6" s="256"/>
      <c r="CL6" s="224"/>
      <c r="CM6" s="255"/>
      <c r="CN6" s="256"/>
      <c r="CO6" s="224">
        <v>10</v>
      </c>
      <c r="CP6" s="224"/>
      <c r="CQ6" s="255"/>
      <c r="CR6" s="256"/>
      <c r="CS6" s="224">
        <v>10</v>
      </c>
      <c r="CT6" s="224"/>
      <c r="CU6" s="255"/>
      <c r="CX6" s="235"/>
      <c r="CY6" s="240">
        <f t="shared" si="9"/>
        <v>0</v>
      </c>
      <c r="CZ6" s="224"/>
      <c r="DA6" s="224"/>
      <c r="DB6" s="224"/>
      <c r="DC6" s="224"/>
      <c r="DD6" s="225"/>
      <c r="DE6" s="224"/>
      <c r="DF6" s="224"/>
      <c r="DG6" s="237"/>
      <c r="DH6" s="225"/>
      <c r="DI6" s="224"/>
      <c r="DJ6" s="224"/>
      <c r="DK6" s="223"/>
      <c r="DL6" s="225"/>
      <c r="DM6" s="224"/>
      <c r="DN6" s="223"/>
      <c r="DO6" s="225"/>
      <c r="DP6" s="224"/>
      <c r="DQ6" s="224"/>
      <c r="DR6" s="223"/>
      <c r="DS6" s="224"/>
      <c r="DT6" s="224"/>
      <c r="DU6" s="224"/>
      <c r="DV6" s="223"/>
      <c r="DW6" s="260"/>
      <c r="DX6" s="224"/>
      <c r="DY6" s="224"/>
      <c r="DZ6" s="237"/>
      <c r="EA6" s="225"/>
      <c r="EB6" s="224"/>
      <c r="EC6" s="224"/>
      <c r="ED6" s="223"/>
      <c r="EE6" s="260"/>
      <c r="EF6" s="224"/>
      <c r="EG6" s="223"/>
      <c r="EH6" s="260"/>
      <c r="EI6" s="224"/>
      <c r="EJ6" s="224"/>
      <c r="EK6" s="223"/>
      <c r="EL6" s="224"/>
      <c r="EM6" s="224"/>
      <c r="EN6" s="224"/>
      <c r="EO6" s="223"/>
      <c r="EQ6" s="233">
        <v>3</v>
      </c>
      <c r="ER6" s="262">
        <v>32</v>
      </c>
      <c r="ES6" s="261" t="str">
        <f t="shared" si="10"/>
        <v xml:space="preserve">Bernt </v>
      </c>
      <c r="ET6" s="230" t="str">
        <f t="shared" si="11"/>
        <v>Augustsson</v>
      </c>
      <c r="EU6" s="230" t="str">
        <f t="shared" si="12"/>
        <v>Garda IK</v>
      </c>
      <c r="EV6" s="226">
        <f t="shared" si="13"/>
        <v>11</v>
      </c>
      <c r="EW6" s="225"/>
      <c r="EX6" s="224"/>
      <c r="EY6" s="224">
        <v>5</v>
      </c>
      <c r="EZ6" s="224"/>
      <c r="FA6" s="224"/>
      <c r="FB6" s="224"/>
      <c r="FC6" s="224"/>
      <c r="FD6" s="224"/>
      <c r="FE6" s="224"/>
      <c r="FF6" s="224">
        <v>5</v>
      </c>
      <c r="FG6" s="224"/>
      <c r="FH6" s="224"/>
      <c r="FI6" s="224"/>
      <c r="FJ6" s="223">
        <v>1</v>
      </c>
      <c r="FL6" s="233">
        <v>3</v>
      </c>
      <c r="FM6" s="222">
        <v>10</v>
      </c>
      <c r="FN6" s="270" t="str">
        <f t="shared" si="14"/>
        <v>Eva</v>
      </c>
      <c r="FO6" s="230" t="str">
        <f t="shared" si="15"/>
        <v>Björklöf-Nygren</v>
      </c>
      <c r="FP6" s="230" t="str">
        <f t="shared" si="16"/>
        <v>Eksta IF</v>
      </c>
      <c r="FQ6" s="226">
        <f t="shared" si="17"/>
        <v>12</v>
      </c>
      <c r="FR6" s="225"/>
      <c r="FS6" s="224"/>
      <c r="FT6" s="224">
        <v>5</v>
      </c>
      <c r="FU6" s="223"/>
      <c r="FV6" s="260"/>
      <c r="FW6" s="224"/>
      <c r="FX6" s="223"/>
      <c r="FY6" s="260"/>
      <c r="FZ6" s="224">
        <v>7</v>
      </c>
      <c r="GA6" s="224"/>
      <c r="GB6" s="223"/>
      <c r="GC6" s="260"/>
      <c r="GD6" s="224"/>
      <c r="GE6" s="223"/>
    </row>
    <row r="7" spans="1:187">
      <c r="A7" s="232">
        <v>4</v>
      </c>
      <c r="B7" s="222">
        <v>46</v>
      </c>
      <c r="C7" s="228" t="str">
        <f t="shared" si="0"/>
        <v>Åse</v>
      </c>
      <c r="D7" s="227" t="str">
        <f t="shared" si="1"/>
        <v>Eriksson</v>
      </c>
      <c r="E7" s="227" t="str">
        <f t="shared" si="2"/>
        <v>Gotlands Ekeby BK</v>
      </c>
      <c r="F7" s="226">
        <f t="shared" si="3"/>
        <v>5</v>
      </c>
      <c r="G7" s="225"/>
      <c r="H7" s="224"/>
      <c r="I7" s="224">
        <v>5</v>
      </c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 t="s">
        <v>252</v>
      </c>
      <c r="Y7" s="223"/>
      <c r="AA7" s="229">
        <v>4</v>
      </c>
      <c r="AB7" s="222">
        <v>56</v>
      </c>
      <c r="AC7" s="228" t="str">
        <f t="shared" si="4"/>
        <v>Olof</v>
      </c>
      <c r="AD7" s="227" t="str">
        <f t="shared" si="5"/>
        <v>Lithberg</v>
      </c>
      <c r="AE7" s="227" t="str">
        <f t="shared" si="6"/>
        <v>Hablingbo IK</v>
      </c>
      <c r="AF7" s="226">
        <f t="shared" si="7"/>
        <v>10</v>
      </c>
      <c r="AG7" s="225"/>
      <c r="AH7" s="224"/>
      <c r="AI7" s="224">
        <v>5</v>
      </c>
      <c r="AJ7" s="224"/>
      <c r="AK7" s="224"/>
      <c r="AL7" s="224"/>
      <c r="AM7" s="224"/>
      <c r="AN7" s="224"/>
      <c r="AO7" s="224"/>
      <c r="AP7" s="224"/>
      <c r="AQ7" s="224"/>
      <c r="AR7" s="224"/>
      <c r="AS7" s="224"/>
      <c r="AT7" s="224"/>
      <c r="AU7" s="224"/>
      <c r="AV7" s="224"/>
      <c r="AW7" s="224">
        <v>5</v>
      </c>
      <c r="AX7" s="224"/>
      <c r="AY7" s="223"/>
      <c r="BB7" s="236"/>
      <c r="BC7" s="235"/>
      <c r="BD7" s="235" t="s">
        <v>255</v>
      </c>
      <c r="BE7" s="257">
        <f t="shared" si="8"/>
        <v>34</v>
      </c>
      <c r="BF7" s="256"/>
      <c r="BG7" s="224"/>
      <c r="BH7" s="224"/>
      <c r="BI7" s="255"/>
      <c r="BJ7" s="256"/>
      <c r="BK7" s="224"/>
      <c r="BL7" s="224"/>
      <c r="BM7" s="255"/>
      <c r="BN7" s="256">
        <v>12</v>
      </c>
      <c r="BO7" s="224"/>
      <c r="BP7" s="224"/>
      <c r="BQ7" s="255"/>
      <c r="BR7" s="256"/>
      <c r="BS7" s="224"/>
      <c r="BT7" s="255">
        <v>2</v>
      </c>
      <c r="BU7" s="256"/>
      <c r="BV7" s="224"/>
      <c r="BW7" s="224">
        <v>8</v>
      </c>
      <c r="BX7" s="255"/>
      <c r="BY7" s="256">
        <v>12</v>
      </c>
      <c r="BZ7" s="224"/>
      <c r="CA7" s="224"/>
      <c r="CB7" s="237"/>
      <c r="CC7" s="256"/>
      <c r="CD7" s="224"/>
      <c r="CE7" s="224"/>
      <c r="CF7" s="255"/>
      <c r="CG7" s="256"/>
      <c r="CH7" s="224"/>
      <c r="CI7" s="224"/>
      <c r="CJ7" s="255"/>
      <c r="CK7" s="256"/>
      <c r="CL7" s="224"/>
      <c r="CM7" s="255"/>
      <c r="CN7" s="256"/>
      <c r="CO7" s="224"/>
      <c r="CP7" s="224"/>
      <c r="CQ7" s="255"/>
      <c r="CR7" s="256"/>
      <c r="CS7" s="224"/>
      <c r="CT7" s="224"/>
      <c r="CU7" s="255"/>
      <c r="CX7" s="235"/>
      <c r="CY7" s="240">
        <f t="shared" si="9"/>
        <v>0</v>
      </c>
      <c r="CZ7" s="224"/>
      <c r="DA7" s="224"/>
      <c r="DB7" s="224"/>
      <c r="DC7" s="224"/>
      <c r="DD7" s="225"/>
      <c r="DE7" s="224"/>
      <c r="DF7" s="224"/>
      <c r="DG7" s="237"/>
      <c r="DH7" s="225"/>
      <c r="DI7" s="224"/>
      <c r="DJ7" s="224"/>
      <c r="DK7" s="223"/>
      <c r="DL7" s="225"/>
      <c r="DM7" s="224"/>
      <c r="DN7" s="223"/>
      <c r="DO7" s="225"/>
      <c r="DP7" s="224"/>
      <c r="DQ7" s="224"/>
      <c r="DR7" s="223"/>
      <c r="DS7" s="224"/>
      <c r="DT7" s="224"/>
      <c r="DU7" s="224"/>
      <c r="DV7" s="223"/>
      <c r="DW7" s="260"/>
      <c r="DX7" s="224"/>
      <c r="DY7" s="224"/>
      <c r="DZ7" s="237"/>
      <c r="EA7" s="225"/>
      <c r="EB7" s="224"/>
      <c r="EC7" s="224"/>
      <c r="ED7" s="223"/>
      <c r="EE7" s="260"/>
      <c r="EF7" s="224"/>
      <c r="EG7" s="223"/>
      <c r="EH7" s="260"/>
      <c r="EI7" s="224"/>
      <c r="EJ7" s="224"/>
      <c r="EK7" s="223"/>
      <c r="EL7" s="224"/>
      <c r="EM7" s="224"/>
      <c r="EN7" s="224"/>
      <c r="EO7" s="223"/>
      <c r="EQ7" s="233">
        <v>4</v>
      </c>
      <c r="ER7" s="262">
        <v>8</v>
      </c>
      <c r="ES7" s="261" t="str">
        <f t="shared" si="10"/>
        <v xml:space="preserve">Evert </v>
      </c>
      <c r="ET7" s="230" t="str">
        <f t="shared" si="11"/>
        <v>Olsson</v>
      </c>
      <c r="EU7" s="230" t="str">
        <f t="shared" si="12"/>
        <v>Bäl IF</v>
      </c>
      <c r="EV7" s="226">
        <f t="shared" si="13"/>
        <v>10</v>
      </c>
      <c r="EW7" s="225">
        <v>10</v>
      </c>
      <c r="EX7" s="224"/>
      <c r="EY7" s="224"/>
      <c r="EZ7" s="224"/>
      <c r="FA7" s="224"/>
      <c r="FB7" s="224"/>
      <c r="FC7" s="224"/>
      <c r="FD7" s="224"/>
      <c r="FE7" s="224"/>
      <c r="FF7" s="224"/>
      <c r="FG7" s="224"/>
      <c r="FH7" s="224" t="s">
        <v>252</v>
      </c>
      <c r="FI7" s="224"/>
      <c r="FJ7" s="223"/>
      <c r="FL7" s="233">
        <v>4</v>
      </c>
      <c r="FM7" s="222">
        <v>23</v>
      </c>
      <c r="FN7" s="270" t="str">
        <f t="shared" si="14"/>
        <v xml:space="preserve">Barbro </v>
      </c>
      <c r="FO7" s="230" t="str">
        <f t="shared" si="15"/>
        <v>Wettersten</v>
      </c>
      <c r="FP7" s="230" t="str">
        <f t="shared" si="16"/>
        <v>Fole IF</v>
      </c>
      <c r="FQ7" s="226">
        <f t="shared" si="17"/>
        <v>4</v>
      </c>
      <c r="FR7" s="225"/>
      <c r="FS7" s="224"/>
      <c r="FT7" s="224"/>
      <c r="FU7" s="223">
        <v>2</v>
      </c>
      <c r="FV7" s="260"/>
      <c r="FW7" s="224"/>
      <c r="FX7" s="223"/>
      <c r="FY7" s="260"/>
      <c r="FZ7" s="224"/>
      <c r="GA7" s="224"/>
      <c r="GB7" s="223">
        <v>2</v>
      </c>
      <c r="GC7" s="260"/>
      <c r="GD7" s="224"/>
      <c r="GE7" s="223"/>
    </row>
    <row r="8" spans="1:187">
      <c r="A8" s="232">
        <v>5</v>
      </c>
      <c r="B8" s="222">
        <v>27</v>
      </c>
      <c r="C8" s="228" t="str">
        <f t="shared" si="0"/>
        <v xml:space="preserve">Sara </v>
      </c>
      <c r="D8" s="227" t="str">
        <f t="shared" si="1"/>
        <v>Broberg</v>
      </c>
      <c r="E8" s="227" t="str">
        <f t="shared" si="2"/>
        <v>Fårö IF</v>
      </c>
      <c r="F8" s="226">
        <f t="shared" si="3"/>
        <v>5</v>
      </c>
      <c r="G8" s="225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>
        <v>5</v>
      </c>
      <c r="X8" s="224"/>
      <c r="Y8" s="223"/>
      <c r="AA8" s="229">
        <v>5</v>
      </c>
      <c r="AB8" s="222">
        <v>50</v>
      </c>
      <c r="AC8" s="228" t="str">
        <f t="shared" si="4"/>
        <v>Berne</v>
      </c>
      <c r="AD8" s="227" t="str">
        <f t="shared" si="5"/>
        <v>Appelqvist</v>
      </c>
      <c r="AE8" s="227" t="str">
        <f t="shared" si="6"/>
        <v>Hablingbo IK</v>
      </c>
      <c r="AF8" s="226">
        <f t="shared" si="7"/>
        <v>5</v>
      </c>
      <c r="AG8" s="225"/>
      <c r="AH8" s="224"/>
      <c r="AI8" s="224" t="s">
        <v>252</v>
      </c>
      <c r="AJ8" s="224"/>
      <c r="AK8" s="224"/>
      <c r="AL8" s="224"/>
      <c r="AM8" s="224"/>
      <c r="AN8" s="224"/>
      <c r="AO8" s="224"/>
      <c r="AP8" s="224"/>
      <c r="AQ8" s="224"/>
      <c r="AR8" s="224"/>
      <c r="AS8" s="224"/>
      <c r="AT8" s="224"/>
      <c r="AU8" s="224"/>
      <c r="AV8" s="224"/>
      <c r="AW8" s="224">
        <v>5</v>
      </c>
      <c r="AX8" s="224"/>
      <c r="AY8" s="223"/>
      <c r="BB8" s="236"/>
      <c r="BC8" s="235"/>
      <c r="BD8" s="235" t="s">
        <v>45</v>
      </c>
      <c r="BE8" s="257">
        <f t="shared" si="8"/>
        <v>20</v>
      </c>
      <c r="BF8" s="256"/>
      <c r="BG8" s="224"/>
      <c r="BH8" s="224"/>
      <c r="BI8" s="255"/>
      <c r="BJ8" s="256"/>
      <c r="BK8" s="224"/>
      <c r="BL8" s="224"/>
      <c r="BM8" s="255"/>
      <c r="BN8" s="256"/>
      <c r="BO8" s="224"/>
      <c r="BP8" s="224"/>
      <c r="BQ8" s="255"/>
      <c r="BR8" s="256"/>
      <c r="BS8" s="224"/>
      <c r="BT8" s="255"/>
      <c r="BU8" s="256"/>
      <c r="BV8" s="224"/>
      <c r="BW8" s="224"/>
      <c r="BX8" s="255"/>
      <c r="BY8" s="256"/>
      <c r="BZ8" s="224"/>
      <c r="CA8" s="224"/>
      <c r="CB8" s="237"/>
      <c r="CC8" s="256"/>
      <c r="CD8" s="224"/>
      <c r="CE8" s="224"/>
      <c r="CF8" s="255"/>
      <c r="CG8" s="256"/>
      <c r="CH8" s="224"/>
      <c r="CI8" s="224"/>
      <c r="CJ8" s="255">
        <v>6</v>
      </c>
      <c r="CK8" s="256"/>
      <c r="CL8" s="224"/>
      <c r="CM8" s="255"/>
      <c r="CN8" s="256"/>
      <c r="CO8" s="224"/>
      <c r="CP8" s="224">
        <v>8</v>
      </c>
      <c r="CQ8" s="255"/>
      <c r="CR8" s="256"/>
      <c r="CS8" s="224"/>
      <c r="CT8" s="224"/>
      <c r="CU8" s="255">
        <v>6</v>
      </c>
      <c r="CX8" s="235"/>
      <c r="CY8" s="240">
        <f t="shared" si="9"/>
        <v>0</v>
      </c>
      <c r="CZ8" s="224"/>
      <c r="DA8" s="224"/>
      <c r="DB8" s="224"/>
      <c r="DC8" s="224"/>
      <c r="DD8" s="225"/>
      <c r="DE8" s="224"/>
      <c r="DF8" s="224"/>
      <c r="DG8" s="237"/>
      <c r="DH8" s="225"/>
      <c r="DI8" s="224"/>
      <c r="DJ8" s="224"/>
      <c r="DK8" s="237"/>
      <c r="DL8" s="225"/>
      <c r="DM8" s="224"/>
      <c r="DN8" s="223"/>
      <c r="DO8" s="225"/>
      <c r="DP8" s="224"/>
      <c r="DQ8" s="224"/>
      <c r="DR8" s="223"/>
      <c r="DS8" s="224"/>
      <c r="DT8" s="224"/>
      <c r="DU8" s="224"/>
      <c r="DV8" s="223"/>
      <c r="DW8" s="260"/>
      <c r="DX8" s="224"/>
      <c r="DY8" s="224"/>
      <c r="DZ8" s="237"/>
      <c r="EA8" s="225"/>
      <c r="EB8" s="224"/>
      <c r="EC8" s="224"/>
      <c r="ED8" s="223"/>
      <c r="EE8" s="260"/>
      <c r="EF8" s="224"/>
      <c r="EG8" s="223"/>
      <c r="EH8" s="260"/>
      <c r="EI8" s="224"/>
      <c r="EJ8" s="224"/>
      <c r="EK8" s="223"/>
      <c r="EL8" s="224"/>
      <c r="EM8" s="224"/>
      <c r="EN8" s="224"/>
      <c r="EO8" s="223"/>
      <c r="EQ8" s="232">
        <v>5</v>
      </c>
      <c r="ER8" s="262">
        <v>14</v>
      </c>
      <c r="ES8" s="261" t="str">
        <f t="shared" si="10"/>
        <v>Ernst</v>
      </c>
      <c r="ET8" s="230" t="str">
        <f t="shared" si="11"/>
        <v>Jakobsson</v>
      </c>
      <c r="EU8" s="230" t="str">
        <f t="shared" si="12"/>
        <v>Eksta IF</v>
      </c>
      <c r="EV8" s="226">
        <f t="shared" si="13"/>
        <v>7</v>
      </c>
      <c r="EW8" s="225"/>
      <c r="EX8" s="224"/>
      <c r="EY8" s="224"/>
      <c r="EZ8" s="224">
        <v>2</v>
      </c>
      <c r="FA8" s="224"/>
      <c r="FB8" s="224"/>
      <c r="FC8" s="224"/>
      <c r="FD8" s="224"/>
      <c r="FE8" s="224"/>
      <c r="FF8" s="224"/>
      <c r="FG8" s="224"/>
      <c r="FH8" s="224">
        <v>5</v>
      </c>
      <c r="FI8" s="224"/>
      <c r="FJ8" s="223"/>
      <c r="FL8" s="233">
        <v>5</v>
      </c>
      <c r="FM8" s="222">
        <v>22</v>
      </c>
      <c r="FN8" s="270" t="str">
        <f t="shared" si="14"/>
        <v xml:space="preserve">Barbro </v>
      </c>
      <c r="FO8" s="230" t="str">
        <f t="shared" si="15"/>
        <v>Fohlin</v>
      </c>
      <c r="FP8" s="230" t="str">
        <f t="shared" si="16"/>
        <v>Fole IF</v>
      </c>
      <c r="FQ8" s="226">
        <f t="shared" si="17"/>
        <v>0</v>
      </c>
      <c r="FR8" s="225"/>
      <c r="FS8" s="224"/>
      <c r="FT8" s="224"/>
      <c r="FU8" s="223"/>
      <c r="FV8" s="260"/>
      <c r="FW8" s="224"/>
      <c r="FX8" s="223"/>
      <c r="FY8" s="260"/>
      <c r="FZ8" s="224"/>
      <c r="GA8" s="224"/>
      <c r="GB8" s="223" t="s">
        <v>252</v>
      </c>
      <c r="GC8" s="260"/>
      <c r="GD8" s="224"/>
      <c r="GE8" s="223"/>
    </row>
    <row r="9" spans="1:187">
      <c r="A9" s="232">
        <v>6</v>
      </c>
      <c r="B9" s="222">
        <v>101</v>
      </c>
      <c r="C9" s="228" t="str">
        <f t="shared" si="0"/>
        <v xml:space="preserve">Anna </v>
      </c>
      <c r="D9" s="227" t="str">
        <f t="shared" si="1"/>
        <v>Pettersson</v>
      </c>
      <c r="E9" s="227" t="str">
        <f t="shared" si="2"/>
        <v>Sanda IF</v>
      </c>
      <c r="F9" s="226">
        <f t="shared" si="3"/>
        <v>5</v>
      </c>
      <c r="G9" s="225"/>
      <c r="H9" s="224"/>
      <c r="I9" s="224"/>
      <c r="J9" s="224">
        <v>2</v>
      </c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>
        <v>1</v>
      </c>
      <c r="W9" s="224"/>
      <c r="X9" s="224">
        <v>2</v>
      </c>
      <c r="Y9" s="223"/>
      <c r="AA9" s="229">
        <v>6</v>
      </c>
      <c r="AB9" s="222">
        <v>60</v>
      </c>
      <c r="AC9" s="228" t="str">
        <f t="shared" si="4"/>
        <v xml:space="preserve">Nils-Allan </v>
      </c>
      <c r="AD9" s="227" t="str">
        <f t="shared" si="5"/>
        <v>Nilsson</v>
      </c>
      <c r="AE9" s="227" t="str">
        <f t="shared" si="6"/>
        <v>Hablingbo IK</v>
      </c>
      <c r="AF9" s="226">
        <f t="shared" si="7"/>
        <v>3</v>
      </c>
      <c r="AG9" s="225"/>
      <c r="AH9" s="224"/>
      <c r="AI9" s="224"/>
      <c r="AJ9" s="224"/>
      <c r="AK9" s="224"/>
      <c r="AL9" s="224"/>
      <c r="AM9" s="224"/>
      <c r="AN9" s="224"/>
      <c r="AO9" s="224"/>
      <c r="AP9" s="224"/>
      <c r="AQ9" s="224"/>
      <c r="AR9" s="224"/>
      <c r="AS9" s="224"/>
      <c r="AT9" s="224"/>
      <c r="AU9" s="224"/>
      <c r="AV9" s="224">
        <v>1</v>
      </c>
      <c r="AW9" s="224"/>
      <c r="AX9" s="224">
        <v>2</v>
      </c>
      <c r="AY9" s="223"/>
      <c r="BB9" s="236"/>
      <c r="BC9" s="235"/>
      <c r="BD9" s="235" t="s">
        <v>254</v>
      </c>
      <c r="BE9" s="257">
        <f t="shared" si="8"/>
        <v>18</v>
      </c>
      <c r="BF9" s="256"/>
      <c r="BG9" s="224">
        <v>10</v>
      </c>
      <c r="BH9" s="224"/>
      <c r="BI9" s="255"/>
      <c r="BJ9" s="256"/>
      <c r="BK9" s="224"/>
      <c r="BL9" s="224"/>
      <c r="BM9" s="255"/>
      <c r="BN9" s="256"/>
      <c r="BO9" s="224"/>
      <c r="BP9" s="224"/>
      <c r="BQ9" s="255"/>
      <c r="BR9" s="256"/>
      <c r="BS9" s="224"/>
      <c r="BT9" s="255"/>
      <c r="BU9" s="256"/>
      <c r="BV9" s="224"/>
      <c r="BW9" s="224"/>
      <c r="BX9" s="255"/>
      <c r="BY9" s="256"/>
      <c r="BZ9" s="224"/>
      <c r="CA9" s="224"/>
      <c r="CB9" s="237" t="s">
        <v>252</v>
      </c>
      <c r="CC9" s="256"/>
      <c r="CD9" s="224"/>
      <c r="CE9" s="224">
        <v>8</v>
      </c>
      <c r="CF9" s="255"/>
      <c r="CG9" s="256"/>
      <c r="CH9" s="224"/>
      <c r="CI9" s="224"/>
      <c r="CJ9" s="255"/>
      <c r="CK9" s="256"/>
      <c r="CL9" s="224"/>
      <c r="CM9" s="255"/>
      <c r="CN9" s="256"/>
      <c r="CO9" s="224"/>
      <c r="CP9" s="224"/>
      <c r="CQ9" s="255"/>
      <c r="CR9" s="256"/>
      <c r="CS9" s="224"/>
      <c r="CT9" s="224"/>
      <c r="CU9" s="255" t="s">
        <v>252</v>
      </c>
      <c r="CX9" s="235"/>
      <c r="CY9" s="240">
        <f t="shared" si="9"/>
        <v>0</v>
      </c>
      <c r="CZ9" s="224"/>
      <c r="DA9" s="224"/>
      <c r="DB9" s="224"/>
      <c r="DC9" s="224"/>
      <c r="DD9" s="225"/>
      <c r="DE9" s="224"/>
      <c r="DF9" s="224"/>
      <c r="DG9" s="237"/>
      <c r="DH9" s="225"/>
      <c r="DI9" s="224"/>
      <c r="DJ9" s="224"/>
      <c r="DK9" s="237"/>
      <c r="DL9" s="225"/>
      <c r="DM9" s="224"/>
      <c r="DN9" s="223"/>
      <c r="DO9" s="225"/>
      <c r="DP9" s="224"/>
      <c r="DQ9" s="224"/>
      <c r="DR9" s="223"/>
      <c r="DS9" s="224"/>
      <c r="DT9" s="224"/>
      <c r="DU9" s="224"/>
      <c r="DV9" s="223"/>
      <c r="DW9" s="260"/>
      <c r="DX9" s="224"/>
      <c r="DY9" s="224"/>
      <c r="DZ9" s="237"/>
      <c r="EA9" s="225"/>
      <c r="EB9" s="224"/>
      <c r="EC9" s="224"/>
      <c r="ED9" s="223"/>
      <c r="EE9" s="260"/>
      <c r="EF9" s="224"/>
      <c r="EG9" s="223"/>
      <c r="EH9" s="260"/>
      <c r="EI9" s="224"/>
      <c r="EJ9" s="224"/>
      <c r="EK9" s="223"/>
      <c r="EL9" s="224"/>
      <c r="EM9" s="224"/>
      <c r="EN9" s="224"/>
      <c r="EO9" s="223"/>
      <c r="EQ9" s="233">
        <v>6</v>
      </c>
      <c r="ER9" s="262">
        <v>13</v>
      </c>
      <c r="ES9" s="261" t="str">
        <f t="shared" si="10"/>
        <v>Bernt</v>
      </c>
      <c r="ET9" s="230" t="str">
        <f t="shared" si="11"/>
        <v>Jakobsson</v>
      </c>
      <c r="EU9" s="230" t="str">
        <f t="shared" si="12"/>
        <v>Eksta IF</v>
      </c>
      <c r="EV9" s="226">
        <f t="shared" si="13"/>
        <v>5</v>
      </c>
      <c r="EW9" s="225"/>
      <c r="EX9" s="224"/>
      <c r="EY9" s="224"/>
      <c r="EZ9" s="224"/>
      <c r="FA9" s="224"/>
      <c r="FB9" s="224"/>
      <c r="FC9" s="224"/>
      <c r="FD9" s="224"/>
      <c r="FE9" s="224"/>
      <c r="FF9" s="224"/>
      <c r="FG9" s="224"/>
      <c r="FH9" s="224">
        <v>5</v>
      </c>
      <c r="FI9" s="224"/>
      <c r="FJ9" s="223"/>
      <c r="FL9" s="233">
        <v>6</v>
      </c>
      <c r="FN9" s="231">
        <f t="shared" si="14"/>
        <v>0</v>
      </c>
      <c r="FO9" s="230">
        <f t="shared" si="15"/>
        <v>0</v>
      </c>
      <c r="FP9" s="230">
        <f t="shared" si="16"/>
        <v>0</v>
      </c>
      <c r="FQ9" s="226">
        <f t="shared" si="17"/>
        <v>0</v>
      </c>
      <c r="FR9" s="225"/>
      <c r="FS9" s="224"/>
      <c r="FT9" s="224"/>
      <c r="FU9" s="223"/>
      <c r="FV9" s="260"/>
      <c r="FW9" s="224"/>
      <c r="FX9" s="223"/>
      <c r="FY9" s="260"/>
      <c r="FZ9" s="224"/>
      <c r="GA9" s="224"/>
      <c r="GB9" s="223"/>
      <c r="GC9" s="260"/>
      <c r="GD9" s="224"/>
      <c r="GE9" s="223"/>
    </row>
    <row r="10" spans="1:187">
      <c r="A10" s="232">
        <v>7</v>
      </c>
      <c r="B10" s="222">
        <v>129</v>
      </c>
      <c r="C10" s="228" t="str">
        <f t="shared" si="0"/>
        <v xml:space="preserve">Margareta </v>
      </c>
      <c r="D10" s="227" t="str">
        <f t="shared" si="1"/>
        <v>Sasse</v>
      </c>
      <c r="E10" s="227" t="str">
        <f t="shared" si="2"/>
        <v>Västra Frölunda VK</v>
      </c>
      <c r="F10" s="226">
        <f t="shared" si="3"/>
        <v>4</v>
      </c>
      <c r="G10" s="225"/>
      <c r="H10" s="224"/>
      <c r="I10" s="224"/>
      <c r="J10" s="224"/>
      <c r="K10" s="224"/>
      <c r="L10" s="224"/>
      <c r="M10" s="224"/>
      <c r="N10" s="224">
        <v>1</v>
      </c>
      <c r="O10" s="224"/>
      <c r="P10" s="224"/>
      <c r="Q10" s="224"/>
      <c r="R10" s="224"/>
      <c r="S10" s="224"/>
      <c r="T10" s="224"/>
      <c r="U10" s="224">
        <v>2</v>
      </c>
      <c r="V10" s="224"/>
      <c r="W10" s="224"/>
      <c r="X10" s="224" t="s">
        <v>252</v>
      </c>
      <c r="Y10" s="223">
        <v>1</v>
      </c>
      <c r="AA10" s="229">
        <v>7</v>
      </c>
      <c r="AB10" s="222">
        <v>112</v>
      </c>
      <c r="AC10" s="228" t="str">
        <f t="shared" si="4"/>
        <v>Christoffer</v>
      </c>
      <c r="AD10" s="227" t="str">
        <f t="shared" si="5"/>
        <v>Carlsson</v>
      </c>
      <c r="AE10" s="227" t="str">
        <f t="shared" si="6"/>
        <v>Södertälje VK</v>
      </c>
      <c r="AF10" s="226">
        <f t="shared" si="7"/>
        <v>3</v>
      </c>
      <c r="AG10" s="225"/>
      <c r="AH10" s="224"/>
      <c r="AI10" s="224"/>
      <c r="AJ10" s="224"/>
      <c r="AK10" s="224"/>
      <c r="AL10" s="224"/>
      <c r="AM10" s="224">
        <v>1</v>
      </c>
      <c r="AN10" s="224"/>
      <c r="AO10" s="224"/>
      <c r="AP10" s="224"/>
      <c r="AQ10" s="224"/>
      <c r="AR10" s="224"/>
      <c r="AS10" s="224"/>
      <c r="AT10" s="224"/>
      <c r="AU10" s="224">
        <v>2</v>
      </c>
      <c r="AV10" s="224" t="s">
        <v>252</v>
      </c>
      <c r="AW10" s="224"/>
      <c r="AX10" s="224"/>
      <c r="AY10" s="223"/>
      <c r="BA10" s="263"/>
      <c r="BB10" s="236"/>
      <c r="BC10" s="235"/>
      <c r="BD10" s="235" t="s">
        <v>20</v>
      </c>
      <c r="BE10" s="257">
        <f t="shared" si="8"/>
        <v>14</v>
      </c>
      <c r="BF10" s="256">
        <v>6</v>
      </c>
      <c r="BG10" s="224"/>
      <c r="BH10" s="224"/>
      <c r="BI10" s="255"/>
      <c r="BJ10" s="256"/>
      <c r="BK10" s="224"/>
      <c r="BL10" s="224"/>
      <c r="BM10" s="255"/>
      <c r="BN10" s="256"/>
      <c r="BO10" s="224"/>
      <c r="BP10" s="224"/>
      <c r="BQ10" s="255"/>
      <c r="BR10" s="256"/>
      <c r="BS10" s="224"/>
      <c r="BT10" s="255"/>
      <c r="BU10" s="256"/>
      <c r="BV10" s="224"/>
      <c r="BW10" s="224"/>
      <c r="BX10" s="255"/>
      <c r="BY10" s="256"/>
      <c r="BZ10" s="224"/>
      <c r="CA10" s="224" t="s">
        <v>252</v>
      </c>
      <c r="CB10" s="237" t="s">
        <v>252</v>
      </c>
      <c r="CC10" s="256"/>
      <c r="CD10" s="224"/>
      <c r="CE10" s="224"/>
      <c r="CF10" s="255"/>
      <c r="CG10" s="256"/>
      <c r="CH10" s="224"/>
      <c r="CI10" s="224"/>
      <c r="CJ10" s="255"/>
      <c r="CK10" s="256"/>
      <c r="CL10" s="224"/>
      <c r="CM10" s="255"/>
      <c r="CN10" s="256"/>
      <c r="CO10" s="224"/>
      <c r="CP10" s="224"/>
      <c r="CQ10" s="255"/>
      <c r="CR10" s="256"/>
      <c r="CS10" s="224"/>
      <c r="CT10" s="224">
        <v>8</v>
      </c>
      <c r="CU10" s="255"/>
      <c r="CX10" s="235"/>
      <c r="CY10" s="240">
        <f t="shared" si="9"/>
        <v>0</v>
      </c>
      <c r="CZ10" s="224"/>
      <c r="DA10" s="224"/>
      <c r="DB10" s="224"/>
      <c r="DC10" s="224"/>
      <c r="DD10" s="225"/>
      <c r="DE10" s="224"/>
      <c r="DF10" s="224"/>
      <c r="DG10" s="237"/>
      <c r="DH10" s="225"/>
      <c r="DI10" s="224"/>
      <c r="DJ10" s="224"/>
      <c r="DK10" s="237"/>
      <c r="DL10" s="225"/>
      <c r="DM10" s="224"/>
      <c r="DN10" s="223"/>
      <c r="DO10" s="225"/>
      <c r="DP10" s="224"/>
      <c r="DQ10" s="224"/>
      <c r="DR10" s="223"/>
      <c r="DS10" s="224"/>
      <c r="DT10" s="224"/>
      <c r="DU10" s="224"/>
      <c r="DV10" s="223"/>
      <c r="DW10" s="260"/>
      <c r="DX10" s="224"/>
      <c r="DY10" s="224"/>
      <c r="DZ10" s="237"/>
      <c r="EA10" s="225"/>
      <c r="EB10" s="224"/>
      <c r="EC10" s="224"/>
      <c r="ED10" s="223"/>
      <c r="EE10" s="260"/>
      <c r="EF10" s="224"/>
      <c r="EG10" s="223"/>
      <c r="EH10" s="260"/>
      <c r="EI10" s="224"/>
      <c r="EJ10" s="224"/>
      <c r="EK10" s="223"/>
      <c r="EL10" s="224"/>
      <c r="EM10" s="224"/>
      <c r="EN10" s="224"/>
      <c r="EO10" s="223"/>
      <c r="EQ10" s="232">
        <v>7</v>
      </c>
      <c r="ER10" s="262">
        <v>19</v>
      </c>
      <c r="ES10" s="261" t="str">
        <f t="shared" si="10"/>
        <v>Jan-Arne</v>
      </c>
      <c r="ET10" s="230" t="str">
        <f t="shared" si="11"/>
        <v>Rieém</v>
      </c>
      <c r="EU10" s="230" t="str">
        <f t="shared" si="12"/>
        <v>Eksta IF</v>
      </c>
      <c r="EV10" s="226">
        <f t="shared" si="13"/>
        <v>5</v>
      </c>
      <c r="EW10" s="225"/>
      <c r="EX10" s="224"/>
      <c r="EY10" s="224"/>
      <c r="EZ10" s="224"/>
      <c r="FA10" s="224"/>
      <c r="FB10" s="224"/>
      <c r="FC10" s="224"/>
      <c r="FD10" s="224"/>
      <c r="FE10" s="224"/>
      <c r="FF10" s="224"/>
      <c r="FG10" s="224"/>
      <c r="FH10" s="224">
        <v>5</v>
      </c>
      <c r="FI10" s="224"/>
      <c r="FJ10" s="223"/>
      <c r="FL10" s="233">
        <v>7</v>
      </c>
      <c r="FN10" s="231">
        <f t="shared" si="14"/>
        <v>0</v>
      </c>
      <c r="FO10" s="230">
        <f t="shared" si="15"/>
        <v>0</v>
      </c>
      <c r="FP10" s="230">
        <f t="shared" si="16"/>
        <v>0</v>
      </c>
      <c r="FQ10" s="226">
        <f t="shared" si="17"/>
        <v>0</v>
      </c>
      <c r="FR10" s="225"/>
      <c r="FS10" s="224"/>
      <c r="FT10" s="224"/>
      <c r="FU10" s="223"/>
      <c r="FV10" s="260"/>
      <c r="FW10" s="224"/>
      <c r="FX10" s="223"/>
      <c r="FY10" s="260"/>
      <c r="FZ10" s="224"/>
      <c r="GA10" s="224"/>
      <c r="GB10" s="223"/>
      <c r="GC10" s="260"/>
      <c r="GD10" s="224"/>
      <c r="GE10" s="223"/>
    </row>
    <row r="11" spans="1:187">
      <c r="A11" s="232">
        <v>8</v>
      </c>
      <c r="B11" s="222">
        <v>127</v>
      </c>
      <c r="C11" s="228" t="str">
        <f t="shared" si="0"/>
        <v xml:space="preserve">Susanna </v>
      </c>
      <c r="D11" s="227" t="str">
        <f t="shared" si="1"/>
        <v>Franzen</v>
      </c>
      <c r="E11" s="227" t="str">
        <f t="shared" si="2"/>
        <v>Västra Frölunda VK</v>
      </c>
      <c r="F11" s="226">
        <f t="shared" si="3"/>
        <v>2</v>
      </c>
      <c r="G11" s="225"/>
      <c r="H11" s="224"/>
      <c r="I11" s="224"/>
      <c r="J11" s="224"/>
      <c r="K11" s="224">
        <v>1</v>
      </c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 t="s">
        <v>252</v>
      </c>
      <c r="Y11" s="223">
        <v>1</v>
      </c>
      <c r="AA11" s="229">
        <v>8</v>
      </c>
      <c r="AB11" s="222">
        <v>25</v>
      </c>
      <c r="AC11" s="228" t="str">
        <f t="shared" si="4"/>
        <v>Benny</v>
      </c>
      <c r="AD11" s="227" t="str">
        <f t="shared" si="5"/>
        <v>Broberg</v>
      </c>
      <c r="AE11" s="227" t="str">
        <f t="shared" si="6"/>
        <v>Fårö IF</v>
      </c>
      <c r="AF11" s="226">
        <f t="shared" si="7"/>
        <v>2</v>
      </c>
      <c r="AG11" s="225"/>
      <c r="AH11" s="224"/>
      <c r="AI11" s="224"/>
      <c r="AJ11" s="224">
        <v>2</v>
      </c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3"/>
      <c r="BA11" s="263"/>
      <c r="BB11" s="236"/>
      <c r="BC11" s="235"/>
      <c r="BD11" s="235" t="s">
        <v>44</v>
      </c>
      <c r="BE11" s="257">
        <f t="shared" si="8"/>
        <v>6</v>
      </c>
      <c r="BF11" s="256"/>
      <c r="BG11" s="224"/>
      <c r="BH11" s="224"/>
      <c r="BI11" s="255"/>
      <c r="BJ11" s="256"/>
      <c r="BK11" s="224"/>
      <c r="BL11" s="224"/>
      <c r="BM11" s="255"/>
      <c r="BN11" s="256"/>
      <c r="BO11" s="224"/>
      <c r="BP11" s="224"/>
      <c r="BQ11" s="255">
        <v>6</v>
      </c>
      <c r="BR11" s="256"/>
      <c r="BS11" s="224"/>
      <c r="BT11" s="255"/>
      <c r="BU11" s="256"/>
      <c r="BV11" s="224"/>
      <c r="BW11" s="224"/>
      <c r="BX11" s="255"/>
      <c r="BY11" s="256"/>
      <c r="BZ11" s="224"/>
      <c r="CA11" s="224"/>
      <c r="CB11" s="237"/>
      <c r="CC11" s="256"/>
      <c r="CD11" s="224"/>
      <c r="CE11" s="224"/>
      <c r="CF11" s="255"/>
      <c r="CG11" s="256"/>
      <c r="CH11" s="224"/>
      <c r="CI11" s="224"/>
      <c r="CJ11" s="255"/>
      <c r="CK11" s="256"/>
      <c r="CL11" s="224"/>
      <c r="CM11" s="255"/>
      <c r="CN11" s="256"/>
      <c r="CO11" s="224"/>
      <c r="CP11" s="224"/>
      <c r="CQ11" s="255"/>
      <c r="CR11" s="256"/>
      <c r="CS11" s="224"/>
      <c r="CT11" s="224"/>
      <c r="CU11" s="255"/>
      <c r="CX11" s="235"/>
      <c r="CY11" s="240">
        <f t="shared" si="9"/>
        <v>0</v>
      </c>
      <c r="CZ11" s="224"/>
      <c r="DA11" s="224"/>
      <c r="DB11" s="224"/>
      <c r="DC11" s="224"/>
      <c r="DD11" s="225"/>
      <c r="DE11" s="224"/>
      <c r="DF11" s="224"/>
      <c r="DG11" s="237"/>
      <c r="DH11" s="225"/>
      <c r="DI11" s="224"/>
      <c r="DJ11" s="224"/>
      <c r="DK11" s="237"/>
      <c r="DL11" s="225"/>
      <c r="DM11" s="224"/>
      <c r="DN11" s="269"/>
      <c r="DO11" s="225"/>
      <c r="DP11" s="268"/>
      <c r="DQ11" s="224"/>
      <c r="DR11" s="223"/>
      <c r="DS11" s="224"/>
      <c r="DT11" s="224"/>
      <c r="DU11" s="224"/>
      <c r="DV11" s="223"/>
      <c r="DW11" s="260"/>
      <c r="DX11" s="224"/>
      <c r="DY11" s="224"/>
      <c r="DZ11" s="237"/>
      <c r="EA11" s="225"/>
      <c r="EB11" s="224"/>
      <c r="EC11" s="224"/>
      <c r="ED11" s="223"/>
      <c r="EE11" s="260"/>
      <c r="EF11" s="224"/>
      <c r="EG11" s="223"/>
      <c r="EH11" s="260"/>
      <c r="EI11" s="224"/>
      <c r="EJ11" s="224"/>
      <c r="EK11" s="223"/>
      <c r="EL11" s="224"/>
      <c r="EM11" s="224"/>
      <c r="EN11" s="224"/>
      <c r="EO11" s="223"/>
      <c r="EQ11" s="233">
        <v>8</v>
      </c>
      <c r="ER11" s="262">
        <v>73</v>
      </c>
      <c r="ES11" s="261" t="str">
        <f t="shared" si="10"/>
        <v xml:space="preserve">Lars-Åke </v>
      </c>
      <c r="ET11" s="230" t="str">
        <f t="shared" si="11"/>
        <v>Olsson</v>
      </c>
      <c r="EU11" s="230" t="str">
        <f t="shared" si="12"/>
        <v>IF Varpa</v>
      </c>
      <c r="EV11" s="226">
        <f t="shared" si="13"/>
        <v>2</v>
      </c>
      <c r="EW11" s="225"/>
      <c r="EX11" s="224"/>
      <c r="EY11" s="224"/>
      <c r="EZ11" s="224"/>
      <c r="FA11" s="224"/>
      <c r="FB11" s="224"/>
      <c r="FC11" s="224"/>
      <c r="FD11" s="224"/>
      <c r="FE11" s="224"/>
      <c r="FF11" s="224"/>
      <c r="FG11" s="224">
        <v>2</v>
      </c>
      <c r="FH11" s="224"/>
      <c r="FI11" s="224"/>
      <c r="FJ11" s="223"/>
      <c r="FL11" s="233">
        <v>8</v>
      </c>
      <c r="FN11" s="231">
        <f t="shared" si="14"/>
        <v>0</v>
      </c>
      <c r="FO11" s="230">
        <f t="shared" si="15"/>
        <v>0</v>
      </c>
      <c r="FP11" s="230">
        <f t="shared" si="16"/>
        <v>0</v>
      </c>
      <c r="FQ11" s="226">
        <f t="shared" si="17"/>
        <v>0</v>
      </c>
      <c r="FR11" s="225"/>
      <c r="FS11" s="224"/>
      <c r="FT11" s="224"/>
      <c r="FU11" s="223"/>
      <c r="FV11" s="260"/>
      <c r="FW11" s="224"/>
      <c r="FX11" s="223"/>
      <c r="FY11" s="260"/>
      <c r="FZ11" s="224"/>
      <c r="GA11" s="224"/>
      <c r="GB11" s="223"/>
      <c r="GC11" s="260"/>
      <c r="GD11" s="224"/>
      <c r="GE11" s="223"/>
    </row>
    <row r="12" spans="1:187">
      <c r="A12" s="232">
        <v>9</v>
      </c>
      <c r="B12" s="222">
        <v>95</v>
      </c>
      <c r="C12" s="228" t="str">
        <f t="shared" si="0"/>
        <v xml:space="preserve">Hanna </v>
      </c>
      <c r="D12" s="227" t="str">
        <f t="shared" si="1"/>
        <v>Gustafsson</v>
      </c>
      <c r="E12" s="227" t="str">
        <f t="shared" si="2"/>
        <v>Sanda IF</v>
      </c>
      <c r="F12" s="226">
        <f t="shared" si="3"/>
        <v>2</v>
      </c>
      <c r="G12" s="225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>
        <v>2</v>
      </c>
      <c r="Y12" s="223"/>
      <c r="AA12" s="229">
        <v>9</v>
      </c>
      <c r="AB12" s="222">
        <v>59</v>
      </c>
      <c r="AC12" s="228" t="str">
        <f t="shared" si="4"/>
        <v>Kenneth</v>
      </c>
      <c r="AD12" s="227" t="str">
        <f t="shared" si="5"/>
        <v>Nilsson</v>
      </c>
      <c r="AE12" s="227" t="str">
        <f t="shared" si="6"/>
        <v>Hablingbo IK</v>
      </c>
      <c r="AF12" s="226">
        <f t="shared" si="7"/>
        <v>2</v>
      </c>
      <c r="AG12" s="225"/>
      <c r="AH12" s="224"/>
      <c r="AI12" s="224"/>
      <c r="AJ12" s="224"/>
      <c r="AK12" s="224"/>
      <c r="AL12" s="224"/>
      <c r="AM12" s="224"/>
      <c r="AN12" s="224"/>
      <c r="AO12" s="224"/>
      <c r="AP12" s="224"/>
      <c r="AQ12" s="224"/>
      <c r="AR12" s="224"/>
      <c r="AS12" s="224"/>
      <c r="AT12" s="224"/>
      <c r="AU12" s="224"/>
      <c r="AV12" s="224"/>
      <c r="AW12" s="224"/>
      <c r="AX12" s="224">
        <v>2</v>
      </c>
      <c r="AY12" s="223"/>
      <c r="BA12" s="263"/>
      <c r="BB12" s="236"/>
      <c r="BC12" s="235"/>
      <c r="BD12" s="235" t="s">
        <v>253</v>
      </c>
      <c r="BE12" s="257">
        <f t="shared" si="8"/>
        <v>6</v>
      </c>
      <c r="BF12" s="256"/>
      <c r="BG12" s="224"/>
      <c r="BH12" s="224"/>
      <c r="BI12" s="255"/>
      <c r="BJ12" s="256"/>
      <c r="BK12" s="224"/>
      <c r="BL12" s="224"/>
      <c r="BM12" s="255"/>
      <c r="BN12" s="256"/>
      <c r="BO12" s="224"/>
      <c r="BP12" s="224"/>
      <c r="BQ12" s="255"/>
      <c r="BR12" s="256"/>
      <c r="BS12" s="224"/>
      <c r="BT12" s="255"/>
      <c r="BU12" s="256"/>
      <c r="BV12" s="224"/>
      <c r="BW12" s="224"/>
      <c r="BX12" s="255"/>
      <c r="BY12" s="256"/>
      <c r="BZ12" s="224"/>
      <c r="CA12" s="224"/>
      <c r="CB12" s="237"/>
      <c r="CC12" s="256"/>
      <c r="CD12" s="224"/>
      <c r="CE12" s="224"/>
      <c r="CF12" s="255"/>
      <c r="CG12" s="256"/>
      <c r="CH12" s="224"/>
      <c r="CI12" s="224"/>
      <c r="CJ12" s="255"/>
      <c r="CK12" s="256"/>
      <c r="CL12" s="224"/>
      <c r="CM12" s="255"/>
      <c r="CN12" s="256"/>
      <c r="CO12" s="224"/>
      <c r="CP12" s="224"/>
      <c r="CQ12" s="255">
        <v>6</v>
      </c>
      <c r="CR12" s="256"/>
      <c r="CS12" s="224"/>
      <c r="CT12" s="224" t="s">
        <v>252</v>
      </c>
      <c r="CU12" s="255"/>
      <c r="CX12" s="235"/>
      <c r="CY12" s="240">
        <f t="shared" si="9"/>
        <v>0</v>
      </c>
      <c r="CZ12" s="224"/>
      <c r="DA12" s="224"/>
      <c r="DB12" s="224"/>
      <c r="DC12" s="224"/>
      <c r="DD12" s="225"/>
      <c r="DE12" s="224"/>
      <c r="DF12" s="224"/>
      <c r="DG12" s="237"/>
      <c r="DH12" s="225"/>
      <c r="DI12" s="224"/>
      <c r="DJ12" s="224"/>
      <c r="DK12" s="237"/>
      <c r="DL12" s="225"/>
      <c r="DM12" s="224"/>
      <c r="DN12" s="223"/>
      <c r="DO12" s="225"/>
      <c r="DP12" s="224"/>
      <c r="DQ12" s="224"/>
      <c r="DR12" s="223"/>
      <c r="DS12" s="224"/>
      <c r="DT12" s="224"/>
      <c r="DU12" s="224"/>
      <c r="DV12" s="223"/>
      <c r="DW12" s="260"/>
      <c r="DX12" s="224"/>
      <c r="DY12" s="224"/>
      <c r="DZ12" s="237"/>
      <c r="EA12" s="225"/>
      <c r="EB12" s="224"/>
      <c r="EC12" s="224"/>
      <c r="ED12" s="223"/>
      <c r="EE12" s="260"/>
      <c r="EF12" s="224"/>
      <c r="EG12" s="223"/>
      <c r="EH12" s="260"/>
      <c r="EI12" s="224"/>
      <c r="EJ12" s="224"/>
      <c r="EK12" s="223"/>
      <c r="EL12" s="224"/>
      <c r="EM12" s="224"/>
      <c r="EN12" s="224"/>
      <c r="EO12" s="223"/>
      <c r="EQ12" s="233">
        <v>9</v>
      </c>
      <c r="ER12" s="262">
        <v>122</v>
      </c>
      <c r="ES12" s="261" t="str">
        <f t="shared" si="10"/>
        <v xml:space="preserve">Alvar </v>
      </c>
      <c r="ET12" s="230" t="str">
        <f t="shared" si="11"/>
        <v>Lindkvist</v>
      </c>
      <c r="EU12" s="230" t="str">
        <f t="shared" si="12"/>
        <v>Wisby BK</v>
      </c>
      <c r="EV12" s="226">
        <f t="shared" si="13"/>
        <v>2</v>
      </c>
      <c r="EW12" s="225"/>
      <c r="EX12" s="224"/>
      <c r="EY12" s="224"/>
      <c r="EZ12" s="224"/>
      <c r="FA12" s="224"/>
      <c r="FB12" s="224"/>
      <c r="FC12" s="224"/>
      <c r="FD12" s="224"/>
      <c r="FE12" s="224"/>
      <c r="FF12" s="224"/>
      <c r="FG12" s="224"/>
      <c r="FH12" s="224"/>
      <c r="FI12" s="224">
        <v>2</v>
      </c>
      <c r="FJ12" s="223"/>
      <c r="FL12" s="233">
        <v>9</v>
      </c>
      <c r="FN12" s="231">
        <f t="shared" si="14"/>
        <v>0</v>
      </c>
      <c r="FO12" s="230">
        <f t="shared" si="15"/>
        <v>0</v>
      </c>
      <c r="FP12" s="230">
        <f t="shared" si="16"/>
        <v>0</v>
      </c>
      <c r="FQ12" s="226">
        <f t="shared" si="17"/>
        <v>0</v>
      </c>
      <c r="FR12" s="225"/>
      <c r="FS12" s="224"/>
      <c r="FT12" s="224"/>
      <c r="FU12" s="223"/>
      <c r="FV12" s="260"/>
      <c r="FW12" s="224"/>
      <c r="FX12" s="223"/>
      <c r="FY12" s="260"/>
      <c r="FZ12" s="224"/>
      <c r="GA12" s="224"/>
      <c r="GB12" s="223"/>
      <c r="GC12" s="260"/>
      <c r="GD12" s="224"/>
      <c r="GE12" s="223"/>
    </row>
    <row r="13" spans="1:187">
      <c r="A13" s="232">
        <v>10</v>
      </c>
      <c r="B13" s="222">
        <v>126</v>
      </c>
      <c r="C13" s="228" t="str">
        <f t="shared" si="0"/>
        <v>Elin</v>
      </c>
      <c r="D13" s="227" t="str">
        <f t="shared" si="1"/>
        <v>Rosell</v>
      </c>
      <c r="E13" s="227" t="str">
        <f t="shared" si="2"/>
        <v>Västerås VK</v>
      </c>
      <c r="F13" s="226">
        <f t="shared" si="3"/>
        <v>1</v>
      </c>
      <c r="G13" s="225"/>
      <c r="H13" s="224"/>
      <c r="I13" s="224"/>
      <c r="J13" s="224"/>
      <c r="K13" s="224"/>
      <c r="L13" s="224">
        <v>1</v>
      </c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3" t="s">
        <v>252</v>
      </c>
      <c r="AA13" s="229">
        <v>10</v>
      </c>
      <c r="AB13" s="222">
        <v>42</v>
      </c>
      <c r="AC13" s="228" t="str">
        <f t="shared" si="4"/>
        <v>Mattias</v>
      </c>
      <c r="AD13" s="227" t="str">
        <f t="shared" si="5"/>
        <v>Wahlgren</v>
      </c>
      <c r="AE13" s="227" t="str">
        <f t="shared" si="6"/>
        <v>Gotlands Bara IF</v>
      </c>
      <c r="AF13" s="226">
        <f t="shared" si="7"/>
        <v>1</v>
      </c>
      <c r="AG13" s="225"/>
      <c r="AH13" s="224"/>
      <c r="AI13" s="224"/>
      <c r="AJ13" s="224"/>
      <c r="AK13" s="224">
        <v>1</v>
      </c>
      <c r="AL13" s="224"/>
      <c r="AM13" s="224"/>
      <c r="AN13" s="224"/>
      <c r="AO13" s="224"/>
      <c r="AP13" s="224"/>
      <c r="AQ13" s="224"/>
      <c r="AR13" s="224"/>
      <c r="AS13" s="224"/>
      <c r="AT13" s="224"/>
      <c r="AU13" s="224"/>
      <c r="AV13" s="224"/>
      <c r="AW13" s="224"/>
      <c r="AX13" s="224"/>
      <c r="AY13" s="223"/>
      <c r="BA13" s="263"/>
      <c r="BB13" s="236"/>
      <c r="BC13" s="235"/>
      <c r="BD13" s="235" t="s">
        <v>251</v>
      </c>
      <c r="BE13" s="257">
        <f t="shared" si="8"/>
        <v>6</v>
      </c>
      <c r="BF13" s="256"/>
      <c r="BG13" s="224"/>
      <c r="BH13" s="224"/>
      <c r="BI13" s="255"/>
      <c r="BJ13" s="256"/>
      <c r="BK13" s="224"/>
      <c r="BL13" s="224"/>
      <c r="BM13" s="255"/>
      <c r="BN13" s="256"/>
      <c r="BO13" s="224"/>
      <c r="BP13" s="224"/>
      <c r="BQ13" s="255"/>
      <c r="BR13" s="256"/>
      <c r="BS13" s="224"/>
      <c r="BT13" s="255"/>
      <c r="BU13" s="256"/>
      <c r="BV13" s="224"/>
      <c r="BW13" s="224"/>
      <c r="BX13" s="255"/>
      <c r="BY13" s="256"/>
      <c r="BZ13" s="224"/>
      <c r="CA13" s="224"/>
      <c r="CB13" s="237">
        <v>6</v>
      </c>
      <c r="CC13" s="256"/>
      <c r="CD13" s="224"/>
      <c r="CE13" s="224"/>
      <c r="CF13" s="255"/>
      <c r="CG13" s="256"/>
      <c r="CH13" s="224"/>
      <c r="CI13" s="224"/>
      <c r="CJ13" s="255"/>
      <c r="CK13" s="256"/>
      <c r="CL13" s="224"/>
      <c r="CM13" s="255"/>
      <c r="CN13" s="256"/>
      <c r="CO13" s="224"/>
      <c r="CP13" s="224"/>
      <c r="CQ13" s="255"/>
      <c r="CR13" s="256"/>
      <c r="CS13" s="224"/>
      <c r="CT13" s="224"/>
      <c r="CU13" s="255"/>
      <c r="CX13" s="235"/>
      <c r="CY13" s="240">
        <f t="shared" si="9"/>
        <v>0</v>
      </c>
      <c r="CZ13" s="224"/>
      <c r="DA13" s="224"/>
      <c r="DB13" s="224"/>
      <c r="DC13" s="224"/>
      <c r="DD13" s="225"/>
      <c r="DE13" s="224"/>
      <c r="DF13" s="224"/>
      <c r="DG13" s="237"/>
      <c r="DH13" s="225"/>
      <c r="DI13" s="224"/>
      <c r="DJ13" s="224"/>
      <c r="DK13" s="237"/>
      <c r="DL13" s="225"/>
      <c r="DM13" s="224"/>
      <c r="DN13" s="223"/>
      <c r="DO13" s="225"/>
      <c r="DP13" s="224"/>
      <c r="DQ13" s="224"/>
      <c r="DR13" s="223"/>
      <c r="DS13" s="224"/>
      <c r="DT13" s="224"/>
      <c r="DU13" s="224"/>
      <c r="DV13" s="223"/>
      <c r="DW13" s="260"/>
      <c r="DX13" s="224"/>
      <c r="DY13" s="224"/>
      <c r="DZ13" s="237"/>
      <c r="EA13" s="225"/>
      <c r="EB13" s="224"/>
      <c r="EC13" s="224"/>
      <c r="ED13" s="223"/>
      <c r="EE13" s="260"/>
      <c r="EF13" s="224"/>
      <c r="EG13" s="223"/>
      <c r="EH13" s="260"/>
      <c r="EI13" s="224"/>
      <c r="EJ13" s="224"/>
      <c r="EK13" s="223"/>
      <c r="EL13" s="224"/>
      <c r="EM13" s="224"/>
      <c r="EN13" s="224"/>
      <c r="EO13" s="223"/>
      <c r="EQ13" s="232">
        <v>10</v>
      </c>
      <c r="ER13" s="262">
        <v>123</v>
      </c>
      <c r="ES13" s="261" t="str">
        <f t="shared" si="10"/>
        <v xml:space="preserve">Gösta </v>
      </c>
      <c r="ET13" s="230" t="str">
        <f t="shared" si="11"/>
        <v>Westergren</v>
      </c>
      <c r="EU13" s="230" t="str">
        <f t="shared" si="12"/>
        <v>Wisby BK</v>
      </c>
      <c r="EV13" s="226">
        <f t="shared" si="13"/>
        <v>2</v>
      </c>
      <c r="EW13" s="225"/>
      <c r="EX13" s="224"/>
      <c r="EY13" s="224"/>
      <c r="EZ13" s="224"/>
      <c r="FA13" s="224"/>
      <c r="FB13" s="224"/>
      <c r="FC13" s="224"/>
      <c r="FD13" s="224"/>
      <c r="FE13" s="224"/>
      <c r="FF13" s="224"/>
      <c r="FG13" s="224"/>
      <c r="FH13" s="224"/>
      <c r="FI13" s="224">
        <v>2</v>
      </c>
      <c r="FJ13" s="223"/>
      <c r="FL13" s="233">
        <v>10</v>
      </c>
      <c r="FM13" s="232"/>
      <c r="FN13" s="231">
        <f t="shared" si="14"/>
        <v>0</v>
      </c>
      <c r="FO13" s="230">
        <f t="shared" si="15"/>
        <v>0</v>
      </c>
      <c r="FP13" s="230">
        <f t="shared" si="16"/>
        <v>0</v>
      </c>
      <c r="FQ13" s="226">
        <f t="shared" si="17"/>
        <v>0</v>
      </c>
      <c r="FR13" s="225"/>
      <c r="FS13" s="224"/>
      <c r="FT13" s="224"/>
      <c r="FU13" s="223"/>
      <c r="FV13" s="260"/>
      <c r="FW13" s="224"/>
      <c r="FX13" s="223"/>
      <c r="FY13" s="260"/>
      <c r="FZ13" s="224"/>
      <c r="GA13" s="224"/>
      <c r="GB13" s="223"/>
      <c r="GC13" s="260"/>
      <c r="GD13" s="224"/>
      <c r="GE13" s="223"/>
    </row>
    <row r="14" spans="1:187">
      <c r="A14" s="232">
        <v>11</v>
      </c>
      <c r="B14" s="222">
        <v>137</v>
      </c>
      <c r="C14" s="228" t="str">
        <f t="shared" si="0"/>
        <v>Irene</v>
      </c>
      <c r="D14" s="227" t="str">
        <f t="shared" si="1"/>
        <v>Pettersson</v>
      </c>
      <c r="E14" s="227" t="str">
        <f t="shared" si="2"/>
        <v>Östergarns IK</v>
      </c>
      <c r="F14" s="267">
        <f t="shared" si="3"/>
        <v>1</v>
      </c>
      <c r="G14" s="266"/>
      <c r="H14" s="265"/>
      <c r="I14" s="265"/>
      <c r="J14" s="265"/>
      <c r="K14" s="265"/>
      <c r="L14" s="265"/>
      <c r="M14" s="265">
        <v>1</v>
      </c>
      <c r="N14" s="265"/>
      <c r="O14" s="265"/>
      <c r="P14" s="265"/>
      <c r="Q14" s="265"/>
      <c r="R14" s="265"/>
      <c r="S14" s="265"/>
      <c r="T14" s="265"/>
      <c r="U14" s="265"/>
      <c r="V14" s="265"/>
      <c r="W14" s="265"/>
      <c r="X14" s="265"/>
      <c r="Y14" s="264"/>
      <c r="AA14" s="233">
        <v>11</v>
      </c>
      <c r="AB14" s="222">
        <v>98</v>
      </c>
      <c r="AC14" s="228" t="str">
        <f t="shared" si="4"/>
        <v>Tomas</v>
      </c>
      <c r="AD14" s="227" t="str">
        <f t="shared" si="5"/>
        <v>Holmqvist</v>
      </c>
      <c r="AE14" s="227" t="str">
        <f t="shared" si="6"/>
        <v>Sanda IF</v>
      </c>
      <c r="AF14" s="226">
        <f t="shared" si="7"/>
        <v>1</v>
      </c>
      <c r="AG14" s="225"/>
      <c r="AH14" s="224"/>
      <c r="AI14" s="224"/>
      <c r="AJ14" s="224"/>
      <c r="AK14" s="224"/>
      <c r="AL14" s="224"/>
      <c r="AM14" s="224"/>
      <c r="AN14" s="224">
        <v>1</v>
      </c>
      <c r="AO14" s="224"/>
      <c r="AP14" s="224"/>
      <c r="AQ14" s="224"/>
      <c r="AR14" s="224"/>
      <c r="AS14" s="224"/>
      <c r="AT14" s="224"/>
      <c r="AU14" s="224"/>
      <c r="AV14" s="224"/>
      <c r="AW14" s="224"/>
      <c r="AX14" s="224"/>
      <c r="AY14" s="223"/>
      <c r="BA14" s="263"/>
      <c r="BB14" s="236"/>
      <c r="BC14" s="235"/>
      <c r="BD14" s="235"/>
      <c r="BE14" s="257">
        <f t="shared" si="8"/>
        <v>0</v>
      </c>
      <c r="BF14" s="256"/>
      <c r="BG14" s="224"/>
      <c r="BH14" s="224"/>
      <c r="BI14" s="255"/>
      <c r="BJ14" s="256"/>
      <c r="BK14" s="224"/>
      <c r="BL14" s="224"/>
      <c r="BM14" s="255"/>
      <c r="BN14" s="256"/>
      <c r="BO14" s="224"/>
      <c r="BP14" s="224"/>
      <c r="BQ14" s="255"/>
      <c r="BR14" s="256"/>
      <c r="BS14" s="224"/>
      <c r="BT14" s="255"/>
      <c r="BU14" s="256"/>
      <c r="BV14" s="224"/>
      <c r="BW14" s="224"/>
      <c r="BX14" s="255"/>
      <c r="BY14" s="256"/>
      <c r="BZ14" s="224"/>
      <c r="CA14" s="224"/>
      <c r="CB14" s="237"/>
      <c r="CC14" s="256"/>
      <c r="CD14" s="224"/>
      <c r="CE14" s="224"/>
      <c r="CF14" s="255"/>
      <c r="CG14" s="256"/>
      <c r="CH14" s="224"/>
      <c r="CI14" s="224"/>
      <c r="CJ14" s="255"/>
      <c r="CK14" s="256"/>
      <c r="CL14" s="224"/>
      <c r="CM14" s="255"/>
      <c r="CN14" s="256"/>
      <c r="CO14" s="224"/>
      <c r="CP14" s="224"/>
      <c r="CQ14" s="255"/>
      <c r="CR14" s="256"/>
      <c r="CS14" s="224"/>
      <c r="CT14" s="224"/>
      <c r="CU14" s="255"/>
      <c r="CX14" s="235"/>
      <c r="CY14" s="240">
        <f t="shared" si="9"/>
        <v>0</v>
      </c>
      <c r="CZ14" s="245"/>
      <c r="DA14" s="244"/>
      <c r="DB14" s="244"/>
      <c r="DC14" s="243"/>
      <c r="DD14" s="245"/>
      <c r="DE14" s="244"/>
      <c r="DF14" s="244"/>
      <c r="DG14" s="244"/>
      <c r="DH14" s="245"/>
      <c r="DI14" s="244"/>
      <c r="DJ14" s="244"/>
      <c r="DK14" s="244"/>
      <c r="DL14" s="245"/>
      <c r="DM14" s="244"/>
      <c r="DN14" s="244"/>
      <c r="DO14" s="245"/>
      <c r="DP14" s="244"/>
      <c r="DQ14" s="244"/>
      <c r="DR14" s="243"/>
      <c r="DS14" s="224"/>
      <c r="DT14" s="224"/>
      <c r="DU14" s="224"/>
      <c r="DV14" s="223"/>
      <c r="DW14" s="245"/>
      <c r="DX14" s="244"/>
      <c r="DY14" s="244"/>
      <c r="DZ14" s="244"/>
      <c r="EA14" s="245"/>
      <c r="EB14" s="244"/>
      <c r="EC14" s="244"/>
      <c r="ED14" s="244"/>
      <c r="EE14" s="245"/>
      <c r="EF14" s="244"/>
      <c r="EG14" s="244"/>
      <c r="EH14" s="245"/>
      <c r="EI14" s="244"/>
      <c r="EJ14" s="244"/>
      <c r="EK14" s="243"/>
      <c r="EL14" s="224"/>
      <c r="EM14" s="224"/>
      <c r="EN14" s="224"/>
      <c r="EO14" s="223"/>
      <c r="EQ14" s="233">
        <v>11</v>
      </c>
      <c r="ER14" s="262">
        <v>37</v>
      </c>
      <c r="ES14" s="261" t="str">
        <f t="shared" si="10"/>
        <v>Alf</v>
      </c>
      <c r="ET14" s="230" t="str">
        <f t="shared" si="11"/>
        <v>Nilsson</v>
      </c>
      <c r="EU14" s="230" t="str">
        <f t="shared" si="12"/>
        <v>Garda IK</v>
      </c>
      <c r="EV14" s="226">
        <f t="shared" si="13"/>
        <v>1</v>
      </c>
      <c r="EW14" s="225"/>
      <c r="EX14" s="224"/>
      <c r="EY14" s="224"/>
      <c r="EZ14" s="224"/>
      <c r="FA14" s="224"/>
      <c r="FB14" s="224"/>
      <c r="FC14" s="224"/>
      <c r="FD14" s="224"/>
      <c r="FE14" s="224"/>
      <c r="FF14" s="224"/>
      <c r="FG14" s="224"/>
      <c r="FH14" s="224"/>
      <c r="FI14" s="224"/>
      <c r="FJ14" s="223">
        <v>1</v>
      </c>
      <c r="FL14" s="233">
        <v>11</v>
      </c>
      <c r="FM14" s="232"/>
      <c r="FN14" s="231">
        <f t="shared" si="14"/>
        <v>0</v>
      </c>
      <c r="FO14" s="230">
        <f t="shared" si="15"/>
        <v>0</v>
      </c>
      <c r="FP14" s="230">
        <f t="shared" si="16"/>
        <v>0</v>
      </c>
      <c r="FQ14" s="226">
        <f t="shared" si="17"/>
        <v>0</v>
      </c>
      <c r="FR14" s="225"/>
      <c r="FS14" s="224"/>
      <c r="FT14" s="224"/>
      <c r="FU14" s="223"/>
      <c r="FV14" s="260"/>
      <c r="FW14" s="224"/>
      <c r="FX14" s="223"/>
      <c r="FY14" s="260"/>
      <c r="FZ14" s="224"/>
      <c r="GA14" s="224"/>
      <c r="GB14" s="223"/>
      <c r="GC14" s="260"/>
      <c r="GD14" s="224"/>
      <c r="GE14" s="223"/>
    </row>
    <row r="15" spans="1:187">
      <c r="A15" s="232">
        <v>12</v>
      </c>
      <c r="B15" s="222">
        <v>118</v>
      </c>
      <c r="C15" s="228" t="str">
        <f t="shared" si="0"/>
        <v>Lina</v>
      </c>
      <c r="D15" s="227" t="str">
        <f t="shared" si="1"/>
        <v>Eriksson</v>
      </c>
      <c r="E15" s="227" t="str">
        <f t="shared" si="2"/>
        <v>Varbergs VK</v>
      </c>
      <c r="F15" s="226">
        <f t="shared" si="3"/>
        <v>0</v>
      </c>
      <c r="G15" s="225"/>
      <c r="H15" s="224"/>
      <c r="I15" s="224"/>
      <c r="J15" s="224"/>
      <c r="K15" s="224"/>
      <c r="L15" s="252"/>
      <c r="M15" s="251"/>
      <c r="N15" s="251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3"/>
      <c r="AA15" s="229">
        <v>12</v>
      </c>
      <c r="AB15" s="222">
        <v>132</v>
      </c>
      <c r="AC15" s="228" t="str">
        <f t="shared" si="4"/>
        <v>David</v>
      </c>
      <c r="AD15" s="227" t="str">
        <f t="shared" si="5"/>
        <v>Hallberg</v>
      </c>
      <c r="AE15" s="227" t="str">
        <f t="shared" si="6"/>
        <v>Östergarns IK</v>
      </c>
      <c r="AF15" s="226">
        <f t="shared" si="7"/>
        <v>1</v>
      </c>
      <c r="AG15" s="225"/>
      <c r="AH15" s="224"/>
      <c r="AI15" s="224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  <c r="AV15" s="224"/>
      <c r="AW15" s="224"/>
      <c r="AX15" s="224"/>
      <c r="AY15" s="223">
        <v>1</v>
      </c>
      <c r="BB15" s="236"/>
      <c r="BC15" s="235"/>
      <c r="BD15" s="235"/>
      <c r="BE15" s="257">
        <f t="shared" si="8"/>
        <v>0</v>
      </c>
      <c r="BF15" s="256"/>
      <c r="BG15" s="224"/>
      <c r="BH15" s="224"/>
      <c r="BI15" s="255"/>
      <c r="BJ15" s="256"/>
      <c r="BK15" s="224"/>
      <c r="BL15" s="224"/>
      <c r="BM15" s="255"/>
      <c r="BN15" s="256"/>
      <c r="BO15" s="224"/>
      <c r="BP15" s="224"/>
      <c r="BQ15" s="255"/>
      <c r="BR15" s="256"/>
      <c r="BS15" s="224"/>
      <c r="BT15" s="255"/>
      <c r="BU15" s="256"/>
      <c r="BV15" s="224"/>
      <c r="BW15" s="224"/>
      <c r="BX15" s="255"/>
      <c r="BY15" s="256"/>
      <c r="BZ15" s="224"/>
      <c r="CA15" s="224"/>
      <c r="CB15" s="237"/>
      <c r="CC15" s="256"/>
      <c r="CD15" s="224"/>
      <c r="CE15" s="224"/>
      <c r="CF15" s="255"/>
      <c r="CG15" s="256"/>
      <c r="CH15" s="224"/>
      <c r="CI15" s="224"/>
      <c r="CJ15" s="255"/>
      <c r="CK15" s="256"/>
      <c r="CL15" s="224"/>
      <c r="CM15" s="255"/>
      <c r="CN15" s="256"/>
      <c r="CO15" s="224"/>
      <c r="CP15" s="224"/>
      <c r="CQ15" s="255"/>
      <c r="CR15" s="256"/>
      <c r="CS15" s="224"/>
      <c r="CT15" s="224"/>
      <c r="CU15" s="255"/>
      <c r="CX15" s="235"/>
      <c r="CY15" s="240">
        <f t="shared" si="9"/>
        <v>0</v>
      </c>
      <c r="CZ15" s="245"/>
      <c r="DA15" s="244"/>
      <c r="DB15" s="244"/>
      <c r="DC15" s="243"/>
      <c r="DD15" s="245"/>
      <c r="DE15" s="244"/>
      <c r="DF15" s="244"/>
      <c r="DG15" s="244"/>
      <c r="DH15" s="245"/>
      <c r="DI15" s="244"/>
      <c r="DJ15" s="244"/>
      <c r="DK15" s="244"/>
      <c r="DL15" s="245"/>
      <c r="DM15" s="244"/>
      <c r="DN15" s="244"/>
      <c r="DO15" s="245"/>
      <c r="DP15" s="244"/>
      <c r="DQ15" s="244"/>
      <c r="DR15" s="243"/>
      <c r="DS15" s="224"/>
      <c r="DT15" s="224"/>
      <c r="DU15" s="224"/>
      <c r="DV15" s="223"/>
      <c r="DW15" s="245"/>
      <c r="DX15" s="244"/>
      <c r="DY15" s="244"/>
      <c r="DZ15" s="244"/>
      <c r="EA15" s="245"/>
      <c r="EB15" s="244"/>
      <c r="EC15" s="244"/>
      <c r="ED15" s="244"/>
      <c r="EE15" s="245"/>
      <c r="EF15" s="244"/>
      <c r="EG15" s="244"/>
      <c r="EH15" s="245"/>
      <c r="EI15" s="244"/>
      <c r="EJ15" s="244"/>
      <c r="EK15" s="243"/>
      <c r="EL15" s="224"/>
      <c r="EM15" s="224"/>
      <c r="EN15" s="224"/>
      <c r="EO15" s="223"/>
      <c r="EQ15" s="232">
        <v>12</v>
      </c>
      <c r="ER15" s="232"/>
      <c r="ES15" s="231">
        <f t="shared" si="10"/>
        <v>0</v>
      </c>
      <c r="ET15" s="230">
        <f t="shared" si="11"/>
        <v>0</v>
      </c>
      <c r="EU15" s="230">
        <f t="shared" si="12"/>
        <v>0</v>
      </c>
      <c r="EV15" s="226">
        <f t="shared" si="13"/>
        <v>0</v>
      </c>
      <c r="EW15" s="225"/>
      <c r="EX15" s="224"/>
      <c r="EY15" s="224"/>
      <c r="EZ15" s="224"/>
      <c r="FA15" s="224"/>
      <c r="FB15" s="224"/>
      <c r="FC15" s="224"/>
      <c r="FD15" s="224"/>
      <c r="FE15" s="224"/>
      <c r="FF15" s="224"/>
      <c r="FG15" s="224"/>
      <c r="FH15" s="224"/>
      <c r="FI15" s="224"/>
      <c r="FJ15" s="223"/>
      <c r="FL15" s="233">
        <v>12</v>
      </c>
      <c r="FM15" s="234"/>
      <c r="FN15" s="231">
        <f t="shared" si="14"/>
        <v>0</v>
      </c>
      <c r="FO15" s="230">
        <f t="shared" si="15"/>
        <v>0</v>
      </c>
      <c r="FP15" s="230">
        <f t="shared" si="16"/>
        <v>0</v>
      </c>
      <c r="FQ15" s="226">
        <f t="shared" si="17"/>
        <v>0</v>
      </c>
      <c r="FR15" s="225"/>
      <c r="FS15" s="224"/>
      <c r="FT15" s="224"/>
      <c r="FU15" s="223"/>
      <c r="FV15" s="260"/>
      <c r="FW15" s="224"/>
      <c r="FX15" s="223"/>
      <c r="FY15" s="260"/>
      <c r="FZ15" s="224"/>
      <c r="GA15" s="224"/>
      <c r="GB15" s="223"/>
      <c r="GC15" s="260"/>
      <c r="GD15" s="224"/>
      <c r="GE15" s="223"/>
    </row>
    <row r="16" spans="1:187">
      <c r="A16" s="232">
        <v>13</v>
      </c>
      <c r="B16" s="222">
        <v>119</v>
      </c>
      <c r="C16" s="228" t="str">
        <f t="shared" si="0"/>
        <v>Cathrin</v>
      </c>
      <c r="D16" s="227" t="str">
        <f t="shared" si="1"/>
        <v>Uvestedt</v>
      </c>
      <c r="E16" s="227" t="str">
        <f t="shared" si="2"/>
        <v>Varbergs VK</v>
      </c>
      <c r="F16" s="226">
        <f t="shared" si="3"/>
        <v>0</v>
      </c>
      <c r="G16" s="225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3"/>
      <c r="AA16" s="229">
        <v>13</v>
      </c>
      <c r="AB16" s="222">
        <v>133</v>
      </c>
      <c r="AC16" s="228" t="str">
        <f t="shared" si="4"/>
        <v>Henric</v>
      </c>
      <c r="AD16" s="227" t="str">
        <f t="shared" si="5"/>
        <v>Lavergren</v>
      </c>
      <c r="AE16" s="227" t="str">
        <f t="shared" si="6"/>
        <v>Östergarns IK</v>
      </c>
      <c r="AF16" s="226">
        <f t="shared" si="7"/>
        <v>1</v>
      </c>
      <c r="AG16" s="225"/>
      <c r="AH16" s="224"/>
      <c r="AI16" s="224"/>
      <c r="AJ16" s="224"/>
      <c r="AK16" s="224"/>
      <c r="AL16" s="224"/>
      <c r="AM16" s="224"/>
      <c r="AN16" s="224"/>
      <c r="AO16" s="224"/>
      <c r="AP16" s="224"/>
      <c r="AQ16" s="224"/>
      <c r="AR16" s="224"/>
      <c r="AS16" s="224"/>
      <c r="AT16" s="224"/>
      <c r="AU16" s="224"/>
      <c r="AV16" s="224"/>
      <c r="AW16" s="224"/>
      <c r="AX16" s="224"/>
      <c r="AY16" s="223">
        <v>1</v>
      </c>
      <c r="BB16" s="236"/>
      <c r="BC16" s="235"/>
      <c r="BD16" s="235"/>
      <c r="BE16" s="257">
        <f t="shared" si="8"/>
        <v>0</v>
      </c>
      <c r="BF16" s="256"/>
      <c r="BG16" s="224"/>
      <c r="BH16" s="224"/>
      <c r="BI16" s="255"/>
      <c r="BJ16" s="256"/>
      <c r="BK16" s="224"/>
      <c r="BL16" s="224"/>
      <c r="BM16" s="255"/>
      <c r="BN16" s="256"/>
      <c r="BO16" s="224"/>
      <c r="BP16" s="224"/>
      <c r="BQ16" s="255"/>
      <c r="BR16" s="256"/>
      <c r="BS16" s="224"/>
      <c r="BT16" s="255"/>
      <c r="BU16" s="256"/>
      <c r="BV16" s="224"/>
      <c r="BW16" s="224"/>
      <c r="BX16" s="255"/>
      <c r="BY16" s="256"/>
      <c r="BZ16" s="224"/>
      <c r="CA16" s="224"/>
      <c r="CB16" s="237"/>
      <c r="CC16" s="256"/>
      <c r="CD16" s="224"/>
      <c r="CE16" s="224"/>
      <c r="CF16" s="255"/>
      <c r="CG16" s="256"/>
      <c r="CH16" s="224"/>
      <c r="CI16" s="224"/>
      <c r="CJ16" s="255"/>
      <c r="CK16" s="256"/>
      <c r="CL16" s="224"/>
      <c r="CM16" s="255"/>
      <c r="CN16" s="256"/>
      <c r="CO16" s="224"/>
      <c r="CP16" s="224"/>
      <c r="CQ16" s="255"/>
      <c r="CR16" s="256"/>
      <c r="CS16" s="224"/>
      <c r="CT16" s="224"/>
      <c r="CU16" s="255"/>
      <c r="CX16" s="235"/>
      <c r="CY16" s="240">
        <f t="shared" si="9"/>
        <v>0</v>
      </c>
      <c r="CZ16" s="245"/>
      <c r="DA16" s="244"/>
      <c r="DB16" s="244"/>
      <c r="DC16" s="243"/>
      <c r="DD16" s="245"/>
      <c r="DE16" s="244"/>
      <c r="DF16" s="244"/>
      <c r="DG16" s="244"/>
      <c r="DH16" s="245"/>
      <c r="DI16" s="244"/>
      <c r="DJ16" s="244"/>
      <c r="DK16" s="244"/>
      <c r="DL16" s="245"/>
      <c r="DM16" s="244"/>
      <c r="DN16" s="244"/>
      <c r="DO16" s="245"/>
      <c r="DP16" s="244"/>
      <c r="DQ16" s="244"/>
      <c r="DR16" s="243"/>
      <c r="DS16" s="224"/>
      <c r="DT16" s="224"/>
      <c r="DU16" s="224"/>
      <c r="DV16" s="223"/>
      <c r="DW16" s="245"/>
      <c r="DX16" s="244"/>
      <c r="DY16" s="244"/>
      <c r="DZ16" s="244"/>
      <c r="EA16" s="245"/>
      <c r="EB16" s="244"/>
      <c r="EC16" s="244"/>
      <c r="ED16" s="244"/>
      <c r="EE16" s="245"/>
      <c r="EF16" s="244"/>
      <c r="EG16" s="244"/>
      <c r="EH16" s="245"/>
      <c r="EI16" s="244"/>
      <c r="EJ16" s="244"/>
      <c r="EK16" s="243"/>
      <c r="EL16" s="224"/>
      <c r="EM16" s="224"/>
      <c r="EN16" s="224"/>
      <c r="EO16" s="223"/>
      <c r="EQ16" s="233">
        <v>7</v>
      </c>
      <c r="ER16" s="232"/>
      <c r="ES16" s="231">
        <f t="shared" si="10"/>
        <v>0</v>
      </c>
      <c r="ET16" s="230">
        <f t="shared" si="11"/>
        <v>0</v>
      </c>
      <c r="EU16" s="230">
        <f t="shared" si="12"/>
        <v>0</v>
      </c>
      <c r="EV16" s="226">
        <f t="shared" si="13"/>
        <v>0</v>
      </c>
      <c r="EW16" s="225"/>
      <c r="EX16" s="224"/>
      <c r="EY16" s="224"/>
      <c r="EZ16" s="224"/>
      <c r="FA16" s="224"/>
      <c r="FB16" s="224"/>
      <c r="FC16" s="224"/>
      <c r="FD16" s="224"/>
      <c r="FE16" s="224"/>
      <c r="FF16" s="224"/>
      <c r="FG16" s="224"/>
      <c r="FH16" s="224"/>
      <c r="FI16" s="224"/>
      <c r="FJ16" s="223"/>
      <c r="FL16" s="233">
        <v>13</v>
      </c>
      <c r="FM16" s="232"/>
      <c r="FN16" s="231">
        <f t="shared" si="14"/>
        <v>0</v>
      </c>
      <c r="FO16" s="230">
        <f t="shared" si="15"/>
        <v>0</v>
      </c>
      <c r="FP16" s="230">
        <f t="shared" si="16"/>
        <v>0</v>
      </c>
      <c r="FQ16" s="226">
        <f t="shared" si="17"/>
        <v>0</v>
      </c>
      <c r="FR16" s="225"/>
      <c r="FS16" s="224"/>
      <c r="FT16" s="224"/>
      <c r="FU16" s="223"/>
      <c r="FV16" s="260"/>
      <c r="FW16" s="224"/>
      <c r="FX16" s="223"/>
      <c r="FY16" s="260"/>
      <c r="FZ16" s="224"/>
      <c r="GA16" s="224"/>
      <c r="GB16" s="223"/>
      <c r="GC16" s="260"/>
      <c r="GD16" s="224"/>
      <c r="GE16" s="223"/>
    </row>
    <row r="17" spans="1:187">
      <c r="A17" s="232">
        <v>14</v>
      </c>
      <c r="B17" s="253"/>
      <c r="C17" s="228">
        <f t="shared" si="0"/>
        <v>0</v>
      </c>
      <c r="D17" s="227">
        <f t="shared" si="1"/>
        <v>0</v>
      </c>
      <c r="E17" s="227">
        <f t="shared" si="2"/>
        <v>0</v>
      </c>
      <c r="F17" s="226">
        <f t="shared" si="3"/>
        <v>0</v>
      </c>
      <c r="G17" s="225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3"/>
      <c r="AA17" s="229">
        <v>14</v>
      </c>
      <c r="AB17" s="222">
        <v>11</v>
      </c>
      <c r="AC17" s="228" t="str">
        <f t="shared" si="4"/>
        <v>Claes-Göran</v>
      </c>
      <c r="AD17" s="227" t="str">
        <f t="shared" si="5"/>
        <v>Hederstedt</v>
      </c>
      <c r="AE17" s="227" t="str">
        <f t="shared" si="6"/>
        <v>Eksta IF</v>
      </c>
      <c r="AF17" s="226">
        <f t="shared" si="7"/>
        <v>0</v>
      </c>
      <c r="AG17" s="225"/>
      <c r="AH17" s="224"/>
      <c r="AI17" s="224"/>
      <c r="AJ17" s="224"/>
      <c r="AK17" s="224"/>
      <c r="AL17" s="224"/>
      <c r="AM17" s="224"/>
      <c r="AN17" s="224"/>
      <c r="AO17" s="224"/>
      <c r="AP17" s="224"/>
      <c r="AQ17" s="224"/>
      <c r="AR17" s="224"/>
      <c r="AS17" s="224"/>
      <c r="AT17" s="224"/>
      <c r="AU17" s="224"/>
      <c r="AV17" s="224"/>
      <c r="AW17" s="224"/>
      <c r="AX17" s="224"/>
      <c r="AY17" s="223"/>
      <c r="BB17" s="236"/>
      <c r="BC17" s="235"/>
      <c r="BD17" s="235"/>
      <c r="BE17" s="257">
        <f t="shared" si="8"/>
        <v>0</v>
      </c>
      <c r="BF17" s="256"/>
      <c r="BG17" s="224"/>
      <c r="BH17" s="224"/>
      <c r="BI17" s="255"/>
      <c r="BJ17" s="256"/>
      <c r="BK17" s="224"/>
      <c r="BL17" s="224"/>
      <c r="BM17" s="255"/>
      <c r="BN17" s="256"/>
      <c r="BO17" s="224"/>
      <c r="BP17" s="224"/>
      <c r="BQ17" s="255"/>
      <c r="BR17" s="256"/>
      <c r="BS17" s="224"/>
      <c r="BT17" s="255"/>
      <c r="BU17" s="256"/>
      <c r="BV17" s="224"/>
      <c r="BW17" s="224"/>
      <c r="BX17" s="255"/>
      <c r="BY17" s="256"/>
      <c r="BZ17" s="224"/>
      <c r="CA17" s="224"/>
      <c r="CB17" s="237"/>
      <c r="CC17" s="256"/>
      <c r="CD17" s="224"/>
      <c r="CE17" s="224"/>
      <c r="CF17" s="255"/>
      <c r="CG17" s="256"/>
      <c r="CH17" s="224"/>
      <c r="CI17" s="224"/>
      <c r="CJ17" s="255"/>
      <c r="CK17" s="256"/>
      <c r="CL17" s="224"/>
      <c r="CM17" s="255"/>
      <c r="CN17" s="256"/>
      <c r="CO17" s="224"/>
      <c r="CP17" s="224"/>
      <c r="CQ17" s="255"/>
      <c r="CR17" s="256"/>
      <c r="CS17" s="224"/>
      <c r="CT17" s="224"/>
      <c r="CU17" s="255"/>
      <c r="CX17" s="235"/>
      <c r="CY17" s="240">
        <f t="shared" si="9"/>
        <v>0</v>
      </c>
      <c r="CZ17" s="245"/>
      <c r="DA17" s="244"/>
      <c r="DB17" s="244"/>
      <c r="DC17" s="243"/>
      <c r="DD17" s="245"/>
      <c r="DE17" s="244"/>
      <c r="DF17" s="244"/>
      <c r="DG17" s="244"/>
      <c r="DH17" s="245"/>
      <c r="DI17" s="244"/>
      <c r="DJ17" s="244"/>
      <c r="DK17" s="244"/>
      <c r="DL17" s="245"/>
      <c r="DM17" s="244"/>
      <c r="DN17" s="244"/>
      <c r="DO17" s="245"/>
      <c r="DP17" s="244"/>
      <c r="DQ17" s="244"/>
      <c r="DR17" s="243"/>
      <c r="DS17" s="224"/>
      <c r="DT17" s="224"/>
      <c r="DU17" s="224"/>
      <c r="DV17" s="223"/>
      <c r="DW17" s="245"/>
      <c r="DX17" s="244"/>
      <c r="DY17" s="244"/>
      <c r="DZ17" s="244"/>
      <c r="EA17" s="245"/>
      <c r="EB17" s="244"/>
      <c r="EC17" s="244"/>
      <c r="ED17" s="244"/>
      <c r="EE17" s="245"/>
      <c r="EF17" s="244"/>
      <c r="EG17" s="244"/>
      <c r="EH17" s="245"/>
      <c r="EI17" s="244"/>
      <c r="EJ17" s="244"/>
      <c r="EK17" s="243"/>
      <c r="EL17" s="224"/>
      <c r="EM17" s="224"/>
      <c r="EN17" s="224"/>
      <c r="EO17" s="223"/>
      <c r="EQ17" s="233">
        <v>12</v>
      </c>
      <c r="ER17" s="254"/>
      <c r="ES17" s="231">
        <f t="shared" si="10"/>
        <v>0</v>
      </c>
      <c r="ET17" s="230">
        <f t="shared" si="11"/>
        <v>0</v>
      </c>
      <c r="EU17" s="230">
        <f t="shared" si="12"/>
        <v>0</v>
      </c>
      <c r="EV17" s="226">
        <f t="shared" si="13"/>
        <v>0</v>
      </c>
      <c r="EW17" s="225"/>
      <c r="EX17" s="224"/>
      <c r="EY17" s="224"/>
      <c r="EZ17" s="224"/>
      <c r="FA17" s="224"/>
      <c r="FB17" s="224"/>
      <c r="FC17" s="224"/>
      <c r="FD17" s="224"/>
      <c r="FE17" s="224"/>
      <c r="FF17" s="224"/>
      <c r="FG17" s="224"/>
      <c r="FH17" s="224"/>
      <c r="FI17" s="224"/>
      <c r="FJ17" s="223"/>
      <c r="FN17" s="231">
        <f t="shared" si="14"/>
        <v>0</v>
      </c>
      <c r="FO17" s="230">
        <f t="shared" si="15"/>
        <v>0</v>
      </c>
      <c r="FP17" s="230">
        <f t="shared" si="16"/>
        <v>0</v>
      </c>
      <c r="FQ17" s="241">
        <f t="shared" si="17"/>
        <v>0</v>
      </c>
      <c r="FR17" s="245"/>
      <c r="FS17" s="244"/>
      <c r="FT17" s="244"/>
      <c r="FU17" s="243"/>
      <c r="FV17" s="244"/>
      <c r="FW17" s="244"/>
      <c r="FX17" s="243"/>
      <c r="FY17" s="245"/>
      <c r="FZ17" s="244"/>
      <c r="GA17" s="244"/>
      <c r="GB17" s="243"/>
      <c r="GC17" s="244"/>
      <c r="GD17" s="244"/>
      <c r="GE17" s="243"/>
    </row>
    <row r="18" spans="1:187">
      <c r="A18" s="232">
        <v>15</v>
      </c>
      <c r="B18" s="258"/>
      <c r="C18" s="228">
        <f t="shared" si="0"/>
        <v>0</v>
      </c>
      <c r="D18" s="227">
        <f t="shared" si="1"/>
        <v>0</v>
      </c>
      <c r="E18" s="227">
        <f t="shared" si="2"/>
        <v>0</v>
      </c>
      <c r="F18" s="226">
        <f t="shared" si="3"/>
        <v>0</v>
      </c>
      <c r="G18" s="225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3"/>
      <c r="AA18" s="229">
        <v>15</v>
      </c>
      <c r="AB18" s="222">
        <v>29</v>
      </c>
      <c r="AC18" s="228" t="str">
        <f t="shared" si="4"/>
        <v>Conrad</v>
      </c>
      <c r="AD18" s="227" t="str">
        <f t="shared" si="5"/>
        <v>Karlsson</v>
      </c>
      <c r="AE18" s="227" t="str">
        <f t="shared" si="6"/>
        <v>Fårö IF</v>
      </c>
      <c r="AF18" s="226">
        <f t="shared" si="7"/>
        <v>0</v>
      </c>
      <c r="AG18" s="225"/>
      <c r="AH18" s="224"/>
      <c r="AI18" s="224"/>
      <c r="AJ18" s="224"/>
      <c r="AK18" s="224"/>
      <c r="AL18" s="224"/>
      <c r="AM18" s="224"/>
      <c r="AN18" s="224"/>
      <c r="AO18" s="224"/>
      <c r="AP18" s="224"/>
      <c r="AQ18" s="224"/>
      <c r="AR18" s="224"/>
      <c r="AS18" s="224"/>
      <c r="AT18" s="224"/>
      <c r="AU18" s="224"/>
      <c r="AV18" s="224"/>
      <c r="AW18" s="224"/>
      <c r="AX18" s="224"/>
      <c r="AY18" s="223"/>
      <c r="BB18" s="236"/>
      <c r="BC18" s="235"/>
      <c r="BD18" s="235"/>
      <c r="BE18" s="257">
        <f t="shared" si="8"/>
        <v>0</v>
      </c>
      <c r="BF18" s="256"/>
      <c r="BG18" s="224"/>
      <c r="BH18" s="224"/>
      <c r="BI18" s="255"/>
      <c r="BJ18" s="256"/>
      <c r="BK18" s="224"/>
      <c r="BL18" s="224"/>
      <c r="BM18" s="255"/>
      <c r="BN18" s="256"/>
      <c r="BO18" s="224"/>
      <c r="BP18" s="224"/>
      <c r="BQ18" s="255"/>
      <c r="BR18" s="256"/>
      <c r="BS18" s="224"/>
      <c r="BT18" s="255"/>
      <c r="BU18" s="256"/>
      <c r="BV18" s="224"/>
      <c r="BW18" s="224"/>
      <c r="BX18" s="255"/>
      <c r="BY18" s="256"/>
      <c r="BZ18" s="224"/>
      <c r="CA18" s="224"/>
      <c r="CB18" s="237"/>
      <c r="CC18" s="256"/>
      <c r="CD18" s="224"/>
      <c r="CE18" s="224"/>
      <c r="CF18" s="255"/>
      <c r="CG18" s="256"/>
      <c r="CH18" s="224"/>
      <c r="CI18" s="224"/>
      <c r="CJ18" s="255"/>
      <c r="CK18" s="256"/>
      <c r="CL18" s="224"/>
      <c r="CM18" s="255"/>
      <c r="CN18" s="256"/>
      <c r="CO18" s="224"/>
      <c r="CP18" s="224"/>
      <c r="CQ18" s="255"/>
      <c r="CR18" s="256"/>
      <c r="CS18" s="224"/>
      <c r="CT18" s="224"/>
      <c r="CU18" s="255"/>
      <c r="CX18" s="235"/>
      <c r="CY18" s="240">
        <f t="shared" si="9"/>
        <v>0</v>
      </c>
      <c r="CZ18" s="245"/>
      <c r="DA18" s="244"/>
      <c r="DB18" s="244"/>
      <c r="DC18" s="243"/>
      <c r="DD18" s="245"/>
      <c r="DE18" s="244"/>
      <c r="DF18" s="244"/>
      <c r="DG18" s="244"/>
      <c r="DH18" s="245"/>
      <c r="DI18" s="244"/>
      <c r="DJ18" s="244"/>
      <c r="DK18" s="244"/>
      <c r="DL18" s="245"/>
      <c r="DM18" s="244"/>
      <c r="DN18" s="244"/>
      <c r="DO18" s="245"/>
      <c r="DP18" s="244"/>
      <c r="DQ18" s="244"/>
      <c r="DR18" s="243"/>
      <c r="DS18" s="224"/>
      <c r="DT18" s="224"/>
      <c r="DU18" s="224"/>
      <c r="DV18" s="223"/>
      <c r="DW18" s="245"/>
      <c r="DX18" s="244"/>
      <c r="DY18" s="244"/>
      <c r="DZ18" s="244"/>
      <c r="EA18" s="245"/>
      <c r="EB18" s="244"/>
      <c r="EC18" s="244"/>
      <c r="ED18" s="244"/>
      <c r="EE18" s="245"/>
      <c r="EF18" s="244"/>
      <c r="EG18" s="244"/>
      <c r="EH18" s="245"/>
      <c r="EI18" s="244"/>
      <c r="EJ18" s="244"/>
      <c r="EK18" s="243"/>
      <c r="EL18" s="224"/>
      <c r="EM18" s="224"/>
      <c r="EN18" s="224"/>
      <c r="EO18" s="223"/>
      <c r="EQ18" s="233">
        <v>12</v>
      </c>
      <c r="ER18" s="254"/>
      <c r="ES18" s="231">
        <f t="shared" si="10"/>
        <v>0</v>
      </c>
      <c r="ET18" s="230">
        <f t="shared" si="11"/>
        <v>0</v>
      </c>
      <c r="EU18" s="230">
        <f t="shared" si="12"/>
        <v>0</v>
      </c>
      <c r="EV18" s="226">
        <f t="shared" si="13"/>
        <v>0</v>
      </c>
      <c r="EW18" s="225"/>
      <c r="EX18" s="224"/>
      <c r="EY18" s="224"/>
      <c r="EZ18" s="224"/>
      <c r="FA18" s="224"/>
      <c r="FB18" s="224"/>
      <c r="FC18" s="224"/>
      <c r="FD18" s="224"/>
      <c r="FE18" s="224"/>
      <c r="FF18" s="224"/>
      <c r="FG18" s="224"/>
      <c r="FH18" s="224"/>
      <c r="FI18" s="224"/>
      <c r="FJ18" s="223"/>
      <c r="FN18" s="231">
        <f t="shared" si="14"/>
        <v>0</v>
      </c>
      <c r="FO18" s="230">
        <f t="shared" si="15"/>
        <v>0</v>
      </c>
      <c r="FP18" s="230">
        <f t="shared" si="16"/>
        <v>0</v>
      </c>
      <c r="FQ18" s="240">
        <f t="shared" si="17"/>
        <v>0</v>
      </c>
      <c r="FR18" s="245"/>
      <c r="FS18" s="244"/>
      <c r="FT18" s="244"/>
      <c r="FU18" s="243"/>
      <c r="FV18" s="244"/>
      <c r="FW18" s="244"/>
      <c r="FX18" s="243"/>
      <c r="FY18" s="245"/>
      <c r="FZ18" s="244"/>
      <c r="GA18" s="244"/>
      <c r="GB18" s="244"/>
      <c r="GC18" s="245"/>
      <c r="GD18" s="244"/>
      <c r="GE18" s="243"/>
    </row>
    <row r="19" spans="1:187">
      <c r="A19" s="232">
        <v>16</v>
      </c>
      <c r="B19" s="242"/>
      <c r="C19" s="228">
        <f t="shared" si="0"/>
        <v>0</v>
      </c>
      <c r="D19" s="227">
        <f t="shared" si="1"/>
        <v>0</v>
      </c>
      <c r="E19" s="227">
        <f t="shared" si="2"/>
        <v>0</v>
      </c>
      <c r="F19" s="226">
        <f t="shared" si="3"/>
        <v>0</v>
      </c>
      <c r="G19" s="225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3"/>
      <c r="AA19" s="229">
        <v>16</v>
      </c>
      <c r="AB19" s="222">
        <v>30</v>
      </c>
      <c r="AC19" s="228" t="str">
        <f t="shared" si="4"/>
        <v xml:space="preserve">Andreas </v>
      </c>
      <c r="AD19" s="227" t="str">
        <f t="shared" si="5"/>
        <v>Lindström</v>
      </c>
      <c r="AE19" s="227" t="str">
        <f t="shared" si="6"/>
        <v>Fårö IF</v>
      </c>
      <c r="AF19" s="226">
        <f t="shared" si="7"/>
        <v>0</v>
      </c>
      <c r="AG19" s="225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3"/>
      <c r="BB19" s="236"/>
      <c r="BC19" s="235"/>
      <c r="BD19" s="235"/>
      <c r="BE19" s="257">
        <f t="shared" si="8"/>
        <v>0</v>
      </c>
      <c r="BF19" s="256"/>
      <c r="BG19" s="224"/>
      <c r="BH19" s="224"/>
      <c r="BI19" s="255"/>
      <c r="BJ19" s="256"/>
      <c r="BK19" s="224"/>
      <c r="BL19" s="224"/>
      <c r="BM19" s="255"/>
      <c r="BN19" s="256"/>
      <c r="BO19" s="224"/>
      <c r="BP19" s="224"/>
      <c r="BQ19" s="255"/>
      <c r="BR19" s="256"/>
      <c r="BS19" s="224"/>
      <c r="BT19" s="255"/>
      <c r="BU19" s="256"/>
      <c r="BV19" s="224"/>
      <c r="BW19" s="224"/>
      <c r="BX19" s="255"/>
      <c r="BY19" s="256"/>
      <c r="BZ19" s="224"/>
      <c r="CA19" s="224"/>
      <c r="CB19" s="237"/>
      <c r="CC19" s="256"/>
      <c r="CD19" s="224"/>
      <c r="CE19" s="224"/>
      <c r="CF19" s="255"/>
      <c r="CG19" s="256"/>
      <c r="CH19" s="224"/>
      <c r="CI19" s="224"/>
      <c r="CJ19" s="255"/>
      <c r="CK19" s="256"/>
      <c r="CL19" s="224"/>
      <c r="CM19" s="255"/>
      <c r="CN19" s="256"/>
      <c r="CO19" s="224"/>
      <c r="CP19" s="224"/>
      <c r="CQ19" s="255"/>
      <c r="CR19" s="256"/>
      <c r="CS19" s="224"/>
      <c r="CT19" s="224"/>
      <c r="CU19" s="255"/>
      <c r="CY19" s="240">
        <f t="shared" si="9"/>
        <v>0</v>
      </c>
      <c r="DS19" s="224"/>
      <c r="DT19" s="224"/>
      <c r="DU19" s="224"/>
      <c r="DV19" s="223"/>
      <c r="EL19" s="224"/>
      <c r="EM19" s="224"/>
      <c r="EN19" s="224"/>
      <c r="EO19" s="223"/>
      <c r="EQ19" s="233">
        <v>12</v>
      </c>
      <c r="ER19" s="259"/>
      <c r="ES19" s="231">
        <f t="shared" si="10"/>
        <v>0</v>
      </c>
      <c r="ET19" s="230">
        <f t="shared" si="11"/>
        <v>0</v>
      </c>
      <c r="EU19" s="230">
        <f t="shared" si="12"/>
        <v>0</v>
      </c>
      <c r="EV19" s="226">
        <f t="shared" si="13"/>
        <v>0</v>
      </c>
      <c r="EW19" s="225"/>
      <c r="EX19" s="224"/>
      <c r="EY19" s="224"/>
      <c r="EZ19" s="224"/>
      <c r="FA19" s="224"/>
      <c r="FB19" s="224"/>
      <c r="FC19" s="224"/>
      <c r="FD19" s="224"/>
      <c r="FE19" s="224"/>
      <c r="FF19" s="224"/>
      <c r="FG19" s="224"/>
      <c r="FH19" s="224"/>
      <c r="FI19" s="224"/>
      <c r="FJ19" s="223"/>
      <c r="FN19" s="231">
        <f t="shared" si="14"/>
        <v>0</v>
      </c>
      <c r="FO19" s="230">
        <f t="shared" si="15"/>
        <v>0</v>
      </c>
      <c r="FP19" s="230">
        <f t="shared" si="16"/>
        <v>0</v>
      </c>
      <c r="FQ19" s="240">
        <f t="shared" si="17"/>
        <v>0</v>
      </c>
      <c r="FR19" s="245"/>
      <c r="FS19" s="244"/>
      <c r="FT19" s="244"/>
      <c r="FU19" s="244"/>
      <c r="FV19" s="245"/>
      <c r="FW19" s="244"/>
      <c r="FX19" s="243"/>
      <c r="FY19" s="245"/>
      <c r="FZ19" s="244"/>
      <c r="GA19" s="244"/>
      <c r="GB19" s="244"/>
      <c r="GC19" s="245"/>
      <c r="GD19" s="244"/>
      <c r="GE19" s="243"/>
    </row>
    <row r="20" spans="1:187">
      <c r="A20" s="232">
        <v>17</v>
      </c>
      <c r="B20" s="258"/>
      <c r="C20" s="228">
        <f t="shared" si="0"/>
        <v>0</v>
      </c>
      <c r="D20" s="227">
        <f t="shared" si="1"/>
        <v>0</v>
      </c>
      <c r="E20" s="227">
        <f t="shared" si="2"/>
        <v>0</v>
      </c>
      <c r="F20" s="226">
        <f t="shared" si="3"/>
        <v>0</v>
      </c>
      <c r="G20" s="225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3"/>
      <c r="AA20" s="229">
        <v>17</v>
      </c>
      <c r="AB20" s="222">
        <v>31</v>
      </c>
      <c r="AC20" s="228" t="str">
        <f t="shared" si="4"/>
        <v>Anders</v>
      </c>
      <c r="AD20" s="227" t="str">
        <f t="shared" si="5"/>
        <v>Sigren</v>
      </c>
      <c r="AE20" s="227" t="str">
        <f t="shared" si="6"/>
        <v>Fårö IF</v>
      </c>
      <c r="AF20" s="226">
        <f t="shared" si="7"/>
        <v>0</v>
      </c>
      <c r="AG20" s="225"/>
      <c r="AH20" s="224"/>
      <c r="AI20" s="224"/>
      <c r="AJ20" s="224"/>
      <c r="AK20" s="224"/>
      <c r="AL20" s="224"/>
      <c r="AM20" s="224"/>
      <c r="AN20" s="224"/>
      <c r="AO20" s="224"/>
      <c r="AP20" s="224"/>
      <c r="AQ20" s="224"/>
      <c r="AR20" s="224"/>
      <c r="AS20" s="224"/>
      <c r="AT20" s="224"/>
      <c r="AU20" s="224"/>
      <c r="AV20" s="224"/>
      <c r="AW20" s="224"/>
      <c r="AX20" s="224"/>
      <c r="AY20" s="223"/>
      <c r="BB20" s="236"/>
      <c r="BC20" s="235"/>
      <c r="BD20" s="235"/>
      <c r="BE20" s="257">
        <f t="shared" si="8"/>
        <v>0</v>
      </c>
      <c r="BF20" s="256"/>
      <c r="BG20" s="224"/>
      <c r="BH20" s="224"/>
      <c r="BI20" s="255"/>
      <c r="BJ20" s="256"/>
      <c r="BK20" s="224"/>
      <c r="BL20" s="224"/>
      <c r="BM20" s="255"/>
      <c r="BN20" s="256"/>
      <c r="BO20" s="224"/>
      <c r="BP20" s="224"/>
      <c r="BQ20" s="255"/>
      <c r="BR20" s="256"/>
      <c r="BS20" s="224"/>
      <c r="BT20" s="255"/>
      <c r="BU20" s="256"/>
      <c r="BV20" s="224"/>
      <c r="BW20" s="224"/>
      <c r="BX20" s="255"/>
      <c r="BY20" s="256"/>
      <c r="BZ20" s="224"/>
      <c r="CA20" s="224"/>
      <c r="CB20" s="237"/>
      <c r="CC20" s="256"/>
      <c r="CD20" s="224"/>
      <c r="CE20" s="224"/>
      <c r="CF20" s="255"/>
      <c r="CG20" s="256"/>
      <c r="CH20" s="224"/>
      <c r="CI20" s="224"/>
      <c r="CJ20" s="255"/>
      <c r="CK20" s="256"/>
      <c r="CL20" s="224"/>
      <c r="CM20" s="255"/>
      <c r="CN20" s="256"/>
      <c r="CO20" s="224"/>
      <c r="CP20" s="224"/>
      <c r="CQ20" s="255"/>
      <c r="CR20" s="256"/>
      <c r="CS20" s="224"/>
      <c r="CT20" s="224"/>
      <c r="CU20" s="255"/>
      <c r="CX20" s="235">
        <f>VLOOKUP(CP21,namn2,26)</f>
        <v>0</v>
      </c>
      <c r="CY20" s="240">
        <f t="shared" si="9"/>
        <v>0</v>
      </c>
      <c r="CZ20" s="245"/>
      <c r="DA20" s="244"/>
      <c r="DB20" s="244"/>
      <c r="DC20" s="243"/>
      <c r="DD20" s="245"/>
      <c r="DE20" s="244"/>
      <c r="DF20" s="244"/>
      <c r="DG20" s="244"/>
      <c r="DH20" s="245"/>
      <c r="DI20" s="244"/>
      <c r="DJ20" s="244"/>
      <c r="DK20" s="244"/>
      <c r="DL20" s="245"/>
      <c r="DM20" s="244"/>
      <c r="DN20" s="244"/>
      <c r="DO20" s="245"/>
      <c r="DP20" s="244"/>
      <c r="DQ20" s="244"/>
      <c r="DR20" s="243"/>
      <c r="DS20" s="224"/>
      <c r="DT20" s="224"/>
      <c r="DU20" s="224"/>
      <c r="DV20" s="223"/>
      <c r="DW20" s="245"/>
      <c r="DX20" s="244"/>
      <c r="DY20" s="244"/>
      <c r="DZ20" s="244"/>
      <c r="EA20" s="245"/>
      <c r="EB20" s="244"/>
      <c r="EC20" s="244"/>
      <c r="ED20" s="244"/>
      <c r="EE20" s="245"/>
      <c r="EF20" s="244"/>
      <c r="EG20" s="244"/>
      <c r="EH20" s="245"/>
      <c r="EI20" s="244"/>
      <c r="EJ20" s="244"/>
      <c r="EK20" s="243"/>
      <c r="EL20" s="224"/>
      <c r="EM20" s="224"/>
      <c r="EN20" s="224"/>
      <c r="EO20" s="223"/>
      <c r="EQ20" s="233">
        <v>12</v>
      </c>
      <c r="ER20" s="254"/>
      <c r="ES20" s="231">
        <f t="shared" si="10"/>
        <v>0</v>
      </c>
      <c r="ET20" s="230">
        <f t="shared" si="11"/>
        <v>0</v>
      </c>
      <c r="EU20" s="230">
        <f t="shared" si="12"/>
        <v>0</v>
      </c>
      <c r="EV20" s="226">
        <f t="shared" si="13"/>
        <v>0</v>
      </c>
      <c r="EW20" s="225"/>
      <c r="EX20" s="224"/>
      <c r="EY20" s="224"/>
      <c r="EZ20" s="224"/>
      <c r="FA20" s="224"/>
      <c r="FB20" s="224"/>
      <c r="FC20" s="224"/>
      <c r="FD20" s="224"/>
      <c r="FE20" s="224"/>
      <c r="FF20" s="224"/>
      <c r="FG20" s="224"/>
      <c r="FH20" s="224"/>
      <c r="FI20" s="224"/>
      <c r="FJ20" s="223"/>
      <c r="FN20" s="231">
        <f t="shared" si="14"/>
        <v>0</v>
      </c>
      <c r="FO20" s="230">
        <f t="shared" si="15"/>
        <v>0</v>
      </c>
      <c r="FP20" s="230">
        <f t="shared" si="16"/>
        <v>0</v>
      </c>
      <c r="FQ20" s="240">
        <f t="shared" si="17"/>
        <v>0</v>
      </c>
      <c r="FR20" s="245"/>
      <c r="FS20" s="244"/>
      <c r="FT20" s="244"/>
      <c r="FU20" s="244"/>
      <c r="FV20" s="245"/>
      <c r="FW20" s="244"/>
      <c r="FX20" s="243"/>
      <c r="FY20" s="245"/>
      <c r="FZ20" s="244"/>
      <c r="GA20" s="244"/>
      <c r="GB20" s="244"/>
      <c r="GC20" s="245"/>
      <c r="GD20" s="244"/>
      <c r="GE20" s="243"/>
    </row>
    <row r="21" spans="1:187" ht="13.5" thickBot="1">
      <c r="A21" s="232">
        <v>18</v>
      </c>
      <c r="B21" s="253"/>
      <c r="C21" s="228">
        <f t="shared" si="0"/>
        <v>0</v>
      </c>
      <c r="D21" s="227">
        <f t="shared" si="1"/>
        <v>0</v>
      </c>
      <c r="E21" s="227">
        <f t="shared" si="2"/>
        <v>0</v>
      </c>
      <c r="F21" s="226">
        <f t="shared" si="3"/>
        <v>0</v>
      </c>
      <c r="G21" s="225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3"/>
      <c r="AA21" s="234">
        <v>18</v>
      </c>
      <c r="AB21" s="222">
        <v>39</v>
      </c>
      <c r="AC21" s="228" t="str">
        <f t="shared" si="4"/>
        <v>Johan</v>
      </c>
      <c r="AD21" s="227" t="str">
        <f t="shared" si="5"/>
        <v>Lindberg</v>
      </c>
      <c r="AE21" s="227" t="str">
        <f t="shared" si="6"/>
        <v>Gotlands Bara IF</v>
      </c>
      <c r="AF21" s="226">
        <f t="shared" si="7"/>
        <v>0</v>
      </c>
      <c r="AG21" s="225"/>
      <c r="AH21" s="224"/>
      <c r="AI21" s="224"/>
      <c r="AJ21" s="224"/>
      <c r="AK21" s="224"/>
      <c r="AL21" s="252"/>
      <c r="AM21" s="251"/>
      <c r="AN21" s="251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3"/>
      <c r="BB21" s="236"/>
      <c r="BC21" s="235"/>
      <c r="BD21" s="235">
        <f>VLOOKUP(BA22,namn2,26)</f>
        <v>0</v>
      </c>
      <c r="BE21" s="250">
        <f t="shared" si="8"/>
        <v>336</v>
      </c>
      <c r="BF21" s="248">
        <f t="shared" ref="BF21:CU21" si="18">SUM(BF4:BF20)</f>
        <v>12</v>
      </c>
      <c r="BG21" s="247">
        <f t="shared" si="18"/>
        <v>10</v>
      </c>
      <c r="BH21" s="247">
        <f t="shared" si="18"/>
        <v>8</v>
      </c>
      <c r="BI21" s="246">
        <f t="shared" si="18"/>
        <v>6</v>
      </c>
      <c r="BJ21" s="248">
        <f t="shared" si="18"/>
        <v>12</v>
      </c>
      <c r="BK21" s="247">
        <f t="shared" si="18"/>
        <v>10</v>
      </c>
      <c r="BL21" s="247">
        <f t="shared" si="18"/>
        <v>8</v>
      </c>
      <c r="BM21" s="246">
        <f t="shared" si="18"/>
        <v>6</v>
      </c>
      <c r="BN21" s="248">
        <f t="shared" si="18"/>
        <v>12</v>
      </c>
      <c r="BO21" s="247">
        <f t="shared" si="18"/>
        <v>10</v>
      </c>
      <c r="BP21" s="247">
        <f t="shared" si="18"/>
        <v>8</v>
      </c>
      <c r="BQ21" s="246">
        <f t="shared" si="18"/>
        <v>6</v>
      </c>
      <c r="BR21" s="248">
        <f t="shared" si="18"/>
        <v>6</v>
      </c>
      <c r="BS21" s="247">
        <f t="shared" si="18"/>
        <v>4</v>
      </c>
      <c r="BT21" s="246">
        <f t="shared" si="18"/>
        <v>2</v>
      </c>
      <c r="BU21" s="248">
        <f t="shared" si="18"/>
        <v>12</v>
      </c>
      <c r="BV21" s="247">
        <f t="shared" si="18"/>
        <v>10</v>
      </c>
      <c r="BW21" s="247">
        <f t="shared" si="18"/>
        <v>8</v>
      </c>
      <c r="BX21" s="246">
        <f t="shared" si="18"/>
        <v>6</v>
      </c>
      <c r="BY21" s="248">
        <f t="shared" si="18"/>
        <v>12</v>
      </c>
      <c r="BZ21" s="247">
        <f t="shared" si="18"/>
        <v>10</v>
      </c>
      <c r="CA21" s="247">
        <f t="shared" si="18"/>
        <v>8</v>
      </c>
      <c r="CB21" s="249">
        <f t="shared" si="18"/>
        <v>6</v>
      </c>
      <c r="CC21" s="248">
        <f t="shared" si="18"/>
        <v>12</v>
      </c>
      <c r="CD21" s="247">
        <f t="shared" si="18"/>
        <v>10</v>
      </c>
      <c r="CE21" s="247">
        <f t="shared" si="18"/>
        <v>8</v>
      </c>
      <c r="CF21" s="246">
        <f t="shared" si="18"/>
        <v>6</v>
      </c>
      <c r="CG21" s="248">
        <f t="shared" si="18"/>
        <v>12</v>
      </c>
      <c r="CH21" s="247">
        <f t="shared" si="18"/>
        <v>10</v>
      </c>
      <c r="CI21" s="247">
        <f t="shared" si="18"/>
        <v>8</v>
      </c>
      <c r="CJ21" s="246">
        <f t="shared" si="18"/>
        <v>6</v>
      </c>
      <c r="CK21" s="248">
        <f t="shared" si="18"/>
        <v>0</v>
      </c>
      <c r="CL21" s="247">
        <f t="shared" si="18"/>
        <v>0</v>
      </c>
      <c r="CM21" s="246">
        <f t="shared" si="18"/>
        <v>0</v>
      </c>
      <c r="CN21" s="248">
        <f t="shared" si="18"/>
        <v>12</v>
      </c>
      <c r="CO21" s="247">
        <f t="shared" si="18"/>
        <v>10</v>
      </c>
      <c r="CP21" s="247">
        <f t="shared" si="18"/>
        <v>8</v>
      </c>
      <c r="CQ21" s="246">
        <f t="shared" si="18"/>
        <v>6</v>
      </c>
      <c r="CR21" s="248">
        <f t="shared" si="18"/>
        <v>12</v>
      </c>
      <c r="CS21" s="247">
        <f t="shared" si="18"/>
        <v>10</v>
      </c>
      <c r="CT21" s="247">
        <f t="shared" si="18"/>
        <v>8</v>
      </c>
      <c r="CU21" s="246">
        <f t="shared" si="18"/>
        <v>6</v>
      </c>
      <c r="CX21" s="235">
        <f>VLOOKUP(CP22,namn2,26)</f>
        <v>0</v>
      </c>
      <c r="CY21" s="240">
        <f t="shared" si="9"/>
        <v>0</v>
      </c>
      <c r="CZ21" s="239"/>
      <c r="DA21" s="233"/>
      <c r="DB21" s="233"/>
      <c r="DC21" s="238"/>
      <c r="DD21" s="239"/>
      <c r="DE21" s="233"/>
      <c r="DF21" s="233"/>
      <c r="DG21" s="233"/>
      <c r="DH21" s="239"/>
      <c r="DI21" s="233"/>
      <c r="DJ21" s="233"/>
      <c r="DK21" s="233"/>
      <c r="DL21" s="239"/>
      <c r="DM21" s="233"/>
      <c r="DN21" s="233"/>
      <c r="DO21" s="239"/>
      <c r="DP21" s="233"/>
      <c r="DQ21" s="233"/>
      <c r="DR21" s="238"/>
      <c r="DS21" s="224"/>
      <c r="DT21" s="224"/>
      <c r="DU21" s="224"/>
      <c r="DV21" s="223"/>
      <c r="DW21" s="239"/>
      <c r="DX21" s="233"/>
      <c r="DY21" s="233"/>
      <c r="DZ21" s="233"/>
      <c r="EA21" s="239"/>
      <c r="EB21" s="233"/>
      <c r="EC21" s="233"/>
      <c r="ED21" s="233"/>
      <c r="EE21" s="239"/>
      <c r="EF21" s="233"/>
      <c r="EG21" s="233"/>
      <c r="EH21" s="239"/>
      <c r="EI21" s="233"/>
      <c r="EJ21" s="233"/>
      <c r="EK21" s="238"/>
      <c r="EL21" s="224"/>
      <c r="EM21" s="224"/>
      <c r="EN21" s="224"/>
      <c r="EO21" s="223"/>
      <c r="EQ21" s="233">
        <v>12</v>
      </c>
      <c r="ER21" s="232"/>
      <c r="ES21" s="231">
        <f t="shared" si="10"/>
        <v>0</v>
      </c>
      <c r="ET21" s="230">
        <f t="shared" si="11"/>
        <v>0</v>
      </c>
      <c r="EU21" s="230">
        <f t="shared" si="12"/>
        <v>0</v>
      </c>
      <c r="EV21" s="226">
        <f t="shared" si="13"/>
        <v>0</v>
      </c>
      <c r="EW21" s="225"/>
      <c r="EX21" s="224"/>
      <c r="EY21" s="224"/>
      <c r="EZ21" s="224"/>
      <c r="FA21" s="224"/>
      <c r="FB21" s="224"/>
      <c r="FC21" s="224"/>
      <c r="FD21" s="224"/>
      <c r="FE21" s="224"/>
      <c r="FF21" s="224"/>
      <c r="FG21" s="224"/>
      <c r="FH21" s="224"/>
      <c r="FI21" s="224"/>
      <c r="FJ21" s="223"/>
      <c r="FN21" s="231">
        <f t="shared" si="14"/>
        <v>0</v>
      </c>
      <c r="FO21" s="230">
        <f t="shared" si="15"/>
        <v>0</v>
      </c>
      <c r="FP21" s="230">
        <f t="shared" si="16"/>
        <v>0</v>
      </c>
      <c r="FQ21" s="240">
        <f t="shared" si="17"/>
        <v>0</v>
      </c>
      <c r="FR21" s="245"/>
      <c r="FS21" s="244"/>
      <c r="FT21" s="244"/>
      <c r="FU21" s="244"/>
      <c r="FV21" s="245"/>
      <c r="FW21" s="244"/>
      <c r="FX21" s="243"/>
      <c r="FY21" s="245"/>
      <c r="FZ21" s="244"/>
      <c r="GA21" s="244"/>
      <c r="GB21" s="244"/>
      <c r="GC21" s="245"/>
      <c r="GD21" s="244"/>
      <c r="GE21" s="243"/>
    </row>
    <row r="22" spans="1:187">
      <c r="A22" s="232"/>
      <c r="B22" s="242"/>
      <c r="C22" s="236"/>
      <c r="D22" s="235"/>
      <c r="E22" s="235"/>
      <c r="F22" s="241"/>
      <c r="G22" s="239"/>
      <c r="H22" s="233"/>
      <c r="I22" s="233"/>
      <c r="J22" s="233"/>
      <c r="K22" s="233"/>
      <c r="L22" s="233"/>
      <c r="M22" s="233"/>
      <c r="N22" s="238"/>
      <c r="O22" s="239"/>
      <c r="P22" s="233"/>
      <c r="Q22" s="238"/>
      <c r="R22" s="239"/>
      <c r="S22" s="233"/>
      <c r="T22" s="233"/>
      <c r="U22" s="233"/>
      <c r="V22" s="238"/>
      <c r="W22" s="239"/>
      <c r="X22" s="233"/>
      <c r="Y22" s="238"/>
      <c r="AA22" s="229">
        <v>19</v>
      </c>
      <c r="AB22" s="222">
        <v>40</v>
      </c>
      <c r="AC22" s="228" t="str">
        <f t="shared" si="4"/>
        <v>Niclas</v>
      </c>
      <c r="AD22" s="227" t="str">
        <f t="shared" si="5"/>
        <v>Lindberg</v>
      </c>
      <c r="AE22" s="227" t="str">
        <f t="shared" si="6"/>
        <v>Gotlands Bara IF</v>
      </c>
      <c r="AF22" s="226">
        <f t="shared" si="7"/>
        <v>0</v>
      </c>
      <c r="AG22" s="225"/>
      <c r="AH22" s="224"/>
      <c r="AI22" s="224"/>
      <c r="AJ22" s="224"/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4"/>
      <c r="AY22" s="223"/>
      <c r="BB22" s="236"/>
      <c r="BC22" s="235"/>
      <c r="EQ22" s="233">
        <v>12</v>
      </c>
      <c r="ER22" s="232"/>
      <c r="ES22" s="231">
        <f t="shared" si="10"/>
        <v>0</v>
      </c>
      <c r="ET22" s="230">
        <f t="shared" si="11"/>
        <v>0</v>
      </c>
      <c r="EU22" s="230">
        <f t="shared" si="12"/>
        <v>0</v>
      </c>
      <c r="EV22" s="226">
        <f t="shared" si="13"/>
        <v>0</v>
      </c>
      <c r="EW22" s="225"/>
      <c r="EX22" s="224"/>
      <c r="EY22" s="224"/>
      <c r="EZ22" s="224"/>
      <c r="FA22" s="224"/>
      <c r="FB22" s="224"/>
      <c r="FC22" s="224"/>
      <c r="FD22" s="224"/>
      <c r="FE22" s="224"/>
      <c r="FF22" s="224"/>
      <c r="FG22" s="224"/>
      <c r="FH22" s="224"/>
      <c r="FI22" s="224"/>
      <c r="FJ22" s="223"/>
      <c r="FN22" s="231">
        <f t="shared" si="14"/>
        <v>0</v>
      </c>
      <c r="FO22" s="230">
        <f t="shared" si="15"/>
        <v>0</v>
      </c>
      <c r="FP22" s="230">
        <f t="shared" si="16"/>
        <v>0</v>
      </c>
      <c r="FQ22" s="240">
        <f t="shared" si="17"/>
        <v>0</v>
      </c>
      <c r="FR22" s="239"/>
      <c r="FS22" s="233"/>
      <c r="FT22" s="233"/>
      <c r="FU22" s="233"/>
      <c r="FV22" s="239"/>
      <c r="FW22" s="233"/>
      <c r="FX22" s="238"/>
      <c r="FY22" s="239"/>
      <c r="FZ22" s="233"/>
      <c r="GA22" s="233"/>
      <c r="GB22" s="233"/>
      <c r="GC22" s="239"/>
      <c r="GD22" s="233"/>
      <c r="GE22" s="238"/>
    </row>
    <row r="23" spans="1:187">
      <c r="AA23" s="229">
        <v>20</v>
      </c>
      <c r="AB23" s="222">
        <v>41</v>
      </c>
      <c r="AC23" s="228" t="str">
        <f t="shared" si="4"/>
        <v>Roger</v>
      </c>
      <c r="AD23" s="227" t="str">
        <f t="shared" si="5"/>
        <v>Lindberg</v>
      </c>
      <c r="AE23" s="227" t="str">
        <f t="shared" si="6"/>
        <v>Gotlands Bara IF</v>
      </c>
      <c r="AF23" s="226">
        <f t="shared" si="7"/>
        <v>0</v>
      </c>
      <c r="AG23" s="225"/>
      <c r="AH23" s="224"/>
      <c r="AI23" s="224"/>
      <c r="AJ23" s="224"/>
      <c r="AK23" s="224"/>
      <c r="AL23" s="224"/>
      <c r="AM23" s="224"/>
      <c r="AN23" s="224"/>
      <c r="AO23" s="224"/>
      <c r="AP23" s="224"/>
      <c r="AQ23" s="224"/>
      <c r="AR23" s="224"/>
      <c r="AS23" s="224"/>
      <c r="AT23" s="224"/>
      <c r="AU23" s="224"/>
      <c r="AV23" s="224"/>
      <c r="AW23" s="224"/>
      <c r="AX23" s="224"/>
      <c r="AY23" s="223"/>
      <c r="BD23" s="235"/>
      <c r="EQ23" s="233">
        <v>12</v>
      </c>
      <c r="ER23" s="232"/>
      <c r="ES23" s="231">
        <f t="shared" si="10"/>
        <v>0</v>
      </c>
      <c r="ET23" s="230">
        <f t="shared" si="11"/>
        <v>0</v>
      </c>
      <c r="EU23" s="230">
        <f t="shared" si="12"/>
        <v>0</v>
      </c>
      <c r="EV23" s="226">
        <f t="shared" si="13"/>
        <v>0</v>
      </c>
      <c r="EW23" s="225"/>
      <c r="EX23" s="224"/>
      <c r="EY23" s="224"/>
      <c r="EZ23" s="224"/>
      <c r="FA23" s="224"/>
      <c r="FB23" s="224"/>
      <c r="FC23" s="224"/>
      <c r="FD23" s="224"/>
      <c r="FE23" s="224"/>
      <c r="FF23" s="224"/>
      <c r="FG23" s="224"/>
      <c r="FH23" s="224"/>
      <c r="FI23" s="224"/>
      <c r="FJ23" s="223"/>
    </row>
    <row r="24" spans="1:187">
      <c r="C24" s="236"/>
      <c r="D24" s="235"/>
      <c r="E24" s="235"/>
      <c r="AA24" s="234">
        <v>21</v>
      </c>
      <c r="AB24" s="222">
        <v>48</v>
      </c>
      <c r="AC24" s="228" t="str">
        <f t="shared" si="4"/>
        <v>Daniel</v>
      </c>
      <c r="AD24" s="227" t="str">
        <f t="shared" si="5"/>
        <v>Norrby</v>
      </c>
      <c r="AE24" s="227" t="str">
        <f t="shared" si="6"/>
        <v>Gotlands Tofta VK</v>
      </c>
      <c r="AF24" s="226">
        <f t="shared" si="7"/>
        <v>0</v>
      </c>
      <c r="AG24" s="225"/>
      <c r="AH24" s="224"/>
      <c r="AI24" s="224"/>
      <c r="AJ24" s="224"/>
      <c r="AK24" s="224"/>
      <c r="AL24" s="224"/>
      <c r="AM24" s="224"/>
      <c r="AN24" s="224"/>
      <c r="AO24" s="224"/>
      <c r="AP24" s="224"/>
      <c r="AQ24" s="224"/>
      <c r="AR24" s="224"/>
      <c r="AS24" s="224"/>
      <c r="AT24" s="224"/>
      <c r="AU24" s="224"/>
      <c r="AV24" s="224"/>
      <c r="AW24" s="224"/>
      <c r="AX24" s="224"/>
      <c r="AY24" s="223"/>
      <c r="BB24" s="236"/>
      <c r="BC24" s="235"/>
      <c r="BD24" s="235"/>
      <c r="EQ24" s="233">
        <v>12</v>
      </c>
      <c r="ER24" s="232"/>
      <c r="ES24" s="231">
        <f t="shared" si="10"/>
        <v>0</v>
      </c>
      <c r="ET24" s="230">
        <f t="shared" si="11"/>
        <v>0</v>
      </c>
      <c r="EU24" s="230">
        <f t="shared" si="12"/>
        <v>0</v>
      </c>
      <c r="EV24" s="226">
        <f t="shared" si="13"/>
        <v>0</v>
      </c>
      <c r="EW24" s="225"/>
      <c r="EX24" s="224"/>
      <c r="EY24" s="224"/>
      <c r="EZ24" s="224"/>
      <c r="FA24" s="224"/>
      <c r="FB24" s="224"/>
      <c r="FC24" s="224"/>
      <c r="FD24" s="224"/>
      <c r="FE24" s="224"/>
      <c r="FF24" s="224"/>
      <c r="FG24" s="224"/>
      <c r="FH24" s="224"/>
      <c r="FI24" s="224"/>
      <c r="FJ24" s="223"/>
      <c r="FN24" s="236"/>
      <c r="FO24" s="235"/>
      <c r="FP24" s="235"/>
    </row>
    <row r="25" spans="1:187">
      <c r="C25" s="236"/>
      <c r="D25" s="235"/>
      <c r="E25" s="235"/>
      <c r="AA25" s="229">
        <v>22</v>
      </c>
      <c r="AB25" s="222">
        <v>49</v>
      </c>
      <c r="AC25" s="228" t="str">
        <f t="shared" si="4"/>
        <v>Roger</v>
      </c>
      <c r="AD25" s="227" t="str">
        <f t="shared" si="5"/>
        <v>Sigren</v>
      </c>
      <c r="AE25" s="227" t="str">
        <f t="shared" si="6"/>
        <v>Gotlands Tofta VK</v>
      </c>
      <c r="AF25" s="226">
        <f t="shared" si="7"/>
        <v>0</v>
      </c>
      <c r="AG25" s="225"/>
      <c r="AH25" s="224"/>
      <c r="AI25" s="224"/>
      <c r="AJ25" s="224"/>
      <c r="AK25" s="224"/>
      <c r="AL25" s="224"/>
      <c r="AM25" s="224"/>
      <c r="AN25" s="224"/>
      <c r="AO25" s="224"/>
      <c r="AP25" s="224"/>
      <c r="AQ25" s="224"/>
      <c r="AR25" s="224"/>
      <c r="AS25" s="224"/>
      <c r="AT25" s="224"/>
      <c r="AU25" s="224"/>
      <c r="AV25" s="224"/>
      <c r="AW25" s="224"/>
      <c r="AX25" s="224"/>
      <c r="AY25" s="223"/>
      <c r="BB25" s="236"/>
      <c r="BC25" s="235"/>
      <c r="BD25" s="235"/>
      <c r="DH25" s="225"/>
      <c r="DI25" s="224"/>
      <c r="DJ25" s="224">
        <v>8</v>
      </c>
      <c r="DK25" s="237"/>
      <c r="EQ25" s="233">
        <v>12</v>
      </c>
      <c r="ER25" s="232"/>
      <c r="ES25" s="231">
        <f t="shared" si="10"/>
        <v>0</v>
      </c>
      <c r="ET25" s="230">
        <f t="shared" si="11"/>
        <v>0</v>
      </c>
      <c r="EU25" s="230">
        <f t="shared" si="12"/>
        <v>0</v>
      </c>
      <c r="EV25" s="226">
        <f t="shared" si="13"/>
        <v>0</v>
      </c>
      <c r="EW25" s="225"/>
      <c r="EX25" s="224"/>
      <c r="EY25" s="224"/>
      <c r="EZ25" s="224"/>
      <c r="FA25" s="224"/>
      <c r="FB25" s="224"/>
      <c r="FC25" s="224"/>
      <c r="FD25" s="224"/>
      <c r="FE25" s="224"/>
      <c r="FF25" s="224"/>
      <c r="FG25" s="224"/>
      <c r="FH25" s="224"/>
      <c r="FI25" s="224"/>
      <c r="FJ25" s="223"/>
      <c r="FN25" s="236"/>
      <c r="FO25" s="235"/>
      <c r="FP25" s="235"/>
    </row>
    <row r="26" spans="1:187">
      <c r="C26" s="236"/>
      <c r="D26" s="235"/>
      <c r="E26" s="235"/>
      <c r="AA26" s="229">
        <v>23</v>
      </c>
      <c r="AB26" s="222">
        <v>63</v>
      </c>
      <c r="AC26" s="228" t="str">
        <f t="shared" si="4"/>
        <v>William</v>
      </c>
      <c r="AD26" s="227" t="str">
        <f t="shared" si="5"/>
        <v>Snöbohm</v>
      </c>
      <c r="AE26" s="227" t="str">
        <f t="shared" si="6"/>
        <v>Hablingbo IK</v>
      </c>
      <c r="AF26" s="226">
        <f t="shared" si="7"/>
        <v>0</v>
      </c>
      <c r="AG26" s="225"/>
      <c r="AH26" s="224"/>
      <c r="AI26" s="224"/>
      <c r="AJ26" s="224"/>
      <c r="AK26" s="224"/>
      <c r="AL26" s="224"/>
      <c r="AM26" s="224"/>
      <c r="AN26" s="224"/>
      <c r="AO26" s="224"/>
      <c r="AP26" s="224"/>
      <c r="AQ26" s="224"/>
      <c r="AR26" s="224"/>
      <c r="AS26" s="224"/>
      <c r="AT26" s="224"/>
      <c r="AU26" s="224"/>
      <c r="AV26" s="224"/>
      <c r="AW26" s="224"/>
      <c r="AX26" s="224"/>
      <c r="AY26" s="223"/>
      <c r="BB26" s="236"/>
      <c r="BC26" s="235"/>
      <c r="BD26" s="236"/>
      <c r="DH26" s="225"/>
      <c r="DI26" s="224">
        <v>10</v>
      </c>
      <c r="DJ26" s="224"/>
      <c r="DK26" s="237">
        <v>6</v>
      </c>
      <c r="EQ26" s="233">
        <v>12</v>
      </c>
      <c r="ER26" s="232"/>
      <c r="ES26" s="231">
        <f t="shared" si="10"/>
        <v>0</v>
      </c>
      <c r="ET26" s="230">
        <f t="shared" si="11"/>
        <v>0</v>
      </c>
      <c r="EU26" s="230">
        <f t="shared" si="12"/>
        <v>0</v>
      </c>
      <c r="EV26" s="226">
        <f t="shared" si="13"/>
        <v>0</v>
      </c>
      <c r="EW26" s="225"/>
      <c r="EX26" s="224"/>
      <c r="EY26" s="224"/>
      <c r="EZ26" s="224"/>
      <c r="FA26" s="224"/>
      <c r="FB26" s="224"/>
      <c r="FC26" s="224"/>
      <c r="FD26" s="224"/>
      <c r="FE26" s="224"/>
      <c r="FF26" s="224"/>
      <c r="FG26" s="224"/>
      <c r="FH26" s="224"/>
      <c r="FI26" s="224"/>
      <c r="FJ26" s="223"/>
      <c r="FN26" s="236"/>
      <c r="FO26" s="235"/>
      <c r="FP26" s="235"/>
    </row>
    <row r="27" spans="1:187">
      <c r="C27" s="236"/>
      <c r="D27" s="235"/>
      <c r="E27" s="235"/>
      <c r="AA27" s="234">
        <v>24</v>
      </c>
      <c r="AB27" s="222">
        <v>98</v>
      </c>
      <c r="AC27" s="228" t="str">
        <f t="shared" si="4"/>
        <v>Tomas</v>
      </c>
      <c r="AD27" s="227" t="str">
        <f t="shared" si="5"/>
        <v>Holmqvist</v>
      </c>
      <c r="AE27" s="227" t="str">
        <f t="shared" si="6"/>
        <v>Sanda IF</v>
      </c>
      <c r="AF27" s="226">
        <f t="shared" si="7"/>
        <v>0</v>
      </c>
      <c r="AG27" s="225"/>
      <c r="AH27" s="224"/>
      <c r="AI27" s="224"/>
      <c r="AJ27" s="224"/>
      <c r="AK27" s="224"/>
      <c r="AL27" s="224"/>
      <c r="AM27" s="224"/>
      <c r="AN27" s="224"/>
      <c r="AO27" s="224"/>
      <c r="AP27" s="224"/>
      <c r="AQ27" s="224"/>
      <c r="AR27" s="224"/>
      <c r="AS27" s="224"/>
      <c r="AT27" s="224"/>
      <c r="AU27" s="224"/>
      <c r="AV27" s="224"/>
      <c r="AW27" s="224"/>
      <c r="AX27" s="224"/>
      <c r="AY27" s="223"/>
      <c r="BB27" s="236"/>
      <c r="BC27" s="235"/>
      <c r="BD27" s="236"/>
      <c r="DH27" s="225"/>
      <c r="DI27" s="224"/>
      <c r="DJ27" s="224"/>
      <c r="DK27" s="237"/>
      <c r="EQ27" s="233">
        <v>12</v>
      </c>
      <c r="ER27" s="232"/>
      <c r="ES27" s="231">
        <f t="shared" si="10"/>
        <v>0</v>
      </c>
      <c r="ET27" s="230">
        <f t="shared" si="11"/>
        <v>0</v>
      </c>
      <c r="EU27" s="230">
        <f t="shared" si="12"/>
        <v>0</v>
      </c>
      <c r="EV27" s="226">
        <f t="shared" si="13"/>
        <v>0</v>
      </c>
      <c r="EW27" s="225"/>
      <c r="EX27" s="224"/>
      <c r="EY27" s="224"/>
      <c r="EZ27" s="224"/>
      <c r="FA27" s="224"/>
      <c r="FB27" s="224"/>
      <c r="FC27" s="224"/>
      <c r="FD27" s="224"/>
      <c r="FE27" s="224"/>
      <c r="FF27" s="224"/>
      <c r="FG27" s="224"/>
      <c r="FH27" s="224"/>
      <c r="FI27" s="224"/>
      <c r="FJ27" s="223"/>
      <c r="FN27" s="236"/>
      <c r="FO27" s="235"/>
      <c r="FP27" s="235"/>
    </row>
    <row r="28" spans="1:187">
      <c r="C28" s="236"/>
      <c r="D28" s="235"/>
      <c r="E28" s="235"/>
      <c r="AA28" s="229">
        <v>25</v>
      </c>
      <c r="AB28" s="222">
        <v>110</v>
      </c>
      <c r="AC28" s="228" t="str">
        <f t="shared" si="4"/>
        <v xml:space="preserve">Jimmie </v>
      </c>
      <c r="AD28" s="227" t="str">
        <f t="shared" si="5"/>
        <v>Azrak</v>
      </c>
      <c r="AE28" s="227" t="str">
        <f t="shared" si="6"/>
        <v>Södertälje VK</v>
      </c>
      <c r="AF28" s="226">
        <f t="shared" si="7"/>
        <v>0</v>
      </c>
      <c r="AG28" s="225"/>
      <c r="AH28" s="224"/>
      <c r="AI28" s="224"/>
      <c r="AJ28" s="224"/>
      <c r="AK28" s="224"/>
      <c r="AL28" s="224"/>
      <c r="AM28" s="224"/>
      <c r="AN28" s="224"/>
      <c r="AO28" s="224"/>
      <c r="AP28" s="224"/>
      <c r="AQ28" s="224"/>
      <c r="AR28" s="224"/>
      <c r="AS28" s="224"/>
      <c r="AT28" s="224"/>
      <c r="AU28" s="224"/>
      <c r="AV28" s="224"/>
      <c r="AW28" s="224"/>
      <c r="AX28" s="224"/>
      <c r="AY28" s="223"/>
      <c r="BB28" s="236"/>
      <c r="BC28" s="235"/>
      <c r="BD28" s="236"/>
      <c r="DH28" s="225"/>
      <c r="DI28" s="224"/>
      <c r="DJ28" s="224"/>
      <c r="DK28" s="237"/>
      <c r="EQ28" s="233">
        <v>12</v>
      </c>
      <c r="ER28" s="232"/>
      <c r="ES28" s="231">
        <f t="shared" si="10"/>
        <v>0</v>
      </c>
      <c r="ET28" s="230">
        <f t="shared" si="11"/>
        <v>0</v>
      </c>
      <c r="EU28" s="230">
        <f t="shared" si="12"/>
        <v>0</v>
      </c>
      <c r="EV28" s="226">
        <f t="shared" si="13"/>
        <v>0</v>
      </c>
      <c r="EW28" s="225"/>
      <c r="EX28" s="224"/>
      <c r="EY28" s="224"/>
      <c r="EZ28" s="224"/>
      <c r="FA28" s="224"/>
      <c r="FB28" s="224"/>
      <c r="FC28" s="224"/>
      <c r="FD28" s="224"/>
      <c r="FE28" s="224"/>
      <c r="FF28" s="224"/>
      <c r="FG28" s="224"/>
      <c r="FH28" s="224"/>
      <c r="FI28" s="224"/>
      <c r="FJ28" s="223"/>
      <c r="FN28" s="236"/>
      <c r="FO28" s="235"/>
      <c r="FP28" s="235"/>
    </row>
    <row r="29" spans="1:187">
      <c r="C29" s="236"/>
      <c r="D29" s="235"/>
      <c r="E29" s="235"/>
      <c r="AA29" s="229">
        <v>26</v>
      </c>
      <c r="AB29" s="222">
        <v>111</v>
      </c>
      <c r="AC29" s="228" t="str">
        <f t="shared" si="4"/>
        <v xml:space="preserve">Kalle </v>
      </c>
      <c r="AD29" s="227" t="str">
        <f t="shared" si="5"/>
        <v>Azrak</v>
      </c>
      <c r="AE29" s="227" t="str">
        <f t="shared" si="6"/>
        <v>Södertälje VK</v>
      </c>
      <c r="AF29" s="226">
        <f t="shared" si="7"/>
        <v>0</v>
      </c>
      <c r="AG29" s="225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3"/>
      <c r="BB29" s="236"/>
      <c r="BC29" s="235"/>
      <c r="BD29" s="236"/>
      <c r="DH29" s="225">
        <v>12</v>
      </c>
      <c r="DI29" s="224"/>
      <c r="DJ29" s="224"/>
      <c r="DK29" s="237"/>
      <c r="EQ29" s="233">
        <v>12</v>
      </c>
      <c r="ER29" s="232"/>
      <c r="ES29" s="231">
        <f t="shared" si="10"/>
        <v>0</v>
      </c>
      <c r="ET29" s="230">
        <f t="shared" si="11"/>
        <v>0</v>
      </c>
      <c r="EU29" s="230">
        <f t="shared" si="12"/>
        <v>0</v>
      </c>
      <c r="EV29" s="226">
        <f t="shared" si="13"/>
        <v>0</v>
      </c>
      <c r="EW29" s="225"/>
      <c r="EX29" s="224"/>
      <c r="EY29" s="224"/>
      <c r="EZ29" s="224"/>
      <c r="FA29" s="224"/>
      <c r="FB29" s="224"/>
      <c r="FC29" s="224"/>
      <c r="FD29" s="224"/>
      <c r="FE29" s="224"/>
      <c r="FF29" s="224"/>
      <c r="FG29" s="224"/>
      <c r="FH29" s="224"/>
      <c r="FI29" s="224"/>
      <c r="FJ29" s="223"/>
      <c r="FN29" s="236"/>
      <c r="FO29" s="235"/>
      <c r="FP29" s="235"/>
    </row>
    <row r="30" spans="1:187">
      <c r="C30" s="236"/>
      <c r="D30" s="235"/>
      <c r="E30" s="235"/>
      <c r="AA30" s="234">
        <v>27</v>
      </c>
      <c r="AB30" s="222">
        <v>120</v>
      </c>
      <c r="AC30" s="228" t="str">
        <f t="shared" si="4"/>
        <v xml:space="preserve">Sebastian </v>
      </c>
      <c r="AD30" s="227" t="str">
        <f t="shared" si="5"/>
        <v>Uvestedt</v>
      </c>
      <c r="AE30" s="227" t="str">
        <f t="shared" si="6"/>
        <v>Varbergs VK</v>
      </c>
      <c r="AF30" s="226">
        <f t="shared" si="7"/>
        <v>0</v>
      </c>
      <c r="AG30" s="225"/>
      <c r="AH30" s="224"/>
      <c r="AI30" s="224"/>
      <c r="AJ30" s="224"/>
      <c r="AK30" s="224"/>
      <c r="AL30" s="224"/>
      <c r="AM30" s="224"/>
      <c r="AN30" s="224"/>
      <c r="AO30" s="224"/>
      <c r="AP30" s="224"/>
      <c r="AQ30" s="224"/>
      <c r="AR30" s="224"/>
      <c r="AS30" s="224"/>
      <c r="AT30" s="224"/>
      <c r="AU30" s="224"/>
      <c r="AV30" s="224"/>
      <c r="AW30" s="224"/>
      <c r="AX30" s="224"/>
      <c r="AY30" s="223"/>
      <c r="BB30" s="236"/>
      <c r="BC30" s="235"/>
      <c r="BD30" s="236"/>
      <c r="DH30" s="225"/>
      <c r="DI30" s="224"/>
      <c r="DJ30" s="224"/>
      <c r="DK30" s="237"/>
      <c r="EQ30" s="233">
        <v>12</v>
      </c>
      <c r="ER30" s="232"/>
      <c r="ES30" s="231">
        <f t="shared" si="10"/>
        <v>0</v>
      </c>
      <c r="ET30" s="230">
        <f t="shared" si="11"/>
        <v>0</v>
      </c>
      <c r="EU30" s="230">
        <f t="shared" si="12"/>
        <v>0</v>
      </c>
      <c r="EV30" s="226">
        <f t="shared" si="13"/>
        <v>0</v>
      </c>
      <c r="EW30" s="225"/>
      <c r="EX30" s="224"/>
      <c r="EY30" s="224"/>
      <c r="EZ30" s="224"/>
      <c r="FA30" s="224"/>
      <c r="FB30" s="224"/>
      <c r="FC30" s="224"/>
      <c r="FD30" s="224"/>
      <c r="FE30" s="224"/>
      <c r="FF30" s="224"/>
      <c r="FG30" s="224"/>
      <c r="FH30" s="224"/>
      <c r="FI30" s="224"/>
      <c r="FJ30" s="223"/>
      <c r="FN30" s="236"/>
      <c r="FO30" s="235"/>
      <c r="FP30" s="235"/>
    </row>
    <row r="31" spans="1:187">
      <c r="C31" s="236"/>
      <c r="D31" s="235"/>
      <c r="E31" s="235"/>
      <c r="AA31" s="229">
        <v>28</v>
      </c>
      <c r="AB31" s="222">
        <v>124</v>
      </c>
      <c r="AC31" s="228" t="str">
        <f t="shared" si="4"/>
        <v>Anders</v>
      </c>
      <c r="AD31" s="227" t="str">
        <f t="shared" si="5"/>
        <v>Andersson</v>
      </c>
      <c r="AE31" s="227" t="str">
        <f t="shared" si="6"/>
        <v>Västerås VK</v>
      </c>
      <c r="AF31" s="226">
        <f t="shared" si="7"/>
        <v>0</v>
      </c>
      <c r="AG31" s="225"/>
      <c r="AH31" s="224"/>
      <c r="AI31" s="224"/>
      <c r="AJ31" s="224"/>
      <c r="AK31" s="224"/>
      <c r="AL31" s="224"/>
      <c r="AM31" s="224"/>
      <c r="AN31" s="224"/>
      <c r="AO31" s="224"/>
      <c r="AP31" s="224"/>
      <c r="AQ31" s="224"/>
      <c r="AR31" s="224"/>
      <c r="AS31" s="224"/>
      <c r="AT31" s="224"/>
      <c r="AU31" s="224"/>
      <c r="AV31" s="224"/>
      <c r="AW31" s="224"/>
      <c r="AX31" s="224"/>
      <c r="AY31" s="223"/>
      <c r="BB31" s="236"/>
      <c r="BC31" s="235"/>
      <c r="BD31" s="235"/>
      <c r="EQ31" s="233">
        <v>12</v>
      </c>
      <c r="ER31" s="232"/>
      <c r="ES31" s="231">
        <f t="shared" si="10"/>
        <v>0</v>
      </c>
      <c r="ET31" s="230">
        <f t="shared" si="11"/>
        <v>0</v>
      </c>
      <c r="EU31" s="230">
        <f t="shared" si="12"/>
        <v>0</v>
      </c>
      <c r="EV31" s="226">
        <f t="shared" si="13"/>
        <v>0</v>
      </c>
      <c r="EW31" s="225"/>
      <c r="EX31" s="224"/>
      <c r="EY31" s="224"/>
      <c r="EZ31" s="224"/>
      <c r="FA31" s="224"/>
      <c r="FB31" s="224"/>
      <c r="FC31" s="224"/>
      <c r="FD31" s="224"/>
      <c r="FE31" s="224"/>
      <c r="FF31" s="224"/>
      <c r="FG31" s="224"/>
      <c r="FH31" s="224"/>
      <c r="FI31" s="224"/>
      <c r="FJ31" s="223"/>
      <c r="FN31" s="236"/>
      <c r="FO31" s="235"/>
      <c r="FP31" s="235"/>
    </row>
    <row r="32" spans="1:187">
      <c r="C32" s="236"/>
      <c r="D32" s="235"/>
      <c r="E32" s="235"/>
      <c r="AA32" s="229">
        <v>29</v>
      </c>
      <c r="AC32" s="228">
        <f t="shared" si="4"/>
        <v>0</v>
      </c>
      <c r="AD32" s="227">
        <f t="shared" si="5"/>
        <v>0</v>
      </c>
      <c r="AE32" s="227">
        <f t="shared" si="6"/>
        <v>0</v>
      </c>
      <c r="AF32" s="226">
        <f t="shared" si="7"/>
        <v>0</v>
      </c>
      <c r="AG32" s="225"/>
      <c r="AH32" s="224"/>
      <c r="AI32" s="224"/>
      <c r="AJ32" s="224"/>
      <c r="AK32" s="224"/>
      <c r="AL32" s="224"/>
      <c r="AM32" s="224"/>
      <c r="AN32" s="224"/>
      <c r="AO32" s="224"/>
      <c r="AP32" s="224"/>
      <c r="AQ32" s="224"/>
      <c r="AR32" s="224"/>
      <c r="AS32" s="224"/>
      <c r="AT32" s="224"/>
      <c r="AU32" s="224"/>
      <c r="AV32" s="224"/>
      <c r="AW32" s="224"/>
      <c r="AX32" s="224"/>
      <c r="AY32" s="223"/>
      <c r="BB32" s="236"/>
      <c r="BC32" s="235"/>
      <c r="EQ32" s="233">
        <v>12</v>
      </c>
      <c r="ER32" s="232"/>
      <c r="ES32" s="231">
        <f t="shared" si="10"/>
        <v>0</v>
      </c>
      <c r="ET32" s="230">
        <f t="shared" si="11"/>
        <v>0</v>
      </c>
      <c r="EU32" s="230">
        <f t="shared" si="12"/>
        <v>0</v>
      </c>
      <c r="EV32" s="226">
        <f t="shared" si="13"/>
        <v>0</v>
      </c>
      <c r="EW32" s="225"/>
      <c r="EX32" s="224"/>
      <c r="EY32" s="224"/>
      <c r="EZ32" s="224"/>
      <c r="FA32" s="224"/>
      <c r="FB32" s="224"/>
      <c r="FC32" s="224"/>
      <c r="FD32" s="224"/>
      <c r="FE32" s="224"/>
      <c r="FF32" s="224"/>
      <c r="FG32" s="224"/>
      <c r="FH32" s="224"/>
      <c r="FI32" s="224"/>
      <c r="FJ32" s="223"/>
      <c r="FN32" s="236"/>
      <c r="FO32" s="235"/>
      <c r="FP32" s="235"/>
    </row>
    <row r="33" spans="27:166">
      <c r="AA33" s="234">
        <v>30</v>
      </c>
      <c r="AC33" s="228">
        <f t="shared" si="4"/>
        <v>0</v>
      </c>
      <c r="AD33" s="227">
        <f t="shared" si="5"/>
        <v>0</v>
      </c>
      <c r="AE33" s="227">
        <f t="shared" si="6"/>
        <v>0</v>
      </c>
      <c r="AF33" s="226">
        <f t="shared" si="7"/>
        <v>0</v>
      </c>
      <c r="AG33" s="225"/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4"/>
      <c r="AV33" s="224"/>
      <c r="AW33" s="224"/>
      <c r="AX33" s="224"/>
      <c r="AY33" s="223"/>
      <c r="EQ33" s="233">
        <v>12</v>
      </c>
      <c r="ER33" s="232"/>
      <c r="ES33" s="231">
        <f t="shared" si="10"/>
        <v>0</v>
      </c>
      <c r="ET33" s="230">
        <f t="shared" si="11"/>
        <v>0</v>
      </c>
      <c r="EU33" s="230">
        <f t="shared" si="12"/>
        <v>0</v>
      </c>
      <c r="EV33" s="226">
        <f t="shared" si="13"/>
        <v>0</v>
      </c>
      <c r="EW33" s="225"/>
      <c r="EX33" s="224"/>
      <c r="EY33" s="224"/>
      <c r="EZ33" s="224"/>
      <c r="FA33" s="224"/>
      <c r="FB33" s="224"/>
      <c r="FC33" s="224"/>
      <c r="FD33" s="224"/>
      <c r="FE33" s="224"/>
      <c r="FF33" s="224"/>
      <c r="FG33" s="224"/>
      <c r="FH33" s="224"/>
      <c r="FI33" s="224"/>
      <c r="FJ33" s="223"/>
    </row>
    <row r="34" spans="27:166">
      <c r="AA34" s="229">
        <v>31</v>
      </c>
      <c r="AC34" s="228">
        <f t="shared" si="4"/>
        <v>0</v>
      </c>
      <c r="AD34" s="227">
        <f t="shared" si="5"/>
        <v>0</v>
      </c>
      <c r="AE34" s="227">
        <f t="shared" si="6"/>
        <v>0</v>
      </c>
      <c r="AF34" s="226">
        <f t="shared" si="7"/>
        <v>0</v>
      </c>
      <c r="AG34" s="225"/>
      <c r="AH34" s="224"/>
      <c r="AI34" s="224"/>
      <c r="AJ34" s="224"/>
      <c r="AK34" s="224"/>
      <c r="AL34" s="224"/>
      <c r="AM34" s="224"/>
      <c r="AN34" s="224"/>
      <c r="AO34" s="224"/>
      <c r="AP34" s="224"/>
      <c r="AQ34" s="224"/>
      <c r="AR34" s="224"/>
      <c r="AS34" s="224"/>
      <c r="AT34" s="224"/>
      <c r="AU34" s="224"/>
      <c r="AV34" s="224"/>
      <c r="AW34" s="224"/>
      <c r="AX34" s="224"/>
      <c r="AY34" s="223"/>
      <c r="EQ34" s="233">
        <v>12</v>
      </c>
      <c r="ER34" s="232"/>
      <c r="ES34" s="231">
        <f t="shared" si="10"/>
        <v>0</v>
      </c>
      <c r="ET34" s="230">
        <f t="shared" si="11"/>
        <v>0</v>
      </c>
      <c r="EU34" s="230">
        <f t="shared" si="12"/>
        <v>0</v>
      </c>
      <c r="EV34" s="226">
        <f t="shared" si="13"/>
        <v>0</v>
      </c>
      <c r="EW34" s="225"/>
      <c r="EX34" s="224"/>
      <c r="EY34" s="224"/>
      <c r="EZ34" s="224"/>
      <c r="FA34" s="224"/>
      <c r="FB34" s="224"/>
      <c r="FC34" s="224"/>
      <c r="FD34" s="224"/>
      <c r="FE34" s="224"/>
      <c r="FF34" s="224"/>
      <c r="FG34" s="224"/>
      <c r="FH34" s="224"/>
      <c r="FI34" s="224"/>
      <c r="FJ34" s="223"/>
    </row>
    <row r="35" spans="27:166">
      <c r="AA35" s="229">
        <v>32</v>
      </c>
      <c r="AC35" s="228">
        <f t="shared" si="4"/>
        <v>0</v>
      </c>
      <c r="AD35" s="227">
        <f t="shared" si="5"/>
        <v>0</v>
      </c>
      <c r="AE35" s="227">
        <f t="shared" si="6"/>
        <v>0</v>
      </c>
      <c r="AF35" s="226">
        <f t="shared" si="7"/>
        <v>0</v>
      </c>
      <c r="AG35" s="225"/>
      <c r="AH35" s="224"/>
      <c r="AI35" s="224"/>
      <c r="AJ35" s="224"/>
      <c r="AK35" s="224"/>
      <c r="AL35" s="224"/>
      <c r="AM35" s="224"/>
      <c r="AN35" s="224"/>
      <c r="AO35" s="224"/>
      <c r="AP35" s="224"/>
      <c r="AQ35" s="224"/>
      <c r="AR35" s="224"/>
      <c r="AS35" s="224"/>
      <c r="AT35" s="224"/>
      <c r="AU35" s="224"/>
      <c r="AV35" s="224"/>
      <c r="AW35" s="224"/>
      <c r="AX35" s="224"/>
      <c r="AY35" s="223"/>
      <c r="EQ35" s="233">
        <v>12</v>
      </c>
      <c r="ER35" s="232"/>
      <c r="ES35" s="231">
        <f t="shared" si="10"/>
        <v>0</v>
      </c>
      <c r="ET35" s="230">
        <f t="shared" si="11"/>
        <v>0</v>
      </c>
      <c r="EU35" s="230">
        <f t="shared" si="12"/>
        <v>0</v>
      </c>
      <c r="EV35" s="226">
        <f t="shared" si="13"/>
        <v>0</v>
      </c>
      <c r="EW35" s="225"/>
      <c r="EX35" s="224"/>
      <c r="EY35" s="224"/>
      <c r="EZ35" s="224"/>
      <c r="FA35" s="224"/>
      <c r="FB35" s="224"/>
      <c r="FC35" s="224"/>
      <c r="FD35" s="224"/>
      <c r="FE35" s="224"/>
      <c r="FF35" s="224"/>
      <c r="FG35" s="224"/>
      <c r="FH35" s="224"/>
      <c r="FI35" s="224"/>
      <c r="FJ35" s="223"/>
    </row>
    <row r="36" spans="27:166">
      <c r="AA36" s="234">
        <v>33</v>
      </c>
      <c r="AC36" s="228">
        <f t="shared" si="4"/>
        <v>0</v>
      </c>
      <c r="AD36" s="227">
        <f t="shared" si="5"/>
        <v>0</v>
      </c>
      <c r="AE36" s="227">
        <f t="shared" si="6"/>
        <v>0</v>
      </c>
      <c r="AF36" s="226">
        <f t="shared" si="7"/>
        <v>0</v>
      </c>
      <c r="AG36" s="225"/>
      <c r="AH36" s="224"/>
      <c r="AI36" s="224"/>
      <c r="AJ36" s="224"/>
      <c r="AK36" s="224"/>
      <c r="AL36" s="224"/>
      <c r="AM36" s="224"/>
      <c r="AN36" s="224"/>
      <c r="AO36" s="224"/>
      <c r="AP36" s="224"/>
      <c r="AQ36" s="224"/>
      <c r="AR36" s="224"/>
      <c r="AS36" s="224"/>
      <c r="AT36" s="224"/>
      <c r="AU36" s="224"/>
      <c r="AV36" s="224"/>
      <c r="AW36" s="224"/>
      <c r="AX36" s="224"/>
      <c r="AY36" s="223"/>
      <c r="EQ36" s="233">
        <v>12</v>
      </c>
      <c r="ER36" s="232"/>
      <c r="ES36" s="231">
        <f t="shared" si="10"/>
        <v>0</v>
      </c>
      <c r="ET36" s="230">
        <f t="shared" si="11"/>
        <v>0</v>
      </c>
      <c r="EU36" s="230">
        <f t="shared" si="12"/>
        <v>0</v>
      </c>
      <c r="EV36" s="226">
        <f t="shared" si="13"/>
        <v>0</v>
      </c>
      <c r="EW36" s="225"/>
      <c r="EX36" s="224"/>
      <c r="EY36" s="224"/>
      <c r="EZ36" s="224"/>
      <c r="FA36" s="224"/>
      <c r="FB36" s="224"/>
      <c r="FC36" s="224"/>
      <c r="FD36" s="224"/>
      <c r="FE36" s="224"/>
      <c r="FF36" s="224"/>
      <c r="FG36" s="224"/>
      <c r="FH36" s="224"/>
      <c r="FI36" s="224"/>
      <c r="FJ36" s="223"/>
    </row>
    <row r="37" spans="27:166">
      <c r="AA37" s="229">
        <v>34</v>
      </c>
      <c r="AC37" s="228">
        <f t="shared" si="4"/>
        <v>0</v>
      </c>
      <c r="AD37" s="227">
        <f t="shared" si="5"/>
        <v>0</v>
      </c>
      <c r="AE37" s="227">
        <f t="shared" si="6"/>
        <v>0</v>
      </c>
      <c r="AF37" s="226">
        <f t="shared" si="7"/>
        <v>0</v>
      </c>
      <c r="AG37" s="225"/>
      <c r="AH37" s="224"/>
      <c r="AI37" s="224"/>
      <c r="AJ37" s="224"/>
      <c r="AK37" s="224"/>
      <c r="AL37" s="224"/>
      <c r="AM37" s="224"/>
      <c r="AN37" s="224"/>
      <c r="AO37" s="224"/>
      <c r="AP37" s="224"/>
      <c r="AQ37" s="224"/>
      <c r="AR37" s="224"/>
      <c r="AS37" s="224"/>
      <c r="AT37" s="224"/>
      <c r="AU37" s="224"/>
      <c r="AV37" s="224"/>
      <c r="AW37" s="224"/>
      <c r="AX37" s="224"/>
      <c r="AY37" s="223"/>
      <c r="EQ37" s="233">
        <v>12</v>
      </c>
      <c r="ER37" s="232"/>
      <c r="ES37" s="231">
        <f t="shared" si="10"/>
        <v>0</v>
      </c>
      <c r="ET37" s="230">
        <f t="shared" si="11"/>
        <v>0</v>
      </c>
      <c r="EU37" s="230">
        <f t="shared" si="12"/>
        <v>0</v>
      </c>
      <c r="EV37" s="226">
        <f t="shared" si="13"/>
        <v>0</v>
      </c>
      <c r="EW37" s="225"/>
      <c r="EX37" s="224"/>
      <c r="EY37" s="224"/>
      <c r="EZ37" s="224"/>
      <c r="FA37" s="224"/>
      <c r="FB37" s="224"/>
      <c r="FC37" s="224"/>
      <c r="FD37" s="224"/>
      <c r="FE37" s="224"/>
      <c r="FF37" s="224"/>
      <c r="FG37" s="224"/>
      <c r="FH37" s="224"/>
      <c r="FI37" s="224"/>
      <c r="FJ37" s="223"/>
    </row>
    <row r="38" spans="27:166">
      <c r="AA38" s="229">
        <v>35</v>
      </c>
      <c r="AC38" s="228">
        <f t="shared" si="4"/>
        <v>0</v>
      </c>
      <c r="AD38" s="227">
        <f t="shared" si="5"/>
        <v>0</v>
      </c>
      <c r="AE38" s="227">
        <f t="shared" si="6"/>
        <v>0</v>
      </c>
      <c r="AF38" s="226">
        <f t="shared" si="7"/>
        <v>0</v>
      </c>
      <c r="AG38" s="225"/>
      <c r="AH38" s="224"/>
      <c r="AI38" s="224"/>
      <c r="AJ38" s="224"/>
      <c r="AK38" s="224"/>
      <c r="AL38" s="224"/>
      <c r="AM38" s="224"/>
      <c r="AN38" s="224"/>
      <c r="AO38" s="224"/>
      <c r="AP38" s="224"/>
      <c r="AQ38" s="224"/>
      <c r="AR38" s="224"/>
      <c r="AS38" s="224"/>
      <c r="AT38" s="224"/>
      <c r="AU38" s="224"/>
      <c r="AV38" s="224"/>
      <c r="AW38" s="224"/>
      <c r="AX38" s="224"/>
      <c r="AY38" s="223"/>
      <c r="EQ38" s="233">
        <v>12</v>
      </c>
      <c r="ER38" s="232"/>
      <c r="ES38" s="231">
        <f t="shared" si="10"/>
        <v>0</v>
      </c>
      <c r="ET38" s="230">
        <f t="shared" si="11"/>
        <v>0</v>
      </c>
      <c r="EU38" s="230">
        <f t="shared" si="12"/>
        <v>0</v>
      </c>
      <c r="EV38" s="226">
        <f t="shared" si="13"/>
        <v>0</v>
      </c>
      <c r="EW38" s="225"/>
      <c r="EX38" s="224"/>
      <c r="EY38" s="224"/>
      <c r="EZ38" s="224"/>
      <c r="FA38" s="224"/>
      <c r="FB38" s="224"/>
      <c r="FC38" s="224"/>
      <c r="FD38" s="224"/>
      <c r="FE38" s="224"/>
      <c r="FF38" s="224"/>
      <c r="FG38" s="224"/>
      <c r="FH38" s="224"/>
      <c r="FI38" s="224"/>
      <c r="FJ38" s="223"/>
    </row>
    <row r="39" spans="27:166">
      <c r="AA39" s="234">
        <v>36</v>
      </c>
      <c r="AC39" s="228">
        <f t="shared" si="4"/>
        <v>0</v>
      </c>
      <c r="AD39" s="227">
        <f t="shared" si="5"/>
        <v>0</v>
      </c>
      <c r="AE39" s="227">
        <f t="shared" si="6"/>
        <v>0</v>
      </c>
      <c r="AF39" s="226">
        <f t="shared" si="7"/>
        <v>0</v>
      </c>
      <c r="AG39" s="225"/>
      <c r="AH39" s="224"/>
      <c r="AI39" s="224"/>
      <c r="AJ39" s="224"/>
      <c r="AK39" s="224"/>
      <c r="AL39" s="224"/>
      <c r="AM39" s="224"/>
      <c r="AN39" s="224"/>
      <c r="AO39" s="224"/>
      <c r="AP39" s="224"/>
      <c r="AQ39" s="224"/>
      <c r="AR39" s="224"/>
      <c r="AS39" s="224"/>
      <c r="AT39" s="224"/>
      <c r="AU39" s="224"/>
      <c r="AV39" s="224"/>
      <c r="AW39" s="224"/>
      <c r="AX39" s="224"/>
      <c r="AY39" s="223"/>
      <c r="EQ39" s="233">
        <v>12</v>
      </c>
      <c r="ER39" s="232"/>
      <c r="ES39" s="231">
        <f t="shared" si="10"/>
        <v>0</v>
      </c>
      <c r="ET39" s="230">
        <f t="shared" si="11"/>
        <v>0</v>
      </c>
      <c r="EU39" s="230">
        <f t="shared" si="12"/>
        <v>0</v>
      </c>
      <c r="EV39" s="226">
        <f t="shared" si="13"/>
        <v>1</v>
      </c>
      <c r="EW39" s="225"/>
      <c r="EX39" s="224"/>
      <c r="EY39" s="224"/>
      <c r="EZ39" s="224"/>
      <c r="FA39" s="224"/>
      <c r="FB39" s="224"/>
      <c r="FC39" s="224"/>
      <c r="FD39" s="224"/>
      <c r="FE39" s="224"/>
      <c r="FF39" s="224"/>
      <c r="FG39" s="224"/>
      <c r="FH39" s="224"/>
      <c r="FI39" s="224"/>
      <c r="FJ39" s="223">
        <v>1</v>
      </c>
    </row>
    <row r="40" spans="27:166">
      <c r="AA40" s="229">
        <v>37</v>
      </c>
      <c r="AC40" s="228">
        <f t="shared" si="4"/>
        <v>0</v>
      </c>
      <c r="AD40" s="227">
        <f t="shared" si="5"/>
        <v>0</v>
      </c>
      <c r="AE40" s="227">
        <f t="shared" si="6"/>
        <v>0</v>
      </c>
      <c r="AF40" s="226">
        <f t="shared" si="7"/>
        <v>0</v>
      </c>
      <c r="AG40" s="225"/>
      <c r="AH40" s="224"/>
      <c r="AI40" s="224"/>
      <c r="AJ40" s="224"/>
      <c r="AK40" s="224"/>
      <c r="AL40" s="224"/>
      <c r="AM40" s="224"/>
      <c r="AN40" s="224"/>
      <c r="AO40" s="224"/>
      <c r="AP40" s="224"/>
      <c r="AQ40" s="224"/>
      <c r="AR40" s="224"/>
      <c r="AS40" s="224"/>
      <c r="AT40" s="224"/>
      <c r="AU40" s="224"/>
      <c r="AV40" s="224"/>
      <c r="AW40" s="224"/>
      <c r="AX40" s="224"/>
      <c r="AY40" s="223"/>
      <c r="EQ40" s="233">
        <v>12</v>
      </c>
      <c r="ER40" s="232"/>
      <c r="ES40" s="231">
        <f t="shared" si="10"/>
        <v>0</v>
      </c>
      <c r="ET40" s="230">
        <f t="shared" si="11"/>
        <v>0</v>
      </c>
      <c r="EU40" s="230">
        <f t="shared" si="12"/>
        <v>0</v>
      </c>
      <c r="EV40" s="226">
        <f t="shared" si="13"/>
        <v>1</v>
      </c>
      <c r="EW40" s="225"/>
      <c r="EX40" s="224"/>
      <c r="EY40" s="224"/>
      <c r="EZ40" s="224"/>
      <c r="FA40" s="224"/>
      <c r="FB40" s="224"/>
      <c r="FC40" s="224"/>
      <c r="FD40" s="224"/>
      <c r="FE40" s="224"/>
      <c r="FF40" s="224"/>
      <c r="FG40" s="224"/>
      <c r="FH40" s="224"/>
      <c r="FI40" s="224"/>
      <c r="FJ40" s="223">
        <v>1</v>
      </c>
    </row>
    <row r="41" spans="27:166">
      <c r="AA41" s="229">
        <v>38</v>
      </c>
      <c r="AC41" s="228">
        <f t="shared" si="4"/>
        <v>0</v>
      </c>
      <c r="AD41" s="227">
        <f t="shared" si="5"/>
        <v>0</v>
      </c>
      <c r="AE41" s="227">
        <f t="shared" si="6"/>
        <v>0</v>
      </c>
      <c r="AF41" s="226">
        <f t="shared" si="7"/>
        <v>0</v>
      </c>
      <c r="AG41" s="225"/>
      <c r="AH41" s="224"/>
      <c r="AI41" s="224"/>
      <c r="AJ41" s="224"/>
      <c r="AK41" s="224"/>
      <c r="AL41" s="224"/>
      <c r="AM41" s="224"/>
      <c r="AN41" s="224"/>
      <c r="AO41" s="224"/>
      <c r="AP41" s="224"/>
      <c r="AQ41" s="224"/>
      <c r="AR41" s="224"/>
      <c r="AS41" s="224"/>
      <c r="AT41" s="224"/>
      <c r="AU41" s="224"/>
      <c r="AV41" s="224"/>
      <c r="AW41" s="224"/>
      <c r="AX41" s="224"/>
      <c r="AY41" s="223"/>
    </row>
    <row r="42" spans="27:166">
      <c r="AA42" s="222" t="s">
        <v>250</v>
      </c>
      <c r="AF42" s="222">
        <f t="shared" ref="AF42:AY42" si="19">SUM(AF4:AF41)</f>
        <v>77</v>
      </c>
      <c r="AG42" s="222">
        <f t="shared" si="19"/>
        <v>10</v>
      </c>
      <c r="AH42" s="222">
        <f t="shared" si="19"/>
        <v>7</v>
      </c>
      <c r="AI42" s="222">
        <f t="shared" si="19"/>
        <v>5</v>
      </c>
      <c r="AJ42" s="222">
        <f t="shared" si="19"/>
        <v>2</v>
      </c>
      <c r="AK42" s="222">
        <f t="shared" si="19"/>
        <v>1</v>
      </c>
      <c r="AL42" s="222">
        <f t="shared" si="19"/>
        <v>1</v>
      </c>
      <c r="AM42" s="222">
        <f t="shared" si="19"/>
        <v>1</v>
      </c>
      <c r="AN42" s="222">
        <f t="shared" si="19"/>
        <v>1</v>
      </c>
      <c r="AO42" s="222">
        <f t="shared" si="19"/>
        <v>0</v>
      </c>
      <c r="AP42" s="222">
        <f t="shared" si="19"/>
        <v>0</v>
      </c>
      <c r="AQ42" s="222">
        <f t="shared" si="19"/>
        <v>0</v>
      </c>
      <c r="AR42" s="222">
        <f t="shared" si="19"/>
        <v>10</v>
      </c>
      <c r="AS42" s="222">
        <f t="shared" si="19"/>
        <v>7</v>
      </c>
      <c r="AT42" s="222">
        <f t="shared" si="19"/>
        <v>5</v>
      </c>
      <c r="AU42" s="222">
        <f t="shared" si="19"/>
        <v>2</v>
      </c>
      <c r="AV42" s="222">
        <f t="shared" si="19"/>
        <v>1</v>
      </c>
      <c r="AW42" s="222">
        <f t="shared" si="19"/>
        <v>15</v>
      </c>
      <c r="AX42" s="222">
        <f t="shared" si="19"/>
        <v>6</v>
      </c>
      <c r="AY42" s="222">
        <f t="shared" si="19"/>
        <v>3</v>
      </c>
    </row>
  </sheetData>
  <mergeCells count="34">
    <mergeCell ref="AO2:AQ2"/>
    <mergeCell ref="AR2:AV2"/>
    <mergeCell ref="AW2:AY2"/>
    <mergeCell ref="BF2:BI2"/>
    <mergeCell ref="G2:N2"/>
    <mergeCell ref="O2:Q2"/>
    <mergeCell ref="R2:V2"/>
    <mergeCell ref="W2:Y2"/>
    <mergeCell ref="AG2:AN2"/>
    <mergeCell ref="BJ2:BM2"/>
    <mergeCell ref="BN2:BQ2"/>
    <mergeCell ref="EA2:ED2"/>
    <mergeCell ref="BU2:BX2"/>
    <mergeCell ref="CC2:CF2"/>
    <mergeCell ref="CG2:CJ2"/>
    <mergeCell ref="CK2:CM2"/>
    <mergeCell ref="CN2:CQ2"/>
    <mergeCell ref="CZ2:DC2"/>
    <mergeCell ref="DD2:DG2"/>
    <mergeCell ref="BR2:BT2"/>
    <mergeCell ref="DH2:DK2"/>
    <mergeCell ref="DL2:DN2"/>
    <mergeCell ref="DO2:DR2"/>
    <mergeCell ref="DW2:DZ2"/>
    <mergeCell ref="FR2:FU2"/>
    <mergeCell ref="FY2:GB2"/>
    <mergeCell ref="GC2:GE2"/>
    <mergeCell ref="EE2:EG2"/>
    <mergeCell ref="EH2:EK2"/>
    <mergeCell ref="EW2:EZ2"/>
    <mergeCell ref="FA2:FC2"/>
    <mergeCell ref="FD2:FG2"/>
    <mergeCell ref="FH2:FJ2"/>
    <mergeCell ref="FV2:FX2"/>
  </mergeCells>
  <pageMargins left="0.7" right="0.7" top="0.75" bottom="0.75" header="0.3" footer="0.3"/>
  <pageSetup paperSize="9" scale="1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57"/>
  <sheetViews>
    <sheetView tabSelected="1" topLeftCell="X8" workbookViewId="0">
      <selection activeCell="AL22" sqref="AL22"/>
    </sheetView>
  </sheetViews>
  <sheetFormatPr defaultRowHeight="12.75"/>
  <cols>
    <col min="1" max="1" width="5.140625" customWidth="1"/>
    <col min="2" max="2" width="46.7109375" customWidth="1"/>
    <col min="3" max="3" width="7.85546875" style="124" bestFit="1" customWidth="1"/>
    <col min="4" max="4" width="3" style="72" bestFit="1" customWidth="1"/>
    <col min="5" max="5" width="11.85546875" style="72" customWidth="1"/>
    <col min="6" max="6" width="1.7109375" customWidth="1"/>
    <col min="7" max="7" width="5.5703125" customWidth="1"/>
    <col min="8" max="8" width="48.140625" style="75" customWidth="1"/>
    <col min="9" max="9" width="2.85546875" style="124" customWidth="1"/>
    <col min="10" max="11" width="2.7109375" style="124" customWidth="1"/>
    <col min="12" max="12" width="3.140625" customWidth="1"/>
    <col min="13" max="13" width="3.5703125" customWidth="1"/>
    <col min="19" max="19" width="21.85546875" customWidth="1"/>
    <col min="20" max="20" width="18.42578125" customWidth="1"/>
    <col min="21" max="21" width="9.140625" style="81"/>
    <col min="22" max="22" width="9.140625" style="75"/>
    <col min="28" max="29" width="21.85546875" customWidth="1"/>
    <col min="30" max="30" width="9.140625" style="81"/>
    <col min="31" max="31" width="9.140625" style="75"/>
  </cols>
  <sheetData>
    <row r="1" spans="1:40">
      <c r="A1" s="55"/>
      <c r="B1" s="55"/>
      <c r="C1" s="125"/>
      <c r="D1" s="126"/>
      <c r="E1" s="126"/>
      <c r="F1" s="55"/>
      <c r="G1" s="55"/>
      <c r="H1" s="71"/>
      <c r="I1" s="125"/>
      <c r="J1" s="125"/>
      <c r="K1" s="125"/>
      <c r="L1" s="55"/>
      <c r="M1" s="55"/>
      <c r="N1" s="55"/>
      <c r="O1" s="68"/>
      <c r="P1" s="68"/>
      <c r="Q1" s="68"/>
      <c r="R1" s="68"/>
      <c r="S1" s="68"/>
      <c r="T1" s="68"/>
      <c r="U1" s="179"/>
      <c r="V1" s="79"/>
      <c r="W1" s="68"/>
      <c r="X1" s="68"/>
      <c r="Y1" s="68"/>
      <c r="Z1" s="68"/>
      <c r="AA1" s="68"/>
      <c r="AB1" s="68"/>
      <c r="AC1" s="68"/>
      <c r="AD1" s="179"/>
      <c r="AE1" s="79"/>
      <c r="AF1" s="68"/>
      <c r="AG1" s="68"/>
      <c r="AH1" s="68"/>
    </row>
    <row r="2" spans="1:40">
      <c r="A2" s="53"/>
      <c r="B2" s="53"/>
      <c r="C2" s="121"/>
      <c r="D2" s="54"/>
      <c r="E2" s="54"/>
      <c r="F2" s="53"/>
      <c r="G2" s="53"/>
      <c r="H2" s="53" t="s">
        <v>24</v>
      </c>
      <c r="I2" s="121"/>
      <c r="J2" s="121"/>
      <c r="K2" s="121"/>
      <c r="L2" s="53"/>
      <c r="M2" s="53"/>
      <c r="N2" s="53"/>
      <c r="O2" s="53"/>
      <c r="P2" s="53" t="s">
        <v>24</v>
      </c>
      <c r="Q2" s="121"/>
      <c r="R2" s="121"/>
      <c r="S2" s="121"/>
      <c r="T2" s="121"/>
      <c r="U2" s="180"/>
      <c r="V2" s="53"/>
      <c r="W2" s="76"/>
      <c r="X2" s="53"/>
      <c r="Y2" s="53" t="s">
        <v>133</v>
      </c>
      <c r="Z2" s="121"/>
      <c r="AA2" s="121"/>
      <c r="AB2" s="121"/>
      <c r="AC2" s="121"/>
      <c r="AD2" s="180"/>
      <c r="AE2" s="53"/>
      <c r="AF2" s="68"/>
      <c r="AG2" s="53"/>
      <c r="AH2" s="53" t="s">
        <v>133</v>
      </c>
      <c r="AI2" s="121"/>
      <c r="AJ2" s="121"/>
      <c r="AK2" s="121"/>
      <c r="AL2" s="121"/>
      <c r="AM2" s="180"/>
      <c r="AN2" s="53"/>
    </row>
    <row r="3" spans="1:40">
      <c r="A3" s="53"/>
      <c r="B3" s="53" t="s">
        <v>31</v>
      </c>
      <c r="C3" s="121"/>
      <c r="D3" s="54"/>
      <c r="E3" s="54"/>
      <c r="F3" s="53"/>
      <c r="G3" s="53"/>
      <c r="H3" s="53" t="s">
        <v>25</v>
      </c>
      <c r="I3" s="121"/>
      <c r="J3" s="121"/>
      <c r="K3" s="121"/>
      <c r="L3" s="53"/>
      <c r="M3" s="53"/>
      <c r="N3" s="53"/>
      <c r="O3" s="53"/>
      <c r="P3" s="53" t="s">
        <v>112</v>
      </c>
      <c r="Q3" s="121"/>
      <c r="R3" s="121"/>
      <c r="S3" s="121"/>
      <c r="T3" s="121"/>
      <c r="U3" s="180"/>
      <c r="V3" s="53"/>
      <c r="W3" s="76"/>
      <c r="X3" s="53"/>
      <c r="Y3" s="53" t="s">
        <v>126</v>
      </c>
      <c r="Z3" s="121"/>
      <c r="AA3" s="121"/>
      <c r="AB3" s="121"/>
      <c r="AC3" s="121"/>
      <c r="AD3" s="180"/>
      <c r="AE3" s="53"/>
      <c r="AF3" s="68"/>
      <c r="AG3" s="53"/>
      <c r="AH3" s="53" t="s">
        <v>135</v>
      </c>
      <c r="AI3" s="121"/>
      <c r="AJ3" s="121"/>
      <c r="AK3" s="121"/>
      <c r="AL3" s="121"/>
      <c r="AM3" s="180"/>
      <c r="AN3" s="53"/>
    </row>
    <row r="4" spans="1:40">
      <c r="A4" s="140" t="s">
        <v>26</v>
      </c>
      <c r="B4" s="53" t="s">
        <v>27</v>
      </c>
      <c r="C4" s="125" t="s">
        <v>97</v>
      </c>
      <c r="D4" s="126" t="s">
        <v>29</v>
      </c>
      <c r="E4" s="126" t="s">
        <v>30</v>
      </c>
      <c r="F4" s="56"/>
      <c r="G4" s="54" t="s">
        <v>26</v>
      </c>
      <c r="H4" s="53" t="s">
        <v>27</v>
      </c>
      <c r="I4" s="294" t="s">
        <v>97</v>
      </c>
      <c r="J4" s="295"/>
      <c r="K4" s="295"/>
      <c r="L4" s="55" t="s">
        <v>29</v>
      </c>
      <c r="M4" s="55" t="s">
        <v>30</v>
      </c>
      <c r="N4" s="55"/>
      <c r="O4" s="54" t="s">
        <v>26</v>
      </c>
      <c r="P4" s="53" t="s">
        <v>27</v>
      </c>
      <c r="T4" s="296" t="s">
        <v>97</v>
      </c>
      <c r="U4" s="297"/>
      <c r="V4" s="297"/>
      <c r="W4" s="16"/>
      <c r="X4" s="54" t="s">
        <v>26</v>
      </c>
      <c r="Y4" s="53" t="s">
        <v>27</v>
      </c>
      <c r="Z4" s="294"/>
      <c r="AA4" s="294"/>
      <c r="AB4" s="294"/>
      <c r="AC4" s="298" t="s">
        <v>97</v>
      </c>
      <c r="AD4" s="298"/>
      <c r="AE4" s="298"/>
      <c r="AF4" s="68"/>
      <c r="AG4" s="54" t="s">
        <v>26</v>
      </c>
      <c r="AH4" s="53" t="s">
        <v>27</v>
      </c>
      <c r="AL4" s="296"/>
      <c r="AM4" s="296"/>
      <c r="AN4" s="296"/>
    </row>
    <row r="5" spans="1:40">
      <c r="A5" s="55"/>
      <c r="B5" s="57"/>
      <c r="C5" s="125"/>
      <c r="D5" s="126"/>
      <c r="E5" s="126"/>
      <c r="F5" s="16"/>
      <c r="G5" s="55"/>
      <c r="H5" s="71"/>
      <c r="I5" s="125"/>
      <c r="J5" s="125"/>
      <c r="K5" s="125"/>
      <c r="L5" s="55"/>
      <c r="M5" s="55"/>
      <c r="N5" s="55"/>
      <c r="O5" s="55"/>
      <c r="P5" s="71"/>
      <c r="Q5" s="144"/>
      <c r="R5" s="144"/>
      <c r="S5" s="144"/>
      <c r="T5" s="144"/>
      <c r="U5" s="57" t="s">
        <v>29</v>
      </c>
      <c r="V5" s="71" t="s">
        <v>30</v>
      </c>
      <c r="W5" s="16"/>
      <c r="X5" s="55"/>
      <c r="Y5" s="71"/>
      <c r="Z5" s="144"/>
      <c r="AA5" s="144"/>
      <c r="AB5" s="144"/>
      <c r="AC5" s="149"/>
      <c r="AD5" s="57"/>
      <c r="AE5" s="71"/>
      <c r="AF5" s="68"/>
      <c r="AG5" s="55"/>
      <c r="AH5" s="71"/>
      <c r="AI5" s="187"/>
      <c r="AJ5" s="187"/>
      <c r="AK5" s="187"/>
      <c r="AL5" s="187"/>
      <c r="AM5" s="57"/>
      <c r="AN5" s="55"/>
    </row>
    <row r="6" spans="1:40">
      <c r="A6" s="58">
        <v>10</v>
      </c>
      <c r="B6" s="132" t="s">
        <v>81</v>
      </c>
      <c r="C6" s="136">
        <v>7</v>
      </c>
      <c r="D6" s="60">
        <v>10</v>
      </c>
      <c r="E6" s="173" t="s">
        <v>119</v>
      </c>
      <c r="F6" s="16"/>
      <c r="G6" s="58">
        <v>10</v>
      </c>
      <c r="H6" s="132" t="s">
        <v>88</v>
      </c>
      <c r="I6" s="122">
        <v>12</v>
      </c>
      <c r="J6" s="138">
        <v>12</v>
      </c>
      <c r="K6" s="136"/>
      <c r="L6" s="60">
        <v>10</v>
      </c>
      <c r="M6" s="127">
        <v>14</v>
      </c>
      <c r="N6" s="55"/>
      <c r="O6" s="58">
        <v>10</v>
      </c>
      <c r="P6" s="132" t="s">
        <v>88</v>
      </c>
      <c r="Q6" s="122"/>
      <c r="R6" s="138"/>
      <c r="S6" s="136"/>
      <c r="T6" s="136" t="s">
        <v>139</v>
      </c>
      <c r="U6" s="172" t="s">
        <v>111</v>
      </c>
      <c r="V6" s="184">
        <v>12</v>
      </c>
      <c r="W6" s="16"/>
      <c r="X6" s="58">
        <v>10</v>
      </c>
      <c r="Y6" s="76" t="s">
        <v>89</v>
      </c>
      <c r="Z6" s="139"/>
      <c r="AA6" s="139"/>
      <c r="AB6" s="137"/>
      <c r="AC6" s="136" t="s">
        <v>160</v>
      </c>
      <c r="AD6" s="172">
        <v>10</v>
      </c>
      <c r="AE6" s="184">
        <v>11</v>
      </c>
      <c r="AF6" s="68"/>
      <c r="AG6" s="58">
        <v>10</v>
      </c>
      <c r="AH6" s="76" t="s">
        <v>89</v>
      </c>
      <c r="AI6" s="139"/>
      <c r="AJ6" s="139"/>
      <c r="AK6" s="137"/>
      <c r="AL6" s="137"/>
      <c r="AM6" s="172" t="s">
        <v>171</v>
      </c>
      <c r="AN6" s="127"/>
    </row>
    <row r="7" spans="1:40">
      <c r="A7" s="55"/>
      <c r="B7" s="133" t="s">
        <v>82</v>
      </c>
      <c r="C7" s="137">
        <v>12</v>
      </c>
      <c r="D7" s="128"/>
      <c r="E7" s="174" t="s">
        <v>120</v>
      </c>
      <c r="F7" s="16"/>
      <c r="G7" s="55"/>
      <c r="H7" s="133" t="s">
        <v>82</v>
      </c>
      <c r="I7" s="139">
        <v>9</v>
      </c>
      <c r="J7" s="139">
        <v>5</v>
      </c>
      <c r="K7" s="137"/>
      <c r="L7" s="129"/>
      <c r="M7" s="16"/>
      <c r="N7" s="55"/>
      <c r="O7" s="55"/>
      <c r="P7" s="76" t="s">
        <v>89</v>
      </c>
      <c r="Q7" s="139"/>
      <c r="R7" s="139"/>
      <c r="S7" s="137"/>
      <c r="T7" s="137" t="s">
        <v>138</v>
      </c>
      <c r="U7" s="181"/>
      <c r="V7" s="66"/>
      <c r="W7" s="66"/>
      <c r="X7" s="55"/>
      <c r="Y7" s="178" t="s">
        <v>92</v>
      </c>
      <c r="Z7" s="190"/>
      <c r="AA7" s="190"/>
      <c r="AB7" s="191"/>
      <c r="AC7" s="137" t="s">
        <v>161</v>
      </c>
      <c r="AD7" s="181"/>
      <c r="AE7" s="66"/>
      <c r="AF7" s="68"/>
      <c r="AG7" s="55"/>
      <c r="AH7" s="178" t="s">
        <v>118</v>
      </c>
      <c r="AI7" s="190"/>
      <c r="AJ7" s="190"/>
      <c r="AK7" s="191"/>
      <c r="AL7" s="191"/>
      <c r="AM7" s="181" t="s">
        <v>168</v>
      </c>
      <c r="AN7" s="16"/>
    </row>
    <row r="8" spans="1:40">
      <c r="A8" s="55"/>
      <c r="B8" s="66"/>
      <c r="C8" s="137"/>
      <c r="D8" s="65"/>
      <c r="E8" s="73"/>
      <c r="F8" s="16"/>
      <c r="G8" s="55"/>
      <c r="H8" s="76"/>
      <c r="I8" s="139"/>
      <c r="J8" s="139"/>
      <c r="K8" s="137"/>
      <c r="L8" s="16"/>
      <c r="M8" s="16"/>
      <c r="N8" s="55"/>
      <c r="O8" s="55"/>
      <c r="P8" s="76"/>
      <c r="Q8" s="139"/>
      <c r="R8" s="139"/>
      <c r="S8" s="137"/>
      <c r="T8" s="137"/>
      <c r="U8" s="63"/>
      <c r="V8" s="66"/>
      <c r="W8" s="65"/>
      <c r="X8" s="55"/>
      <c r="Y8" s="76"/>
      <c r="Z8" s="139"/>
      <c r="AA8" s="139"/>
      <c r="AB8" s="137"/>
      <c r="AC8" s="137"/>
      <c r="AD8" s="63"/>
      <c r="AE8" s="66"/>
      <c r="AF8" s="68"/>
      <c r="AG8" s="55"/>
      <c r="AH8" s="76"/>
      <c r="AI8" s="139"/>
      <c r="AJ8" s="139"/>
      <c r="AK8" s="137"/>
      <c r="AL8" s="137"/>
      <c r="AM8" s="63"/>
      <c r="AN8" s="16"/>
    </row>
    <row r="9" spans="1:40">
      <c r="A9" s="58">
        <f>A6+1</f>
        <v>11</v>
      </c>
      <c r="B9" s="131" t="s">
        <v>57</v>
      </c>
      <c r="C9" s="136">
        <v>12</v>
      </c>
      <c r="D9" s="60">
        <v>13</v>
      </c>
      <c r="E9" s="173" t="s">
        <v>119</v>
      </c>
      <c r="F9" s="16"/>
      <c r="G9" s="58">
        <v>11</v>
      </c>
      <c r="H9" s="135" t="s">
        <v>89</v>
      </c>
      <c r="I9" s="138">
        <v>12</v>
      </c>
      <c r="J9" s="138">
        <v>12</v>
      </c>
      <c r="K9" s="136"/>
      <c r="L9" s="130">
        <v>10</v>
      </c>
      <c r="M9" s="127">
        <v>14</v>
      </c>
      <c r="N9" s="55"/>
      <c r="O9" s="58">
        <v>11</v>
      </c>
      <c r="P9" s="135" t="s">
        <v>91</v>
      </c>
      <c r="Q9" s="138"/>
      <c r="R9" s="138"/>
      <c r="S9" s="136"/>
      <c r="T9" s="136" t="s">
        <v>137</v>
      </c>
      <c r="U9" s="172" t="s">
        <v>111</v>
      </c>
      <c r="V9" s="184">
        <v>12</v>
      </c>
      <c r="W9" s="65"/>
      <c r="X9" s="58">
        <v>11</v>
      </c>
      <c r="Y9" s="56" t="s">
        <v>118</v>
      </c>
      <c r="Z9" s="121"/>
      <c r="AA9" s="121"/>
      <c r="AB9" s="137"/>
      <c r="AC9" s="136" t="s">
        <v>162</v>
      </c>
      <c r="AD9" s="172">
        <v>10</v>
      </c>
      <c r="AE9" s="184">
        <v>11</v>
      </c>
      <c r="AF9" s="68"/>
      <c r="AG9" s="65"/>
      <c r="AH9" s="76"/>
      <c r="AI9" s="139"/>
      <c r="AJ9" s="139"/>
      <c r="AK9" s="137"/>
      <c r="AL9" s="137"/>
      <c r="AM9" s="63"/>
      <c r="AN9" s="16"/>
    </row>
    <row r="10" spans="1:40">
      <c r="A10" s="55"/>
      <c r="B10" s="133" t="s">
        <v>83</v>
      </c>
      <c r="C10" s="137">
        <v>6</v>
      </c>
      <c r="D10" s="128"/>
      <c r="E10" s="174" t="s">
        <v>121</v>
      </c>
      <c r="F10" s="16"/>
      <c r="G10" s="55"/>
      <c r="H10" s="133" t="s">
        <v>90</v>
      </c>
      <c r="I10" s="121">
        <v>5</v>
      </c>
      <c r="J10" s="121">
        <v>10</v>
      </c>
      <c r="K10" s="137"/>
      <c r="L10" s="129"/>
      <c r="M10" s="64"/>
      <c r="N10" s="55"/>
      <c r="O10" s="55"/>
      <c r="P10" s="56" t="s">
        <v>118</v>
      </c>
      <c r="Q10" s="121"/>
      <c r="R10" s="121"/>
      <c r="S10" s="137"/>
      <c r="T10" s="137" t="s">
        <v>138</v>
      </c>
      <c r="U10" s="181"/>
      <c r="V10" s="185"/>
      <c r="W10" s="66"/>
      <c r="X10" s="55"/>
      <c r="Y10" s="178" t="s">
        <v>95</v>
      </c>
      <c r="Z10" s="190"/>
      <c r="AA10" s="190"/>
      <c r="AB10" s="191"/>
      <c r="AC10" s="137" t="s">
        <v>163</v>
      </c>
      <c r="AD10" s="181"/>
      <c r="AE10" s="185"/>
      <c r="AF10" s="68"/>
      <c r="AG10" s="53"/>
      <c r="AH10" s="53" t="s">
        <v>133</v>
      </c>
      <c r="AI10" s="121"/>
      <c r="AJ10" s="121"/>
      <c r="AK10" s="121"/>
      <c r="AL10" s="121"/>
      <c r="AM10" s="180"/>
      <c r="AN10" s="53"/>
    </row>
    <row r="11" spans="1:40">
      <c r="A11" s="55"/>
      <c r="B11" s="71"/>
      <c r="C11" s="125"/>
      <c r="D11" s="126"/>
      <c r="E11" s="73"/>
      <c r="F11" s="16"/>
      <c r="G11" s="55"/>
      <c r="H11" s="76"/>
      <c r="I11" s="139"/>
      <c r="J11" s="139"/>
      <c r="K11" s="137"/>
      <c r="L11" s="16"/>
      <c r="M11" s="16"/>
      <c r="N11" s="55"/>
      <c r="O11" s="55"/>
      <c r="P11" s="76"/>
      <c r="Q11" s="139"/>
      <c r="R11" s="139"/>
      <c r="S11" s="137"/>
      <c r="T11" s="137"/>
      <c r="U11" s="63"/>
      <c r="V11" s="66"/>
      <c r="W11" s="16"/>
      <c r="X11" s="16"/>
      <c r="Y11" s="76"/>
      <c r="Z11" s="139"/>
      <c r="AA11" s="139"/>
      <c r="AB11" s="137"/>
      <c r="AC11" s="137"/>
      <c r="AD11" s="63"/>
      <c r="AE11" s="66"/>
      <c r="AF11" s="68"/>
      <c r="AG11" s="53"/>
      <c r="AH11" s="53" t="s">
        <v>156</v>
      </c>
      <c r="AI11" s="121"/>
      <c r="AJ11" s="121"/>
      <c r="AK11" s="121"/>
      <c r="AL11" s="121"/>
      <c r="AM11" s="180"/>
      <c r="AN11" s="53"/>
    </row>
    <row r="12" spans="1:40">
      <c r="A12" s="58">
        <v>12</v>
      </c>
      <c r="B12" s="132" t="s">
        <v>84</v>
      </c>
      <c r="C12" s="136">
        <v>12</v>
      </c>
      <c r="D12" s="60">
        <v>14</v>
      </c>
      <c r="E12" s="173" t="s">
        <v>119</v>
      </c>
      <c r="F12" s="16"/>
      <c r="G12" s="58">
        <v>12</v>
      </c>
      <c r="H12" s="135" t="s">
        <v>91</v>
      </c>
      <c r="I12" s="138"/>
      <c r="J12" s="138"/>
      <c r="K12" s="136"/>
      <c r="L12" s="131">
        <v>11</v>
      </c>
      <c r="M12" s="127">
        <v>15</v>
      </c>
      <c r="N12" s="55"/>
      <c r="O12" s="58">
        <v>12</v>
      </c>
      <c r="P12" s="56" t="s">
        <v>84</v>
      </c>
      <c r="Q12" s="138"/>
      <c r="R12" s="138"/>
      <c r="S12" s="136"/>
      <c r="T12" s="136" t="s">
        <v>143</v>
      </c>
      <c r="U12" s="183" t="s">
        <v>111</v>
      </c>
      <c r="V12" s="184">
        <v>13</v>
      </c>
      <c r="W12" s="16"/>
      <c r="X12" s="53"/>
      <c r="Y12" s="53" t="s">
        <v>134</v>
      </c>
      <c r="Z12" s="121"/>
      <c r="AA12" s="121"/>
      <c r="AB12" s="121"/>
      <c r="AC12" s="121"/>
      <c r="AD12" s="180"/>
      <c r="AE12" s="53"/>
      <c r="AF12" s="68"/>
      <c r="AG12" s="54" t="s">
        <v>26</v>
      </c>
      <c r="AH12" s="53" t="s">
        <v>27</v>
      </c>
      <c r="AI12" s="187"/>
      <c r="AJ12" s="188"/>
      <c r="AK12" s="188"/>
      <c r="AL12" s="188"/>
      <c r="AM12" s="57"/>
      <c r="AN12" s="55"/>
    </row>
    <row r="13" spans="1:40">
      <c r="A13" s="55"/>
      <c r="B13" s="133" t="s">
        <v>85</v>
      </c>
      <c r="C13" s="137">
        <v>3</v>
      </c>
      <c r="D13" s="128"/>
      <c r="E13" s="174" t="s">
        <v>122</v>
      </c>
      <c r="F13" s="16"/>
      <c r="G13" s="55"/>
      <c r="H13" s="170" t="s">
        <v>116</v>
      </c>
      <c r="I13" s="121"/>
      <c r="J13" s="121"/>
      <c r="K13" s="137"/>
      <c r="L13" s="129"/>
      <c r="M13" s="16"/>
      <c r="N13" s="55"/>
      <c r="O13" s="55"/>
      <c r="P13" s="178" t="s">
        <v>92</v>
      </c>
      <c r="Q13" s="121"/>
      <c r="R13" s="121"/>
      <c r="S13" s="137"/>
      <c r="T13" s="137" t="s">
        <v>144</v>
      </c>
      <c r="U13" s="181"/>
      <c r="V13" s="66"/>
      <c r="W13" s="16"/>
      <c r="X13" s="53"/>
      <c r="Y13" s="53" t="s">
        <v>126</v>
      </c>
      <c r="Z13" s="121"/>
      <c r="AA13" s="121"/>
      <c r="AB13" s="121"/>
      <c r="AC13" s="121"/>
      <c r="AD13" s="180"/>
      <c r="AE13" s="53"/>
      <c r="AF13" s="68"/>
      <c r="AG13" s="55"/>
      <c r="AH13" s="66"/>
      <c r="AI13" s="123"/>
      <c r="AJ13" s="123"/>
      <c r="AK13" s="123"/>
      <c r="AL13" s="187"/>
      <c r="AM13" s="57"/>
      <c r="AN13" s="55"/>
    </row>
    <row r="14" spans="1:40">
      <c r="A14" s="55"/>
      <c r="B14" s="76"/>
      <c r="C14" s="137"/>
      <c r="D14" s="65"/>
      <c r="E14" s="73"/>
      <c r="F14" s="16"/>
      <c r="G14" s="55"/>
      <c r="H14" s="76"/>
      <c r="I14" s="139"/>
      <c r="J14" s="139"/>
      <c r="K14" s="137"/>
      <c r="L14" s="16"/>
      <c r="M14" s="16"/>
      <c r="N14" s="55"/>
      <c r="O14" s="55"/>
      <c r="P14" s="76"/>
      <c r="Q14" s="139"/>
      <c r="R14" s="139"/>
      <c r="S14" s="137"/>
      <c r="T14" s="137"/>
      <c r="U14" s="63"/>
      <c r="V14" s="66"/>
      <c r="W14" s="16"/>
      <c r="X14" s="54" t="s">
        <v>26</v>
      </c>
      <c r="Y14" s="53" t="s">
        <v>27</v>
      </c>
      <c r="Z14" s="144"/>
      <c r="AA14" s="145"/>
      <c r="AB14" s="145"/>
      <c r="AC14" s="150"/>
      <c r="AD14" s="57" t="s">
        <v>29</v>
      </c>
      <c r="AE14" s="71" t="s">
        <v>30</v>
      </c>
      <c r="AF14" s="68"/>
      <c r="AG14" s="58">
        <v>11</v>
      </c>
      <c r="AH14" s="56" t="s">
        <v>92</v>
      </c>
      <c r="AI14" s="139"/>
      <c r="AJ14" s="139"/>
      <c r="AK14" s="137"/>
      <c r="AL14" s="136"/>
      <c r="AM14" s="172">
        <v>8</v>
      </c>
      <c r="AN14" s="127"/>
    </row>
    <row r="15" spans="1:40">
      <c r="A15" s="58">
        <f>A12+1</f>
        <v>13</v>
      </c>
      <c r="B15" s="132" t="s">
        <v>86</v>
      </c>
      <c r="C15" s="136">
        <v>12</v>
      </c>
      <c r="D15" s="60">
        <v>17</v>
      </c>
      <c r="E15" s="173" t="s">
        <v>119</v>
      </c>
      <c r="F15" s="16"/>
      <c r="G15" s="58">
        <v>13</v>
      </c>
      <c r="H15" s="132" t="s">
        <v>118</v>
      </c>
      <c r="I15" s="138">
        <v>12</v>
      </c>
      <c r="J15" s="138">
        <v>12</v>
      </c>
      <c r="K15" s="136"/>
      <c r="L15" s="131">
        <v>11</v>
      </c>
      <c r="M15" s="127">
        <v>15</v>
      </c>
      <c r="N15" s="55"/>
      <c r="O15" s="58">
        <v>13</v>
      </c>
      <c r="P15" s="133" t="s">
        <v>95</v>
      </c>
      <c r="Q15" s="138"/>
      <c r="R15" s="138"/>
      <c r="S15" s="136"/>
      <c r="T15" s="136" t="s">
        <v>149</v>
      </c>
      <c r="U15" s="183" t="s">
        <v>111</v>
      </c>
      <c r="V15" s="184">
        <v>13</v>
      </c>
      <c r="W15" s="16"/>
      <c r="X15" s="55"/>
      <c r="Y15" s="71"/>
      <c r="Z15" s="144"/>
      <c r="AA15" s="144"/>
      <c r="AB15" s="144"/>
      <c r="AC15" s="149"/>
      <c r="AD15" s="57"/>
      <c r="AE15" s="71"/>
      <c r="AF15" s="68"/>
      <c r="AG15" s="55"/>
      <c r="AH15" s="178" t="s">
        <v>95</v>
      </c>
      <c r="AI15" s="190"/>
      <c r="AJ15" s="190"/>
      <c r="AK15" s="191"/>
      <c r="AL15" s="137"/>
      <c r="AM15" s="181">
        <v>12</v>
      </c>
      <c r="AN15" s="16"/>
    </row>
    <row r="16" spans="1:40">
      <c r="A16" s="55"/>
      <c r="B16" s="133" t="s">
        <v>87</v>
      </c>
      <c r="C16" s="137">
        <v>5</v>
      </c>
      <c r="D16" s="128"/>
      <c r="E16" s="174" t="s">
        <v>122</v>
      </c>
      <c r="F16" s="16"/>
      <c r="G16" s="55"/>
      <c r="H16" s="16" t="s">
        <v>57</v>
      </c>
      <c r="I16" s="139">
        <v>10</v>
      </c>
      <c r="J16" s="139">
        <v>8</v>
      </c>
      <c r="K16" s="137"/>
      <c r="L16" s="129"/>
      <c r="M16" s="64"/>
      <c r="N16" s="55"/>
      <c r="O16" s="55"/>
      <c r="P16" s="178" t="s">
        <v>96</v>
      </c>
      <c r="Q16" s="139"/>
      <c r="R16" s="139"/>
      <c r="S16" s="137"/>
      <c r="T16" s="137" t="s">
        <v>148</v>
      </c>
      <c r="U16" s="181"/>
      <c r="V16" s="185"/>
      <c r="W16" s="66"/>
      <c r="X16" s="58">
        <v>12</v>
      </c>
      <c r="Y16" s="135" t="s">
        <v>91</v>
      </c>
      <c r="Z16" s="122"/>
      <c r="AA16" s="138"/>
      <c r="AB16" s="136"/>
      <c r="AC16" s="136">
        <v>7</v>
      </c>
      <c r="AD16" s="172">
        <v>12</v>
      </c>
      <c r="AE16" s="184">
        <v>11</v>
      </c>
      <c r="AF16" s="68"/>
      <c r="AH16" s="133" t="s">
        <v>134</v>
      </c>
    </row>
    <row r="17" spans="1:46">
      <c r="A17" s="16"/>
      <c r="B17" s="63"/>
      <c r="C17" s="137"/>
      <c r="D17" s="65"/>
      <c r="E17" s="73"/>
      <c r="F17" s="16"/>
      <c r="G17" s="55"/>
      <c r="H17" s="76"/>
      <c r="I17" s="139"/>
      <c r="J17" s="139"/>
      <c r="K17" s="137"/>
      <c r="L17" s="16"/>
      <c r="M17" s="16"/>
      <c r="N17" s="55"/>
      <c r="O17" s="55"/>
      <c r="P17" s="76"/>
      <c r="Q17" s="139"/>
      <c r="R17" s="139"/>
      <c r="S17" s="137"/>
      <c r="T17" s="137"/>
      <c r="U17" s="63"/>
      <c r="V17" s="66"/>
      <c r="W17" s="65"/>
      <c r="X17" s="55"/>
      <c r="Y17" s="56" t="s">
        <v>88</v>
      </c>
      <c r="Z17" s="139"/>
      <c r="AA17" s="139"/>
      <c r="AB17" s="137"/>
      <c r="AC17" s="137">
        <v>12</v>
      </c>
      <c r="AD17" s="181"/>
      <c r="AE17" s="66"/>
      <c r="AF17" s="68"/>
      <c r="AH17" s="133" t="s">
        <v>145</v>
      </c>
    </row>
    <row r="18" spans="1:46">
      <c r="A18" s="16"/>
      <c r="B18" s="63"/>
      <c r="C18" s="137"/>
      <c r="D18" s="65"/>
      <c r="E18" s="65"/>
      <c r="F18" s="16"/>
      <c r="G18" s="58">
        <v>14</v>
      </c>
      <c r="H18" s="171" t="s">
        <v>117</v>
      </c>
      <c r="I18" s="138"/>
      <c r="J18" s="138"/>
      <c r="K18" s="136"/>
      <c r="L18" s="60">
        <v>12</v>
      </c>
      <c r="M18" s="127">
        <v>16</v>
      </c>
      <c r="N18" s="55"/>
      <c r="O18" s="53"/>
      <c r="P18" s="53" t="s">
        <v>113</v>
      </c>
      <c r="Q18" s="121"/>
      <c r="R18" s="121"/>
      <c r="S18" s="121"/>
      <c r="T18" s="121"/>
      <c r="U18" s="180"/>
      <c r="V18" s="53"/>
      <c r="W18" s="16"/>
      <c r="X18" s="55"/>
      <c r="Y18" s="76"/>
      <c r="Z18" s="139"/>
      <c r="AA18" s="139"/>
      <c r="AB18" s="137"/>
      <c r="AC18" s="137"/>
      <c r="AD18" s="63"/>
      <c r="AE18" s="66"/>
      <c r="AG18" s="55"/>
      <c r="AH18" s="76"/>
      <c r="AI18" s="139"/>
      <c r="AJ18" s="139"/>
      <c r="AK18" s="137"/>
      <c r="AL18" s="137"/>
      <c r="AM18" s="63"/>
      <c r="AN18" s="16"/>
      <c r="AT18" s="68"/>
    </row>
    <row r="19" spans="1:46">
      <c r="A19" s="16"/>
      <c r="B19" s="63"/>
      <c r="C19" s="137"/>
      <c r="D19" s="65"/>
      <c r="E19" s="73"/>
      <c r="F19" s="16"/>
      <c r="G19" s="55"/>
      <c r="H19" s="56" t="s">
        <v>84</v>
      </c>
      <c r="I19" s="139"/>
      <c r="J19" s="139"/>
      <c r="K19" s="137"/>
      <c r="L19" s="129"/>
      <c r="M19" s="16"/>
      <c r="N19" s="55"/>
      <c r="O19" s="53"/>
      <c r="P19" s="53" t="s">
        <v>112</v>
      </c>
      <c r="Q19" s="121"/>
      <c r="R19" s="121"/>
      <c r="S19" s="121"/>
      <c r="T19" s="121"/>
      <c r="U19" s="180"/>
      <c r="V19" s="53"/>
      <c r="W19" s="16"/>
      <c r="X19" s="58">
        <v>13</v>
      </c>
      <c r="Y19" s="132" t="s">
        <v>84</v>
      </c>
      <c r="Z19" s="138"/>
      <c r="AA19" s="138"/>
      <c r="AB19" s="136"/>
      <c r="AC19" s="136">
        <v>5</v>
      </c>
      <c r="AD19" s="172">
        <v>12</v>
      </c>
      <c r="AE19" s="184">
        <v>11</v>
      </c>
      <c r="AG19" s="58">
        <v>12</v>
      </c>
      <c r="AH19" s="56" t="s">
        <v>88</v>
      </c>
      <c r="AI19" s="139"/>
      <c r="AJ19" s="139"/>
      <c r="AK19" s="137"/>
      <c r="AL19" s="136"/>
      <c r="AM19" s="172">
        <v>10</v>
      </c>
      <c r="AN19" s="127"/>
      <c r="AT19" s="68"/>
    </row>
    <row r="20" spans="1:46">
      <c r="A20" s="16"/>
      <c r="B20" s="63"/>
      <c r="C20" s="123"/>
      <c r="D20" s="65"/>
      <c r="E20" s="65"/>
      <c r="F20" s="16"/>
      <c r="G20" s="55"/>
      <c r="H20" s="76"/>
      <c r="I20" s="139"/>
      <c r="J20" s="139"/>
      <c r="K20" s="137"/>
      <c r="L20" s="16"/>
      <c r="M20" s="16"/>
      <c r="N20" s="55"/>
      <c r="O20" s="54" t="s">
        <v>26</v>
      </c>
      <c r="P20" s="53" t="s">
        <v>27</v>
      </c>
      <c r="Q20" s="294" t="s">
        <v>97</v>
      </c>
      <c r="R20" s="295"/>
      <c r="S20" s="295"/>
      <c r="T20" s="145"/>
      <c r="U20" s="57" t="s">
        <v>29</v>
      </c>
      <c r="V20" s="71" t="s">
        <v>30</v>
      </c>
      <c r="W20" s="16"/>
      <c r="X20" s="55"/>
      <c r="Y20" s="133" t="s">
        <v>96</v>
      </c>
      <c r="Z20" s="139"/>
      <c r="AA20" s="139"/>
      <c r="AB20" s="137"/>
      <c r="AC20" s="137">
        <v>12</v>
      </c>
      <c r="AD20" s="181"/>
      <c r="AE20" s="185"/>
      <c r="AG20" s="55"/>
      <c r="AH20" s="178" t="s">
        <v>96</v>
      </c>
      <c r="AI20" s="190"/>
      <c r="AJ20" s="190"/>
      <c r="AK20" s="191"/>
      <c r="AL20" s="137"/>
      <c r="AM20" s="181">
        <v>12</v>
      </c>
      <c r="AN20" s="64"/>
      <c r="AT20" s="68"/>
    </row>
    <row r="21" spans="1:46">
      <c r="A21" s="16"/>
      <c r="B21" s="63"/>
      <c r="C21" s="137"/>
      <c r="D21" s="65"/>
      <c r="E21" s="65"/>
      <c r="F21" s="16"/>
      <c r="G21" s="58">
        <v>15</v>
      </c>
      <c r="H21" s="132" t="s">
        <v>92</v>
      </c>
      <c r="I21" s="138">
        <v>12</v>
      </c>
      <c r="J21" s="138">
        <v>10</v>
      </c>
      <c r="K21" s="136">
        <v>12</v>
      </c>
      <c r="L21" s="130">
        <v>12</v>
      </c>
      <c r="M21" s="127">
        <v>16</v>
      </c>
      <c r="N21" s="55"/>
      <c r="O21" s="55"/>
      <c r="P21" s="71"/>
      <c r="Q21" s="144"/>
      <c r="R21" s="144"/>
      <c r="S21" s="144"/>
      <c r="T21" s="144"/>
      <c r="U21" s="57"/>
      <c r="V21" s="71"/>
      <c r="W21" s="66"/>
      <c r="X21" s="55"/>
      <c r="Y21" s="76"/>
      <c r="Z21" s="139"/>
      <c r="AA21" s="139"/>
      <c r="AB21" s="137"/>
      <c r="AC21" s="137"/>
      <c r="AD21" s="63"/>
      <c r="AE21" s="66"/>
      <c r="AG21" s="55"/>
      <c r="AH21" s="76"/>
      <c r="AI21" s="139"/>
      <c r="AJ21" s="139"/>
      <c r="AK21" s="137"/>
      <c r="AL21" s="137"/>
      <c r="AM21" s="63"/>
      <c r="AN21" s="16"/>
      <c r="AT21" s="68"/>
    </row>
    <row r="22" spans="1:46">
      <c r="A22" s="55"/>
      <c r="B22" s="55"/>
      <c r="C22" s="125"/>
      <c r="D22" s="126"/>
      <c r="E22" s="126"/>
      <c r="F22" s="55"/>
      <c r="G22" s="55"/>
      <c r="H22" s="133" t="s">
        <v>93</v>
      </c>
      <c r="I22" s="121">
        <v>8</v>
      </c>
      <c r="J22" s="121">
        <v>12</v>
      </c>
      <c r="K22" s="137">
        <v>10</v>
      </c>
      <c r="L22" s="129"/>
      <c r="M22" s="64"/>
      <c r="N22" s="55"/>
      <c r="O22" s="58">
        <v>14</v>
      </c>
      <c r="P22" s="133" t="s">
        <v>82</v>
      </c>
      <c r="Q22" s="122"/>
      <c r="R22" s="138"/>
      <c r="S22" s="136"/>
      <c r="T22" s="136">
        <v>10</v>
      </c>
      <c r="U22" s="172">
        <v>14</v>
      </c>
      <c r="V22" s="184">
        <v>16</v>
      </c>
      <c r="W22" s="68"/>
      <c r="Y22" s="53" t="s">
        <v>125</v>
      </c>
      <c r="Z22" s="121"/>
      <c r="AA22" s="121"/>
      <c r="AB22" s="121"/>
      <c r="AC22" s="121"/>
      <c r="AD22" s="180"/>
      <c r="AE22" s="53"/>
      <c r="AF22" s="68"/>
      <c r="AH22" s="53" t="s">
        <v>125</v>
      </c>
      <c r="AI22" s="121"/>
      <c r="AJ22" s="121"/>
      <c r="AK22" s="121"/>
      <c r="AL22" s="121"/>
      <c r="AM22" s="180"/>
      <c r="AN22" s="53"/>
      <c r="AT22" s="68"/>
    </row>
    <row r="23" spans="1:46">
      <c r="A23" s="55"/>
      <c r="B23" s="55"/>
      <c r="C23" s="125"/>
      <c r="D23" s="126"/>
      <c r="E23" s="126"/>
      <c r="F23" s="55"/>
      <c r="G23" s="55"/>
      <c r="H23" s="76"/>
      <c r="I23" s="139"/>
      <c r="J23" s="139"/>
      <c r="K23" s="125"/>
      <c r="L23" s="55"/>
      <c r="M23" s="55"/>
      <c r="N23" s="55"/>
      <c r="O23" s="55"/>
      <c r="P23" s="178" t="s">
        <v>90</v>
      </c>
      <c r="Q23" s="139"/>
      <c r="R23" s="139"/>
      <c r="S23" s="137"/>
      <c r="T23" s="137">
        <v>12</v>
      </c>
      <c r="U23" s="181"/>
      <c r="V23" s="66"/>
      <c r="W23" s="68"/>
      <c r="X23" s="53"/>
      <c r="Y23" s="53" t="s">
        <v>124</v>
      </c>
      <c r="Z23" s="121"/>
      <c r="AA23" s="121"/>
      <c r="AB23" s="121"/>
      <c r="AC23" s="121"/>
      <c r="AD23" s="180"/>
      <c r="AE23" s="53"/>
      <c r="AF23" s="68"/>
      <c r="AG23" s="53"/>
      <c r="AH23" s="53" t="s">
        <v>135</v>
      </c>
      <c r="AI23" s="121"/>
      <c r="AJ23" s="121"/>
      <c r="AK23" s="121"/>
      <c r="AL23" s="121"/>
      <c r="AM23" s="180"/>
      <c r="AN23" s="53"/>
      <c r="AT23" s="68"/>
    </row>
    <row r="24" spans="1:46">
      <c r="A24" s="55"/>
      <c r="B24" s="55"/>
      <c r="C24" s="125"/>
      <c r="D24" s="126"/>
      <c r="E24" s="126"/>
      <c r="F24" s="55"/>
      <c r="G24" s="55"/>
      <c r="H24" s="53"/>
      <c r="I24" s="121"/>
      <c r="J24" s="121"/>
      <c r="K24" s="125"/>
      <c r="L24" s="55"/>
      <c r="M24" s="55"/>
      <c r="N24" s="55"/>
      <c r="O24" s="55"/>
      <c r="P24" s="76"/>
      <c r="Q24" s="139"/>
      <c r="R24" s="139"/>
      <c r="S24" s="137"/>
      <c r="T24" s="137"/>
      <c r="U24" s="63"/>
      <c r="V24" s="66"/>
      <c r="W24" s="68"/>
      <c r="X24" s="54" t="s">
        <v>26</v>
      </c>
      <c r="Y24" s="53" t="s">
        <v>27</v>
      </c>
      <c r="Z24" s="294" t="s">
        <v>97</v>
      </c>
      <c r="AA24" s="294"/>
      <c r="AB24" s="294"/>
      <c r="AC24" s="149"/>
      <c r="AD24" s="57" t="s">
        <v>29</v>
      </c>
      <c r="AE24" s="71" t="s">
        <v>30</v>
      </c>
      <c r="AF24" s="68"/>
      <c r="AG24" s="54" t="s">
        <v>26</v>
      </c>
      <c r="AH24" s="53" t="s">
        <v>27</v>
      </c>
      <c r="AI24" s="294" t="s">
        <v>97</v>
      </c>
      <c r="AJ24" s="294"/>
      <c r="AK24" s="294"/>
      <c r="AL24" s="187"/>
      <c r="AM24" s="57"/>
      <c r="AN24" s="55"/>
      <c r="AT24" s="68"/>
    </row>
    <row r="25" spans="1:46">
      <c r="A25" s="55"/>
      <c r="B25" s="55"/>
      <c r="C25" s="125"/>
      <c r="D25" s="126"/>
      <c r="E25" s="126"/>
      <c r="F25" s="55"/>
      <c r="G25" s="58">
        <v>16</v>
      </c>
      <c r="H25" s="132" t="s">
        <v>94</v>
      </c>
      <c r="I25" s="138">
        <v>4</v>
      </c>
      <c r="J25" s="138">
        <v>6</v>
      </c>
      <c r="K25" s="136"/>
      <c r="L25" s="60">
        <v>13</v>
      </c>
      <c r="M25" s="127">
        <v>19</v>
      </c>
      <c r="N25" s="55"/>
      <c r="O25" s="58">
        <v>15</v>
      </c>
      <c r="P25" s="16" t="s">
        <v>57</v>
      </c>
      <c r="Q25" s="138"/>
      <c r="R25" s="138"/>
      <c r="S25" s="136"/>
      <c r="T25" s="136"/>
      <c r="U25" s="172">
        <v>14</v>
      </c>
      <c r="V25" s="184"/>
      <c r="W25" s="68"/>
      <c r="X25" s="55"/>
      <c r="Y25" s="66"/>
      <c r="Z25" s="144"/>
      <c r="AA25" s="144"/>
      <c r="AB25" s="144"/>
      <c r="AC25" s="149"/>
      <c r="AD25" s="57"/>
      <c r="AE25" s="71"/>
      <c r="AF25" s="68"/>
      <c r="AG25" s="55"/>
      <c r="AH25" s="66"/>
      <c r="AI25" s="187"/>
      <c r="AJ25" s="187"/>
      <c r="AK25" s="187"/>
      <c r="AL25" s="187"/>
      <c r="AM25" s="57"/>
      <c r="AN25" s="55"/>
      <c r="AT25" s="68"/>
    </row>
    <row r="26" spans="1:46">
      <c r="A26" s="55"/>
      <c r="B26" s="55"/>
      <c r="C26" s="125"/>
      <c r="D26" s="126"/>
      <c r="E26" s="126"/>
      <c r="F26" s="55"/>
      <c r="G26" s="55"/>
      <c r="H26" s="133" t="s">
        <v>95</v>
      </c>
      <c r="I26" s="121">
        <v>12</v>
      </c>
      <c r="J26" s="121">
        <v>12</v>
      </c>
      <c r="K26" s="137"/>
      <c r="L26" s="129"/>
      <c r="M26" s="16"/>
      <c r="N26" s="55"/>
      <c r="O26" s="55"/>
      <c r="P26" s="178" t="s">
        <v>123</v>
      </c>
      <c r="Q26" s="121"/>
      <c r="R26" s="121"/>
      <c r="S26" s="137"/>
      <c r="T26" s="137"/>
      <c r="U26" s="181"/>
      <c r="V26" s="185"/>
      <c r="W26" s="68"/>
      <c r="X26" s="58">
        <v>14</v>
      </c>
      <c r="Y26" s="56" t="s">
        <v>90</v>
      </c>
      <c r="Z26" s="122"/>
      <c r="AA26" s="138"/>
      <c r="AB26" s="136"/>
      <c r="AC26" s="136">
        <v>12</v>
      </c>
      <c r="AD26" s="172">
        <v>14</v>
      </c>
      <c r="AE26" s="184"/>
      <c r="AF26" s="68"/>
      <c r="AG26" s="58">
        <v>14</v>
      </c>
      <c r="AH26" s="132" t="s">
        <v>86</v>
      </c>
      <c r="AI26" s="122"/>
      <c r="AJ26" s="138"/>
      <c r="AK26" s="136"/>
      <c r="AL26" s="136"/>
      <c r="AM26" s="172">
        <v>12</v>
      </c>
      <c r="AN26" s="127"/>
      <c r="AT26" s="68"/>
    </row>
    <row r="27" spans="1:46">
      <c r="A27" s="55"/>
      <c r="B27" s="55"/>
      <c r="C27" s="125"/>
      <c r="D27" s="126"/>
      <c r="E27" s="126"/>
      <c r="F27" s="55"/>
      <c r="G27" s="55"/>
      <c r="H27" s="53"/>
      <c r="I27" s="121"/>
      <c r="J27" s="121"/>
      <c r="K27" s="125"/>
      <c r="L27" s="55"/>
      <c r="M27" s="55"/>
      <c r="N27" s="55"/>
      <c r="O27" s="55"/>
      <c r="P27" s="76"/>
      <c r="Q27" s="139"/>
      <c r="R27" s="139"/>
      <c r="S27" s="137"/>
      <c r="T27" s="137"/>
      <c r="U27" s="63"/>
      <c r="V27" s="66"/>
      <c r="W27" s="68"/>
      <c r="X27" s="55"/>
      <c r="Y27" s="189" t="s">
        <v>57</v>
      </c>
      <c r="Z27" s="139"/>
      <c r="AA27" s="139"/>
      <c r="AB27" s="137"/>
      <c r="AC27" s="137">
        <v>3</v>
      </c>
      <c r="AD27" s="181"/>
      <c r="AE27" s="66"/>
      <c r="AF27" s="68"/>
      <c r="AG27" s="55"/>
      <c r="AH27" s="178" t="s">
        <v>94</v>
      </c>
      <c r="AI27" s="121"/>
      <c r="AJ27" s="121"/>
      <c r="AK27" s="137"/>
      <c r="AL27" s="137"/>
      <c r="AM27" s="181">
        <v>5</v>
      </c>
      <c r="AN27" s="16"/>
      <c r="AT27" s="68"/>
    </row>
    <row r="28" spans="1:46">
      <c r="A28" s="55"/>
      <c r="B28" s="55"/>
      <c r="C28" s="125"/>
      <c r="D28" s="126"/>
      <c r="E28" s="126"/>
      <c r="F28" s="55"/>
      <c r="G28" s="55"/>
      <c r="H28" s="53"/>
      <c r="I28" s="121"/>
      <c r="J28" s="121"/>
      <c r="K28" s="125"/>
      <c r="L28" s="55"/>
      <c r="M28" s="55"/>
      <c r="N28" s="55"/>
      <c r="O28" s="58">
        <v>16</v>
      </c>
      <c r="P28" s="133" t="s">
        <v>93</v>
      </c>
      <c r="Q28" s="138"/>
      <c r="R28" s="138"/>
      <c r="S28" s="136"/>
      <c r="T28" s="136"/>
      <c r="U28" s="183">
        <v>15</v>
      </c>
      <c r="V28" s="184"/>
      <c r="W28" s="68"/>
      <c r="X28" s="55"/>
      <c r="Y28" s="76"/>
      <c r="Z28" s="139"/>
      <c r="AA28" s="139"/>
      <c r="AB28" s="137"/>
      <c r="AC28" s="137"/>
      <c r="AD28" s="63"/>
      <c r="AE28" s="66"/>
      <c r="AF28" s="68"/>
      <c r="AG28" s="16"/>
      <c r="AH28" s="76"/>
      <c r="AI28" s="139"/>
      <c r="AJ28" s="139"/>
      <c r="AK28" s="137"/>
      <c r="AL28" s="137"/>
      <c r="AM28" s="63"/>
      <c r="AN28" s="16"/>
      <c r="AT28" s="68"/>
    </row>
    <row r="29" spans="1:46">
      <c r="A29" s="55"/>
      <c r="B29" s="55"/>
      <c r="C29" s="125"/>
      <c r="D29" s="126"/>
      <c r="E29" s="126"/>
      <c r="F29" s="55"/>
      <c r="G29" s="58">
        <v>17</v>
      </c>
      <c r="H29" s="132" t="s">
        <v>96</v>
      </c>
      <c r="I29" s="138">
        <v>12</v>
      </c>
      <c r="J29" s="138">
        <v>12</v>
      </c>
      <c r="K29" s="136"/>
      <c r="L29" s="130">
        <v>13</v>
      </c>
      <c r="M29" s="127">
        <v>18</v>
      </c>
      <c r="N29" s="55"/>
      <c r="O29" s="55"/>
      <c r="P29" s="178" t="s">
        <v>123</v>
      </c>
      <c r="Q29" s="121"/>
      <c r="R29" s="121"/>
      <c r="S29" s="137"/>
      <c r="T29" s="137"/>
      <c r="U29" s="181"/>
      <c r="V29" s="66"/>
      <c r="W29" s="68"/>
      <c r="X29" s="58">
        <v>15</v>
      </c>
      <c r="Y29" s="56" t="s">
        <v>93</v>
      </c>
      <c r="Z29" s="138"/>
      <c r="AA29" s="138"/>
      <c r="AB29" s="136"/>
      <c r="AC29" s="136">
        <v>10</v>
      </c>
      <c r="AD29" s="172">
        <v>15</v>
      </c>
      <c r="AE29" s="184"/>
      <c r="AF29" s="68"/>
      <c r="AG29" s="76"/>
      <c r="AH29" s="76"/>
      <c r="AI29" s="139"/>
      <c r="AJ29" s="139"/>
      <c r="AK29" s="139"/>
      <c r="AL29" s="139"/>
      <c r="AM29" s="78"/>
      <c r="AN29" s="76"/>
      <c r="AO29" s="68"/>
      <c r="AP29" s="68"/>
      <c r="AQ29" s="68"/>
      <c r="AR29" s="68"/>
      <c r="AT29" s="68"/>
    </row>
    <row r="30" spans="1:46">
      <c r="A30" s="55"/>
      <c r="B30" s="55"/>
      <c r="C30" s="125"/>
      <c r="D30" s="126"/>
      <c r="E30" s="126"/>
      <c r="F30" s="55"/>
      <c r="G30" s="55"/>
      <c r="H30" s="56" t="s">
        <v>86</v>
      </c>
      <c r="I30" s="139">
        <v>6</v>
      </c>
      <c r="J30" s="139">
        <v>6</v>
      </c>
      <c r="K30" s="137"/>
      <c r="L30" s="129"/>
      <c r="M30" s="64"/>
      <c r="N30" s="55"/>
      <c r="O30" s="55"/>
      <c r="P30" s="76"/>
      <c r="Q30" s="139"/>
      <c r="R30" s="139"/>
      <c r="S30" s="137"/>
      <c r="T30" s="137"/>
      <c r="U30" s="63"/>
      <c r="V30" s="66"/>
      <c r="W30" s="68"/>
      <c r="X30" s="55"/>
      <c r="Y30" s="178" t="s">
        <v>85</v>
      </c>
      <c r="Z30" s="121"/>
      <c r="AA30" s="121"/>
      <c r="AB30" s="137"/>
      <c r="AC30" s="137">
        <v>12</v>
      </c>
      <c r="AD30" s="181"/>
      <c r="AE30" s="185"/>
      <c r="AF30" s="68"/>
      <c r="AG30" s="76"/>
      <c r="AH30" s="76"/>
      <c r="AI30" s="139"/>
      <c r="AJ30" s="139"/>
      <c r="AK30" s="139"/>
      <c r="AL30" s="139"/>
      <c r="AM30" s="78"/>
      <c r="AN30" s="76"/>
      <c r="AO30" s="68"/>
      <c r="AP30" s="68"/>
      <c r="AQ30" s="68"/>
      <c r="AR30" s="68"/>
      <c r="AT30" s="68"/>
    </row>
    <row r="31" spans="1:46">
      <c r="A31" s="55"/>
      <c r="B31" s="55"/>
      <c r="C31" s="125"/>
      <c r="D31" s="126"/>
      <c r="E31" s="126"/>
      <c r="F31" s="55"/>
      <c r="G31" s="55"/>
      <c r="H31" s="76"/>
      <c r="I31" s="121"/>
      <c r="J31" s="121"/>
      <c r="K31" s="125"/>
      <c r="L31" s="55"/>
      <c r="M31" s="55"/>
      <c r="N31" s="55"/>
      <c r="O31" s="58">
        <v>17</v>
      </c>
      <c r="P31" s="133" t="s">
        <v>85</v>
      </c>
      <c r="Q31" s="138"/>
      <c r="R31" s="138"/>
      <c r="S31" s="136"/>
      <c r="T31" s="136">
        <v>12</v>
      </c>
      <c r="U31" s="183">
        <v>15</v>
      </c>
      <c r="V31" s="184">
        <v>16</v>
      </c>
      <c r="W31" s="68"/>
      <c r="X31" s="55"/>
      <c r="Y31" s="76"/>
      <c r="Z31" s="139"/>
      <c r="AA31" s="139"/>
      <c r="AB31" s="137"/>
      <c r="AC31" s="137"/>
      <c r="AD31" s="63"/>
      <c r="AE31" s="66"/>
      <c r="AF31" s="68"/>
      <c r="AG31" s="77"/>
      <c r="AH31" s="76"/>
      <c r="AI31" s="123"/>
      <c r="AJ31" s="123"/>
      <c r="AK31" s="123"/>
      <c r="AL31" s="123"/>
      <c r="AM31" s="63"/>
      <c r="AN31" s="16"/>
      <c r="AO31" s="68"/>
      <c r="AP31" s="68"/>
      <c r="AQ31" s="68"/>
      <c r="AR31" s="68"/>
      <c r="AT31" s="68"/>
    </row>
    <row r="32" spans="1:46">
      <c r="A32" s="55"/>
      <c r="B32" s="55"/>
      <c r="C32" s="125"/>
      <c r="D32" s="126"/>
      <c r="E32" s="126"/>
      <c r="F32" s="55"/>
      <c r="G32" s="55"/>
      <c r="H32" s="71"/>
      <c r="I32" s="125"/>
      <c r="J32" s="125"/>
      <c r="K32" s="125"/>
      <c r="L32" s="55"/>
      <c r="M32" s="16"/>
      <c r="N32" s="55"/>
      <c r="O32" s="55"/>
      <c r="P32" s="178" t="s">
        <v>87</v>
      </c>
      <c r="Q32" s="139"/>
      <c r="R32" s="139"/>
      <c r="S32" s="137"/>
      <c r="T32" s="137">
        <v>6</v>
      </c>
      <c r="U32" s="181"/>
      <c r="V32" s="185"/>
      <c r="X32" s="65"/>
      <c r="Y32" s="76"/>
      <c r="Z32" s="139"/>
      <c r="AA32" s="139"/>
      <c r="AB32" s="137"/>
      <c r="AC32" s="137"/>
      <c r="AD32" s="63"/>
      <c r="AE32" s="66"/>
      <c r="AF32" s="68"/>
      <c r="AG32" s="16"/>
      <c r="AH32" s="66"/>
      <c r="AI32" s="123"/>
      <c r="AJ32" s="123"/>
      <c r="AK32" s="123"/>
      <c r="AL32" s="123"/>
      <c r="AM32" s="63"/>
      <c r="AN32" s="16"/>
      <c r="AO32" s="68"/>
      <c r="AP32" s="68"/>
      <c r="AQ32" s="68"/>
      <c r="AR32" s="68"/>
    </row>
    <row r="33" spans="1:44">
      <c r="A33" s="55"/>
      <c r="B33" s="55"/>
      <c r="C33" s="125"/>
      <c r="D33" s="126"/>
      <c r="E33" s="126"/>
      <c r="F33" s="55"/>
      <c r="G33" s="55"/>
      <c r="H33" s="71"/>
      <c r="I33" s="125"/>
      <c r="J33" s="125"/>
      <c r="K33" s="125"/>
      <c r="L33" s="55"/>
      <c r="M33" s="64"/>
      <c r="N33" s="55"/>
      <c r="O33" s="55"/>
      <c r="P33" s="76"/>
      <c r="Q33" s="139"/>
      <c r="R33" s="139"/>
      <c r="S33" s="137"/>
      <c r="T33" s="137"/>
      <c r="U33" s="63"/>
      <c r="V33" s="66"/>
      <c r="X33" s="16"/>
      <c r="Y33" s="56"/>
      <c r="Z33" s="139"/>
      <c r="AA33" s="139"/>
      <c r="AB33" s="137"/>
      <c r="AC33" s="137"/>
      <c r="AD33" s="63"/>
      <c r="AE33" s="66"/>
      <c r="AF33" s="68"/>
      <c r="AG33" s="65"/>
      <c r="AH33" s="56"/>
      <c r="AI33" s="123"/>
      <c r="AJ33" s="139"/>
      <c r="AK33" s="137"/>
      <c r="AL33" s="137"/>
      <c r="AM33" s="63"/>
      <c r="AN33" s="16"/>
      <c r="AO33" s="68"/>
      <c r="AP33" s="68"/>
      <c r="AQ33" s="68"/>
      <c r="AR33" s="68"/>
    </row>
    <row r="34" spans="1:44">
      <c r="A34" s="55"/>
      <c r="B34" s="55"/>
      <c r="C34" s="125"/>
      <c r="D34" s="126"/>
      <c r="E34" s="126"/>
      <c r="F34" s="55"/>
      <c r="G34" s="55"/>
      <c r="H34" s="71"/>
      <c r="I34" s="125"/>
      <c r="J34" s="125"/>
      <c r="K34" s="125"/>
      <c r="L34" s="55"/>
      <c r="M34" s="55"/>
      <c r="N34" s="55"/>
      <c r="O34" s="58">
        <v>18</v>
      </c>
      <c r="P34" s="133" t="s">
        <v>83</v>
      </c>
      <c r="Q34" s="138"/>
      <c r="R34" s="138"/>
      <c r="S34" s="136"/>
      <c r="T34" s="136">
        <v>6</v>
      </c>
      <c r="U34" s="183" t="s">
        <v>127</v>
      </c>
      <c r="V34" s="184">
        <v>17</v>
      </c>
      <c r="X34" s="53"/>
      <c r="Y34" s="53" t="s">
        <v>125</v>
      </c>
      <c r="Z34" s="121"/>
      <c r="AA34" s="121"/>
      <c r="AB34" s="121"/>
      <c r="AC34" s="121"/>
      <c r="AD34" s="180"/>
      <c r="AE34" s="53"/>
      <c r="AF34" s="68"/>
      <c r="AG34" s="16"/>
      <c r="AH34" s="56"/>
      <c r="AI34" s="139"/>
      <c r="AJ34" s="139"/>
      <c r="AK34" s="137"/>
      <c r="AL34" s="137"/>
      <c r="AM34" s="63"/>
      <c r="AN34" s="16"/>
      <c r="AO34" s="68"/>
      <c r="AP34" s="68"/>
      <c r="AQ34" s="68"/>
      <c r="AR34" s="68"/>
    </row>
    <row r="35" spans="1:44">
      <c r="O35" s="55"/>
      <c r="P35" s="178" t="s">
        <v>86</v>
      </c>
      <c r="Q35" s="121"/>
      <c r="R35" s="121"/>
      <c r="S35" s="137"/>
      <c r="T35" s="137">
        <v>12</v>
      </c>
      <c r="U35" s="181" t="s">
        <v>128</v>
      </c>
      <c r="V35" s="66" t="s">
        <v>129</v>
      </c>
      <c r="X35" s="53"/>
      <c r="Y35" s="53" t="s">
        <v>126</v>
      </c>
      <c r="Z35" s="121"/>
      <c r="AA35" s="121"/>
      <c r="AB35" s="121"/>
      <c r="AC35" s="121"/>
      <c r="AD35" s="180"/>
      <c r="AE35" s="53"/>
      <c r="AF35" s="68"/>
      <c r="AG35" s="16"/>
      <c r="AH35" s="76"/>
      <c r="AI35" s="139"/>
      <c r="AJ35" s="139"/>
      <c r="AK35" s="137"/>
      <c r="AL35" s="137"/>
      <c r="AM35" s="63"/>
      <c r="AN35" s="16"/>
      <c r="AO35" s="68"/>
      <c r="AP35" s="68"/>
      <c r="AQ35" s="68"/>
      <c r="AR35" s="68"/>
    </row>
    <row r="36" spans="1:44">
      <c r="O36" s="55"/>
      <c r="P36" s="76"/>
      <c r="Q36" s="139"/>
      <c r="R36" s="139"/>
      <c r="S36" s="137"/>
      <c r="T36" s="137"/>
      <c r="U36" s="63"/>
      <c r="V36" s="66"/>
      <c r="X36" s="54" t="s">
        <v>26</v>
      </c>
      <c r="Y36" s="53" t="s">
        <v>27</v>
      </c>
      <c r="Z36" s="294" t="s">
        <v>97</v>
      </c>
      <c r="AA36" s="294"/>
      <c r="AB36" s="294"/>
      <c r="AC36" s="149"/>
      <c r="AD36" s="57" t="s">
        <v>29</v>
      </c>
      <c r="AE36" s="71" t="s">
        <v>30</v>
      </c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</row>
    <row r="37" spans="1:44">
      <c r="O37" s="58">
        <v>19</v>
      </c>
      <c r="P37" s="132" t="s">
        <v>81</v>
      </c>
      <c r="Q37" s="138"/>
      <c r="R37" s="138"/>
      <c r="S37" s="136"/>
      <c r="T37" s="136">
        <v>6</v>
      </c>
      <c r="U37" s="183" t="s">
        <v>127</v>
      </c>
      <c r="V37" s="184">
        <v>17</v>
      </c>
      <c r="X37" s="55"/>
      <c r="Y37" s="66"/>
      <c r="Z37" s="144"/>
      <c r="AA37" s="144"/>
      <c r="AB37" s="144"/>
      <c r="AC37" s="149"/>
      <c r="AD37" s="57"/>
      <c r="AE37" s="71"/>
      <c r="AF37" s="68"/>
    </row>
    <row r="38" spans="1:44">
      <c r="O38" s="55"/>
      <c r="P38" s="56" t="s">
        <v>94</v>
      </c>
      <c r="Q38" s="139"/>
      <c r="R38" s="139"/>
      <c r="S38" s="137"/>
      <c r="T38" s="137">
        <v>12</v>
      </c>
      <c r="U38" s="181" t="s">
        <v>130</v>
      </c>
      <c r="V38" s="66" t="s">
        <v>129</v>
      </c>
      <c r="X38" s="58">
        <v>14</v>
      </c>
      <c r="Y38" s="132" t="s">
        <v>86</v>
      </c>
      <c r="Z38" s="122"/>
      <c r="AA38" s="138"/>
      <c r="AB38" s="136"/>
      <c r="AC38" s="136">
        <v>12</v>
      </c>
      <c r="AD38" s="172">
        <v>14</v>
      </c>
      <c r="AE38" s="184"/>
      <c r="AF38" s="68"/>
    </row>
    <row r="39" spans="1:44">
      <c r="P39" s="68"/>
      <c r="X39" s="55"/>
      <c r="Y39" s="56" t="s">
        <v>90</v>
      </c>
      <c r="Z39" s="139"/>
      <c r="AA39" s="139"/>
      <c r="AB39" s="137"/>
      <c r="AC39" s="137">
        <v>11</v>
      </c>
      <c r="AD39" s="181"/>
      <c r="AE39" s="66"/>
      <c r="AF39" s="68"/>
    </row>
    <row r="40" spans="1:44">
      <c r="X40" s="55"/>
      <c r="Y40" s="76"/>
      <c r="Z40" s="139"/>
      <c r="AA40" s="139"/>
      <c r="AB40" s="137"/>
      <c r="AC40" s="137"/>
      <c r="AD40" s="63"/>
      <c r="AE40" s="66"/>
      <c r="AF40" s="68"/>
    </row>
    <row r="41" spans="1:44">
      <c r="X41" s="58">
        <v>15</v>
      </c>
      <c r="Y41" s="56" t="s">
        <v>85</v>
      </c>
      <c r="Z41" s="138"/>
      <c r="AA41" s="138"/>
      <c r="AB41" s="136"/>
      <c r="AC41" s="136">
        <v>3</v>
      </c>
      <c r="AD41" s="172">
        <v>14</v>
      </c>
      <c r="AE41" s="184"/>
    </row>
    <row r="42" spans="1:44">
      <c r="X42" s="55"/>
      <c r="Y42" s="178" t="s">
        <v>94</v>
      </c>
      <c r="Z42" s="121"/>
      <c r="AA42" s="121"/>
      <c r="AB42" s="137"/>
      <c r="AC42" s="137">
        <v>12</v>
      </c>
      <c r="AD42" s="181"/>
      <c r="AE42" s="185"/>
    </row>
    <row r="43" spans="1:44">
      <c r="X43" s="55"/>
      <c r="Y43" s="76"/>
      <c r="Z43" s="139"/>
      <c r="AA43" s="139"/>
      <c r="AB43" s="137"/>
      <c r="AC43" s="137"/>
      <c r="AD43" s="63"/>
      <c r="AE43" s="66"/>
    </row>
    <row r="44" spans="1:44">
      <c r="X44" s="53"/>
      <c r="Y44" s="53" t="s">
        <v>131</v>
      </c>
      <c r="Z44" s="121"/>
      <c r="AA44" s="121"/>
      <c r="AB44" s="121"/>
      <c r="AC44" s="121"/>
      <c r="AD44" s="180"/>
      <c r="AE44" s="53"/>
    </row>
    <row r="45" spans="1:44">
      <c r="X45" s="53"/>
      <c r="Y45" s="53" t="s">
        <v>126</v>
      </c>
      <c r="Z45" s="121"/>
      <c r="AA45" s="121"/>
      <c r="AB45" s="121"/>
      <c r="AC45" s="121"/>
      <c r="AD45" s="180"/>
      <c r="AE45" s="53"/>
    </row>
    <row r="46" spans="1:44">
      <c r="X46" s="54" t="s">
        <v>26</v>
      </c>
      <c r="Y46" s="53" t="s">
        <v>27</v>
      </c>
      <c r="Z46" s="294" t="s">
        <v>97</v>
      </c>
      <c r="AA46" s="294"/>
      <c r="AB46" s="294"/>
      <c r="AC46" s="149"/>
      <c r="AD46" s="57" t="s">
        <v>29</v>
      </c>
      <c r="AE46" s="71" t="s">
        <v>30</v>
      </c>
    </row>
    <row r="47" spans="1:44">
      <c r="X47" s="55"/>
      <c r="Y47" s="71"/>
      <c r="Z47" s="144"/>
      <c r="AA47" s="144"/>
      <c r="AB47" s="144"/>
      <c r="AC47" s="149"/>
      <c r="AD47" s="57"/>
      <c r="AE47" s="71"/>
    </row>
    <row r="48" spans="1:44">
      <c r="X48" s="58">
        <v>16</v>
      </c>
      <c r="Y48" s="133" t="s">
        <v>82</v>
      </c>
      <c r="Z48" s="122"/>
      <c r="AA48" s="138"/>
      <c r="AB48" s="136"/>
      <c r="AC48" s="136">
        <v>12</v>
      </c>
      <c r="AD48" s="172">
        <v>16</v>
      </c>
      <c r="AE48" s="184" t="s">
        <v>132</v>
      </c>
    </row>
    <row r="49" spans="24:43">
      <c r="X49" s="55"/>
      <c r="Y49" s="178" t="s">
        <v>87</v>
      </c>
      <c r="Z49" s="139"/>
      <c r="AA49" s="139"/>
      <c r="AB49" s="137"/>
      <c r="AC49" s="137">
        <v>6</v>
      </c>
      <c r="AD49" s="181"/>
      <c r="AE49" s="66"/>
      <c r="AK49" s="55"/>
      <c r="AL49" s="76"/>
      <c r="AM49" s="139"/>
      <c r="AN49" s="139"/>
      <c r="AO49" s="137"/>
      <c r="AP49" s="16"/>
      <c r="AQ49" s="16"/>
    </row>
    <row r="50" spans="24:43">
      <c r="X50" s="16"/>
      <c r="Y50" s="76"/>
      <c r="Z50" s="139"/>
      <c r="AA50" s="139"/>
      <c r="AB50" s="137"/>
      <c r="AC50" s="137"/>
      <c r="AD50" s="63"/>
      <c r="AE50" s="66"/>
    </row>
    <row r="52" spans="24:43">
      <c r="X52" s="53"/>
      <c r="Y52" s="53" t="s">
        <v>131</v>
      </c>
      <c r="Z52" s="121"/>
      <c r="AA52" s="121"/>
      <c r="AB52" s="121"/>
      <c r="AC52" s="121"/>
      <c r="AD52" s="180"/>
      <c r="AE52" s="53"/>
    </row>
    <row r="53" spans="24:43">
      <c r="X53" s="53"/>
      <c r="Y53" s="53" t="s">
        <v>135</v>
      </c>
      <c r="Z53" s="121"/>
      <c r="AA53" s="121"/>
      <c r="AB53" s="121"/>
      <c r="AC53" s="121"/>
      <c r="AD53" s="180"/>
      <c r="AE53" s="53"/>
    </row>
    <row r="54" spans="24:43">
      <c r="X54" s="54" t="s">
        <v>26</v>
      </c>
      <c r="Y54" s="53" t="s">
        <v>27</v>
      </c>
      <c r="Z54" s="294" t="s">
        <v>97</v>
      </c>
      <c r="AA54" s="294"/>
      <c r="AB54" s="294"/>
      <c r="AC54" s="149"/>
      <c r="AD54" s="57" t="s">
        <v>29</v>
      </c>
      <c r="AE54" s="71" t="s">
        <v>30</v>
      </c>
    </row>
    <row r="55" spans="24:43">
      <c r="X55" s="55"/>
      <c r="Y55" s="71"/>
      <c r="Z55" s="149"/>
      <c r="AA55" s="149"/>
      <c r="AB55" s="149"/>
      <c r="AC55" s="149"/>
      <c r="AD55" s="57"/>
      <c r="AE55" s="71"/>
    </row>
    <row r="56" spans="24:43">
      <c r="X56" s="58">
        <v>16</v>
      </c>
      <c r="Y56" s="133" t="s">
        <v>82</v>
      </c>
      <c r="Z56" s="122"/>
      <c r="AA56" s="138"/>
      <c r="AB56" s="136"/>
      <c r="AC56" s="136">
        <v>9</v>
      </c>
      <c r="AD56" s="172"/>
      <c r="AE56" s="184"/>
    </row>
    <row r="57" spans="24:43">
      <c r="X57" s="55"/>
      <c r="Y57" s="178" t="s">
        <v>81</v>
      </c>
      <c r="Z57" s="121"/>
      <c r="AA57" s="121"/>
      <c r="AB57" s="137"/>
      <c r="AC57" s="137">
        <v>12</v>
      </c>
      <c r="AD57" s="181"/>
      <c r="AE57" s="66"/>
    </row>
  </sheetData>
  <mergeCells count="11">
    <mergeCell ref="I4:K4"/>
    <mergeCell ref="T4:V4"/>
    <mergeCell ref="Q20:S20"/>
    <mergeCell ref="AL4:AN4"/>
    <mergeCell ref="AI24:AK24"/>
    <mergeCell ref="AC4:AE4"/>
    <mergeCell ref="Z54:AB54"/>
    <mergeCell ref="Z24:AB24"/>
    <mergeCell ref="Z36:AB36"/>
    <mergeCell ref="Z46:AB46"/>
    <mergeCell ref="Z4:AB4"/>
  </mergeCells>
  <pageMargins left="0.7" right="0.7" top="0.75" bottom="0.75" header="0.3" footer="0.3"/>
  <pageSetup paperSize="9" scale="3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279"/>
  <sheetViews>
    <sheetView topLeftCell="N28" workbookViewId="0">
      <selection activeCell="AL13" sqref="AL13"/>
    </sheetView>
  </sheetViews>
  <sheetFormatPr defaultRowHeight="12.75"/>
  <cols>
    <col min="1" max="1" width="5.42578125" customWidth="1"/>
    <col min="2" max="2" width="5.85546875" customWidth="1"/>
    <col min="3" max="3" width="44.7109375" style="75" customWidth="1"/>
    <col min="4" max="4" width="3.140625" style="75" customWidth="1"/>
    <col min="5" max="5" width="2.7109375" style="75" customWidth="1"/>
    <col min="6" max="8" width="2.7109375" customWidth="1"/>
    <col min="11" max="11" width="42.7109375" bestFit="1" customWidth="1"/>
    <col min="12" max="16" width="2.7109375" customWidth="1"/>
    <col min="22" max="22" width="14.140625" customWidth="1"/>
    <col min="24" max="24" width="9.140625" style="81"/>
    <col min="28" max="28" width="9.85546875" customWidth="1"/>
  </cols>
  <sheetData>
    <row r="1" spans="1:34">
      <c r="K1" s="75"/>
      <c r="L1" s="75"/>
      <c r="M1" s="75"/>
      <c r="R1" s="68"/>
      <c r="S1" s="68"/>
      <c r="T1" s="68"/>
      <c r="U1" s="68"/>
      <c r="V1" s="68"/>
      <c r="W1" s="68"/>
      <c r="X1" s="179"/>
      <c r="Y1" s="68"/>
      <c r="Z1" s="68"/>
      <c r="AA1" s="68"/>
      <c r="AB1" s="68"/>
      <c r="AC1" s="68"/>
    </row>
    <row r="2" spans="1:34">
      <c r="A2" s="53"/>
      <c r="B2" s="53"/>
      <c r="C2" s="53" t="s">
        <v>24</v>
      </c>
      <c r="D2" s="53"/>
      <c r="E2" s="53"/>
      <c r="F2" s="53"/>
      <c r="G2" s="53"/>
      <c r="H2" s="53"/>
      <c r="I2" s="53"/>
      <c r="J2" s="53"/>
      <c r="K2" s="53" t="s">
        <v>24</v>
      </c>
      <c r="L2" s="53"/>
      <c r="M2" s="53"/>
      <c r="N2" s="53"/>
      <c r="O2" s="53"/>
      <c r="P2" s="53"/>
      <c r="Q2" s="53"/>
      <c r="R2" s="53"/>
      <c r="S2" s="53" t="s">
        <v>133</v>
      </c>
      <c r="T2" s="121"/>
      <c r="U2" s="121"/>
      <c r="V2" s="121"/>
      <c r="W2" s="121"/>
      <c r="X2" s="180"/>
      <c r="Y2" s="53"/>
      <c r="Z2" s="68"/>
      <c r="AA2" s="53"/>
      <c r="AB2" s="53" t="s">
        <v>133</v>
      </c>
      <c r="AC2" s="121"/>
      <c r="AD2" s="121"/>
      <c r="AE2" s="121"/>
      <c r="AF2" s="121"/>
      <c r="AG2" s="180"/>
      <c r="AH2" s="53"/>
    </row>
    <row r="3" spans="1:34">
      <c r="A3" s="53"/>
      <c r="B3" s="53"/>
      <c r="C3" s="53" t="s">
        <v>25</v>
      </c>
      <c r="D3" s="53"/>
      <c r="E3" s="53"/>
      <c r="F3" s="53"/>
      <c r="G3" s="53"/>
      <c r="H3" s="53"/>
      <c r="I3" s="53"/>
      <c r="J3" s="53"/>
      <c r="K3" s="53" t="s">
        <v>112</v>
      </c>
      <c r="L3" s="53"/>
      <c r="M3" s="53"/>
      <c r="N3" s="53"/>
      <c r="O3" s="53"/>
      <c r="P3" s="53"/>
      <c r="Q3" s="53"/>
      <c r="R3" s="53"/>
      <c r="S3" s="53" t="s">
        <v>126</v>
      </c>
      <c r="T3" s="121"/>
      <c r="U3" s="121"/>
      <c r="V3" s="121"/>
      <c r="W3" s="121"/>
      <c r="X3" s="180"/>
      <c r="Y3" s="53"/>
      <c r="Z3" s="68"/>
      <c r="AA3" s="53"/>
      <c r="AB3" s="53" t="s">
        <v>135</v>
      </c>
      <c r="AC3" s="121"/>
      <c r="AD3" s="121"/>
      <c r="AE3" s="121"/>
      <c r="AF3" s="121"/>
      <c r="AG3" s="180"/>
      <c r="AH3" s="53"/>
    </row>
    <row r="4" spans="1:34">
      <c r="A4" s="56"/>
      <c r="B4" s="54" t="s">
        <v>26</v>
      </c>
      <c r="C4" s="53" t="s">
        <v>27</v>
      </c>
      <c r="D4" s="53" t="s">
        <v>97</v>
      </c>
      <c r="E4" s="53"/>
      <c r="F4" s="55"/>
      <c r="G4" t="s">
        <v>29</v>
      </c>
      <c r="H4" t="s">
        <v>30</v>
      </c>
      <c r="J4" s="54" t="s">
        <v>26</v>
      </c>
      <c r="K4" s="53" t="s">
        <v>27</v>
      </c>
      <c r="L4" s="53" t="s">
        <v>97</v>
      </c>
      <c r="M4" s="53"/>
      <c r="N4" s="55"/>
      <c r="O4" t="s">
        <v>29</v>
      </c>
      <c r="P4" t="s">
        <v>30</v>
      </c>
      <c r="R4" s="54" t="s">
        <v>26</v>
      </c>
      <c r="S4" s="53" t="s">
        <v>27</v>
      </c>
      <c r="W4" s="296" t="s">
        <v>97</v>
      </c>
      <c r="X4" s="296"/>
      <c r="Y4" s="296"/>
      <c r="Z4" s="68"/>
      <c r="AA4" s="54" t="s">
        <v>26</v>
      </c>
      <c r="AB4" s="53" t="s">
        <v>27</v>
      </c>
      <c r="AF4" s="296"/>
      <c r="AG4" s="296"/>
      <c r="AH4" s="296"/>
    </row>
    <row r="5" spans="1:34">
      <c r="A5" s="16"/>
      <c r="B5" s="55"/>
      <c r="C5" s="71"/>
      <c r="D5" s="71"/>
      <c r="E5" s="71"/>
      <c r="F5" s="55"/>
      <c r="J5" s="55"/>
      <c r="K5" s="71"/>
      <c r="L5" s="71"/>
      <c r="M5" s="71"/>
      <c r="N5" s="55"/>
      <c r="R5" s="55"/>
      <c r="S5" s="71"/>
      <c r="T5" s="144"/>
      <c r="U5" s="144"/>
      <c r="V5" s="144"/>
      <c r="W5" s="149"/>
      <c r="X5" s="57"/>
      <c r="Y5" s="55"/>
      <c r="Z5" s="68"/>
      <c r="AA5" s="55"/>
      <c r="AB5" s="66"/>
      <c r="AC5" s="187"/>
      <c r="AD5" s="187"/>
      <c r="AE5" s="187"/>
      <c r="AF5" s="187"/>
      <c r="AG5" s="57"/>
      <c r="AH5" s="55"/>
    </row>
    <row r="6" spans="1:34">
      <c r="A6" s="16"/>
      <c r="B6" s="58">
        <v>20</v>
      </c>
      <c r="C6" s="132" t="s">
        <v>98</v>
      </c>
      <c r="D6" s="132">
        <v>10</v>
      </c>
      <c r="E6" s="132">
        <v>12</v>
      </c>
      <c r="F6" s="59">
        <v>12</v>
      </c>
      <c r="G6" s="60">
        <v>20</v>
      </c>
      <c r="H6" s="61">
        <v>24</v>
      </c>
      <c r="J6" s="58">
        <v>20</v>
      </c>
      <c r="K6" s="132" t="s">
        <v>109</v>
      </c>
      <c r="L6" s="132">
        <v>12</v>
      </c>
      <c r="M6" s="132">
        <v>12</v>
      </c>
      <c r="N6" s="59"/>
      <c r="O6" s="142" t="s">
        <v>111</v>
      </c>
      <c r="P6" s="127">
        <v>22</v>
      </c>
      <c r="R6" s="58">
        <v>20</v>
      </c>
      <c r="S6" s="56" t="s">
        <v>105</v>
      </c>
      <c r="T6" s="122"/>
      <c r="U6" s="138"/>
      <c r="V6" s="136"/>
      <c r="W6" s="136" t="s">
        <v>158</v>
      </c>
      <c r="X6" s="172">
        <v>20</v>
      </c>
      <c r="Y6" s="127">
        <v>21</v>
      </c>
      <c r="Z6" s="68"/>
      <c r="AA6" s="58">
        <v>20</v>
      </c>
      <c r="AB6" s="76" t="s">
        <v>101</v>
      </c>
      <c r="AC6" s="139"/>
      <c r="AD6" s="139"/>
      <c r="AE6" s="137"/>
      <c r="AF6" s="136"/>
      <c r="AG6" s="172" t="s">
        <v>170</v>
      </c>
      <c r="AH6" s="127"/>
    </row>
    <row r="7" spans="1:34">
      <c r="A7" s="16"/>
      <c r="B7" s="55"/>
      <c r="C7" s="133" t="s">
        <v>99</v>
      </c>
      <c r="D7" s="133">
        <v>12</v>
      </c>
      <c r="E7" s="133">
        <v>10</v>
      </c>
      <c r="F7" s="64">
        <v>8</v>
      </c>
      <c r="G7" s="67"/>
      <c r="H7" s="68"/>
      <c r="J7" s="55"/>
      <c r="K7" s="56" t="s">
        <v>98</v>
      </c>
      <c r="L7" s="66">
        <v>8</v>
      </c>
      <c r="M7" s="66">
        <v>9</v>
      </c>
      <c r="N7" s="64"/>
      <c r="O7" s="143"/>
      <c r="P7" s="16"/>
      <c r="R7" s="55"/>
      <c r="S7" s="182" t="s">
        <v>101</v>
      </c>
      <c r="T7" s="139"/>
      <c r="U7" s="139"/>
      <c r="V7" s="137"/>
      <c r="W7" s="137" t="s">
        <v>138</v>
      </c>
      <c r="X7" s="181"/>
      <c r="Y7" s="16"/>
      <c r="Z7" s="68"/>
      <c r="AA7" s="55"/>
      <c r="AB7" s="182" t="s">
        <v>141</v>
      </c>
      <c r="AC7" s="190"/>
      <c r="AD7" s="190"/>
      <c r="AE7" s="191"/>
      <c r="AF7" s="137"/>
      <c r="AG7" s="181" t="s">
        <v>138</v>
      </c>
      <c r="AH7" s="16"/>
    </row>
    <row r="8" spans="1:34">
      <c r="A8" s="16"/>
      <c r="B8" s="55"/>
      <c r="C8" s="53"/>
      <c r="D8" s="53"/>
      <c r="E8" s="53"/>
      <c r="F8" s="16"/>
      <c r="J8" s="55"/>
      <c r="K8" s="66"/>
      <c r="L8" s="71"/>
      <c r="M8" s="71"/>
      <c r="N8" s="16"/>
      <c r="O8" s="125"/>
      <c r="P8" s="55"/>
      <c r="R8" s="55"/>
      <c r="S8" s="76"/>
      <c r="T8" s="139"/>
      <c r="U8" s="139"/>
      <c r="V8" s="137"/>
      <c r="W8" s="137"/>
      <c r="X8" s="63"/>
      <c r="Y8" s="16"/>
      <c r="Z8" s="68"/>
      <c r="AA8" s="16"/>
      <c r="AB8" s="76"/>
      <c r="AC8" s="139"/>
      <c r="AD8" s="139"/>
      <c r="AE8" s="137"/>
      <c r="AF8" s="137"/>
      <c r="AG8" s="63"/>
      <c r="AH8" s="16"/>
    </row>
    <row r="9" spans="1:34">
      <c r="A9" s="16"/>
      <c r="B9" s="58">
        <v>21</v>
      </c>
      <c r="C9" s="132" t="s">
        <v>100</v>
      </c>
      <c r="D9" s="132">
        <v>12</v>
      </c>
      <c r="E9" s="132">
        <v>9</v>
      </c>
      <c r="F9" s="59">
        <v>9</v>
      </c>
      <c r="G9" s="70">
        <v>21</v>
      </c>
      <c r="H9" s="61">
        <v>24</v>
      </c>
      <c r="J9" s="58">
        <v>21</v>
      </c>
      <c r="K9" s="133" t="s">
        <v>136</v>
      </c>
      <c r="L9" s="74">
        <v>11</v>
      </c>
      <c r="M9" s="74">
        <v>8</v>
      </c>
      <c r="N9" s="59"/>
      <c r="O9" s="142" t="s">
        <v>111</v>
      </c>
      <c r="P9" s="127">
        <v>22</v>
      </c>
      <c r="R9" s="58">
        <v>21</v>
      </c>
      <c r="S9" s="135" t="s">
        <v>141</v>
      </c>
      <c r="T9" s="138"/>
      <c r="U9" s="138"/>
      <c r="V9" s="136"/>
      <c r="W9" s="136" t="s">
        <v>138</v>
      </c>
      <c r="X9" s="172">
        <v>20</v>
      </c>
      <c r="Y9" s="127">
        <v>21</v>
      </c>
      <c r="Z9" s="68"/>
      <c r="AA9" s="65"/>
      <c r="AB9" s="76"/>
      <c r="AC9" s="139"/>
      <c r="AD9" s="139"/>
      <c r="AE9" s="137"/>
      <c r="AF9" s="137"/>
      <c r="AG9" s="63"/>
      <c r="AH9" s="16"/>
    </row>
    <row r="10" spans="1:34">
      <c r="A10" s="16"/>
      <c r="B10" s="55"/>
      <c r="C10" s="133" t="s">
        <v>136</v>
      </c>
      <c r="D10" s="133">
        <v>11</v>
      </c>
      <c r="E10" s="133">
        <v>12</v>
      </c>
      <c r="F10" s="64">
        <v>12</v>
      </c>
      <c r="G10" s="67"/>
      <c r="H10" s="3"/>
      <c r="J10" s="55"/>
      <c r="K10" s="182" t="s">
        <v>101</v>
      </c>
      <c r="L10" s="66">
        <v>12</v>
      </c>
      <c r="M10" s="66">
        <v>12</v>
      </c>
      <c r="N10" s="64"/>
      <c r="O10" s="143"/>
      <c r="P10" s="64"/>
      <c r="R10" s="55"/>
      <c r="S10" s="56" t="s">
        <v>142</v>
      </c>
      <c r="T10" s="121"/>
      <c r="U10" s="121"/>
      <c r="V10" s="137"/>
      <c r="W10" s="137" t="s">
        <v>159</v>
      </c>
      <c r="X10" s="181"/>
      <c r="Y10" s="64"/>
      <c r="Z10" s="68"/>
      <c r="AA10" s="53"/>
      <c r="AB10" s="53" t="s">
        <v>133</v>
      </c>
      <c r="AC10" s="121"/>
      <c r="AD10" s="121"/>
      <c r="AE10" s="121"/>
      <c r="AF10" s="121"/>
      <c r="AG10" s="180"/>
      <c r="AH10" s="53"/>
    </row>
    <row r="11" spans="1:34">
      <c r="A11" s="16"/>
      <c r="B11" s="55"/>
      <c r="C11" s="76"/>
      <c r="D11" s="76"/>
      <c r="E11" s="76"/>
      <c r="F11" s="64"/>
      <c r="G11" s="68"/>
      <c r="H11" s="68"/>
      <c r="J11" s="55"/>
      <c r="K11" s="66"/>
      <c r="L11" s="66"/>
      <c r="M11" s="66"/>
      <c r="N11" s="64"/>
      <c r="O11" s="123"/>
      <c r="P11" s="16"/>
      <c r="R11" s="16"/>
      <c r="S11" s="76"/>
      <c r="T11" s="139"/>
      <c r="U11" s="139"/>
      <c r="V11" s="137"/>
      <c r="W11" s="137"/>
      <c r="X11" s="63"/>
      <c r="Y11" s="16"/>
      <c r="Z11" s="68"/>
      <c r="AA11" s="53"/>
      <c r="AB11" s="53" t="s">
        <v>156</v>
      </c>
      <c r="AC11" s="121"/>
      <c r="AD11" s="121"/>
      <c r="AE11" s="121"/>
      <c r="AF11" s="121"/>
      <c r="AG11" s="180"/>
      <c r="AH11" s="53"/>
    </row>
    <row r="12" spans="1:34">
      <c r="A12" s="16"/>
      <c r="B12" s="58">
        <v>22</v>
      </c>
      <c r="C12" s="135" t="s">
        <v>101</v>
      </c>
      <c r="D12" s="135">
        <v>12</v>
      </c>
      <c r="E12" s="135">
        <v>11</v>
      </c>
      <c r="F12" s="59">
        <v>12</v>
      </c>
      <c r="G12" s="62">
        <v>21</v>
      </c>
      <c r="H12" s="61">
        <v>25</v>
      </c>
      <c r="J12" s="58">
        <v>22</v>
      </c>
      <c r="K12" s="132" t="s">
        <v>103</v>
      </c>
      <c r="L12" s="74">
        <v>7</v>
      </c>
      <c r="M12" s="74">
        <v>11</v>
      </c>
      <c r="N12" s="59"/>
      <c r="O12" s="122" t="s">
        <v>111</v>
      </c>
      <c r="P12" s="127">
        <v>23</v>
      </c>
      <c r="R12" s="53"/>
      <c r="S12" s="53" t="s">
        <v>134</v>
      </c>
      <c r="T12" s="121"/>
      <c r="U12" s="121"/>
      <c r="V12" s="121"/>
      <c r="W12" s="121"/>
      <c r="X12" s="180"/>
      <c r="Y12" s="53"/>
      <c r="Z12" s="68"/>
      <c r="AA12" s="54" t="s">
        <v>26</v>
      </c>
      <c r="AB12" s="53" t="s">
        <v>27</v>
      </c>
      <c r="AC12" s="187" t="s">
        <v>97</v>
      </c>
      <c r="AD12" s="188"/>
      <c r="AE12" s="188"/>
      <c r="AF12" s="188"/>
      <c r="AG12" s="57"/>
      <c r="AH12" s="55"/>
    </row>
    <row r="13" spans="1:34">
      <c r="A13" s="16"/>
      <c r="B13" s="55"/>
      <c r="C13" s="133" t="s">
        <v>102</v>
      </c>
      <c r="D13" s="133">
        <v>9</v>
      </c>
      <c r="E13" s="133">
        <v>12</v>
      </c>
      <c r="F13" s="64">
        <v>11</v>
      </c>
      <c r="G13" s="67"/>
      <c r="H13" s="68"/>
      <c r="J13" s="55"/>
      <c r="K13" s="56" t="s">
        <v>105</v>
      </c>
      <c r="L13" s="66">
        <v>12</v>
      </c>
      <c r="M13" s="66">
        <v>12</v>
      </c>
      <c r="N13" s="64"/>
      <c r="O13" s="143"/>
      <c r="P13" s="16"/>
      <c r="R13" s="53"/>
      <c r="S13" s="53" t="s">
        <v>126</v>
      </c>
      <c r="T13" s="121"/>
      <c r="U13" s="121"/>
      <c r="V13" s="121"/>
      <c r="W13" s="121"/>
      <c r="X13" s="180"/>
      <c r="Y13" s="53"/>
      <c r="Z13" s="68"/>
      <c r="AA13" s="55"/>
      <c r="AB13" s="71"/>
      <c r="AC13" s="187"/>
      <c r="AD13" s="187"/>
      <c r="AE13" s="187"/>
      <c r="AF13" s="187"/>
      <c r="AG13" s="57"/>
      <c r="AH13" s="55"/>
    </row>
    <row r="14" spans="1:34">
      <c r="A14" s="16"/>
      <c r="B14" s="55"/>
      <c r="C14" s="76"/>
      <c r="D14" s="76"/>
      <c r="E14" s="76"/>
      <c r="F14" s="64"/>
      <c r="G14" s="68"/>
      <c r="H14" s="68"/>
      <c r="J14" s="55"/>
      <c r="K14" s="66"/>
      <c r="L14" s="66"/>
      <c r="M14" s="66"/>
      <c r="N14" s="64"/>
      <c r="O14" s="123"/>
      <c r="P14" s="16"/>
      <c r="R14" s="54" t="s">
        <v>26</v>
      </c>
      <c r="S14" s="53" t="s">
        <v>27</v>
      </c>
      <c r="T14" s="144" t="s">
        <v>97</v>
      </c>
      <c r="U14" s="145"/>
      <c r="V14" s="145"/>
      <c r="W14" s="150"/>
      <c r="X14" s="57" t="s">
        <v>29</v>
      </c>
      <c r="Y14" s="55" t="s">
        <v>30</v>
      </c>
      <c r="Z14" s="68"/>
      <c r="AA14" s="58">
        <v>22</v>
      </c>
      <c r="AB14" s="56" t="s">
        <v>105</v>
      </c>
      <c r="AC14" s="122"/>
      <c r="AD14" s="138"/>
      <c r="AE14" s="136"/>
      <c r="AF14" s="136"/>
      <c r="AG14" s="172">
        <v>11</v>
      </c>
      <c r="AH14" s="127"/>
    </row>
    <row r="15" spans="1:34">
      <c r="A15" s="16"/>
      <c r="B15" s="58">
        <v>23</v>
      </c>
      <c r="C15" s="132" t="s">
        <v>103</v>
      </c>
      <c r="D15" s="132">
        <v>12</v>
      </c>
      <c r="E15" s="132">
        <v>10</v>
      </c>
      <c r="F15" s="59">
        <v>12</v>
      </c>
      <c r="G15" s="62">
        <v>22</v>
      </c>
      <c r="H15" s="61">
        <v>25</v>
      </c>
      <c r="J15" s="58">
        <v>23</v>
      </c>
      <c r="K15" s="132" t="s">
        <v>110</v>
      </c>
      <c r="L15" s="132" t="s">
        <v>140</v>
      </c>
      <c r="M15" s="132">
        <v>10</v>
      </c>
      <c r="N15" s="59">
        <v>9</v>
      </c>
      <c r="O15" s="122" t="s">
        <v>111</v>
      </c>
      <c r="P15" s="127">
        <v>23</v>
      </c>
      <c r="R15" s="55"/>
      <c r="S15" s="71"/>
      <c r="T15" s="144"/>
      <c r="U15" s="144"/>
      <c r="V15" s="144"/>
      <c r="W15" s="149"/>
      <c r="X15" s="57"/>
      <c r="Y15" s="55"/>
      <c r="Z15" s="68"/>
      <c r="AA15" s="55"/>
      <c r="AB15" s="178" t="s">
        <v>142</v>
      </c>
      <c r="AC15" s="121"/>
      <c r="AD15" s="121"/>
      <c r="AE15" s="137"/>
      <c r="AF15" s="137"/>
      <c r="AG15" s="181">
        <v>12</v>
      </c>
      <c r="AH15" s="16"/>
    </row>
    <row r="16" spans="1:34" ht="15.75">
      <c r="A16" s="16"/>
      <c r="B16" s="55"/>
      <c r="C16" s="133" t="s">
        <v>104</v>
      </c>
      <c r="D16" s="133">
        <v>6</v>
      </c>
      <c r="E16" s="133">
        <v>12</v>
      </c>
      <c r="F16" s="64">
        <v>5</v>
      </c>
      <c r="G16" s="67"/>
      <c r="H16" s="3"/>
      <c r="J16" s="55"/>
      <c r="K16" s="186" t="s">
        <v>107</v>
      </c>
      <c r="L16" s="66">
        <v>8</v>
      </c>
      <c r="M16" s="66">
        <v>12</v>
      </c>
      <c r="N16" s="64">
        <v>12</v>
      </c>
      <c r="O16" s="129"/>
      <c r="P16" s="64"/>
      <c r="R16" s="58">
        <v>22</v>
      </c>
      <c r="S16" s="56" t="s">
        <v>98</v>
      </c>
      <c r="T16" s="122"/>
      <c r="U16" s="138"/>
      <c r="V16" s="136"/>
      <c r="W16" s="136">
        <v>12</v>
      </c>
      <c r="X16" s="172">
        <v>22</v>
      </c>
      <c r="Y16" s="127" t="s">
        <v>132</v>
      </c>
      <c r="Z16" s="68"/>
    </row>
    <row r="17" spans="1:39">
      <c r="A17" s="16"/>
      <c r="B17" s="65"/>
      <c r="C17" s="76"/>
      <c r="D17" s="76"/>
      <c r="E17" s="76"/>
      <c r="F17" s="64"/>
      <c r="G17" s="68"/>
      <c r="H17" s="68"/>
      <c r="J17" s="65"/>
      <c r="K17" s="66"/>
      <c r="L17" s="66"/>
      <c r="M17" s="66"/>
      <c r="N17" s="64"/>
      <c r="O17" s="16"/>
      <c r="P17" s="16"/>
      <c r="Q17" s="68"/>
      <c r="R17" s="55"/>
      <c r="S17" s="178" t="s">
        <v>136</v>
      </c>
      <c r="T17" s="139"/>
      <c r="U17" s="139"/>
      <c r="V17" s="137"/>
      <c r="W17" s="137">
        <v>11</v>
      </c>
      <c r="X17" s="181"/>
      <c r="Y17" s="16"/>
      <c r="Z17" s="68"/>
    </row>
    <row r="18" spans="1:39">
      <c r="A18" s="16"/>
      <c r="B18" s="58">
        <v>24</v>
      </c>
      <c r="C18" s="132" t="s">
        <v>105</v>
      </c>
      <c r="D18" s="132">
        <v>12</v>
      </c>
      <c r="E18" s="132">
        <v>12</v>
      </c>
      <c r="F18" s="59"/>
      <c r="G18" s="60">
        <v>22</v>
      </c>
      <c r="H18" s="61">
        <v>26</v>
      </c>
      <c r="J18" s="53"/>
      <c r="K18" s="53" t="s">
        <v>113</v>
      </c>
      <c r="L18" s="53"/>
      <c r="M18" s="53"/>
      <c r="N18" s="53"/>
      <c r="O18" s="53"/>
      <c r="P18" s="53"/>
      <c r="Q18" s="68"/>
      <c r="R18" s="55"/>
      <c r="S18" s="76"/>
      <c r="T18" s="139"/>
      <c r="U18" s="139"/>
      <c r="V18" s="137"/>
      <c r="W18" s="137"/>
      <c r="X18" s="63"/>
      <c r="Y18" s="16"/>
    </row>
    <row r="19" spans="1:39">
      <c r="A19" s="16"/>
      <c r="B19" s="55"/>
      <c r="C19" s="133" t="s">
        <v>106</v>
      </c>
      <c r="D19" s="133">
        <v>8</v>
      </c>
      <c r="E19" s="133">
        <v>11</v>
      </c>
      <c r="F19" s="64"/>
      <c r="G19" s="67"/>
      <c r="H19" s="68"/>
      <c r="J19" s="53"/>
      <c r="K19" s="53" t="s">
        <v>112</v>
      </c>
      <c r="L19" s="53"/>
      <c r="M19" s="53"/>
      <c r="N19" s="53"/>
      <c r="O19" s="53"/>
      <c r="P19" s="53"/>
      <c r="Q19" s="68"/>
      <c r="R19" s="58">
        <v>23</v>
      </c>
      <c r="S19" s="132" t="s">
        <v>103</v>
      </c>
      <c r="T19" s="138"/>
      <c r="U19" s="138"/>
      <c r="V19" s="136"/>
      <c r="W19" s="136">
        <v>3</v>
      </c>
      <c r="X19" s="172">
        <v>22</v>
      </c>
      <c r="Y19" s="127" t="s">
        <v>132</v>
      </c>
    </row>
    <row r="20" spans="1:39">
      <c r="A20" s="16"/>
      <c r="B20" s="55"/>
      <c r="C20" s="76"/>
      <c r="D20" s="76"/>
      <c r="E20" s="76"/>
      <c r="F20" s="64"/>
      <c r="G20" s="68"/>
      <c r="H20" s="68"/>
      <c r="J20" s="54" t="s">
        <v>26</v>
      </c>
      <c r="K20" s="53" t="s">
        <v>27</v>
      </c>
      <c r="L20" s="53" t="s">
        <v>97</v>
      </c>
      <c r="M20" s="53"/>
      <c r="N20" s="55"/>
      <c r="O20" t="s">
        <v>29</v>
      </c>
      <c r="P20" t="s">
        <v>30</v>
      </c>
      <c r="Q20" s="68"/>
      <c r="R20" s="55"/>
      <c r="S20" s="56" t="s">
        <v>110</v>
      </c>
      <c r="T20" s="121"/>
      <c r="U20" s="121"/>
      <c r="V20" s="137"/>
      <c r="W20" s="137">
        <v>12</v>
      </c>
      <c r="X20" s="181"/>
      <c r="Y20" s="64"/>
    </row>
    <row r="21" spans="1:39" ht="15.75">
      <c r="A21" s="16"/>
      <c r="B21" s="58">
        <v>25</v>
      </c>
      <c r="C21" s="141" t="s">
        <v>107</v>
      </c>
      <c r="D21" s="132">
        <v>12</v>
      </c>
      <c r="E21" s="132">
        <v>12</v>
      </c>
      <c r="F21" s="59"/>
      <c r="G21" s="70">
        <v>23</v>
      </c>
      <c r="H21" s="61">
        <v>26</v>
      </c>
      <c r="J21" s="55"/>
      <c r="K21" s="71"/>
      <c r="L21" s="71"/>
      <c r="M21" s="71"/>
      <c r="N21" s="55"/>
      <c r="Q21" s="68"/>
      <c r="R21" s="55"/>
      <c r="S21" s="76"/>
      <c r="T21" s="139"/>
      <c r="U21" s="139"/>
      <c r="V21" s="137"/>
      <c r="W21" s="137"/>
      <c r="X21" s="63"/>
      <c r="Y21" s="16"/>
    </row>
    <row r="22" spans="1:39">
      <c r="B22" s="55"/>
      <c r="C22" s="76" t="s">
        <v>108</v>
      </c>
      <c r="D22" s="76">
        <v>5</v>
      </c>
      <c r="E22" s="76">
        <v>6</v>
      </c>
      <c r="F22" s="64"/>
      <c r="G22" s="67"/>
      <c r="H22" s="3"/>
      <c r="J22" s="58">
        <v>24</v>
      </c>
      <c r="K22" s="133" t="s">
        <v>99</v>
      </c>
      <c r="L22" s="132">
        <v>5</v>
      </c>
      <c r="M22" s="132"/>
      <c r="N22" s="59"/>
      <c r="O22" s="142">
        <v>24</v>
      </c>
      <c r="P22" s="127">
        <v>25</v>
      </c>
      <c r="Q22" s="68"/>
      <c r="S22" s="53" t="s">
        <v>125</v>
      </c>
      <c r="T22" s="121"/>
      <c r="U22" s="121"/>
      <c r="V22" s="121"/>
      <c r="W22" s="121"/>
      <c r="X22" s="180"/>
      <c r="Y22" s="53"/>
      <c r="Z22" s="68"/>
      <c r="AB22" s="133" t="s">
        <v>134</v>
      </c>
      <c r="AI22" s="68"/>
      <c r="AJ22" s="68"/>
      <c r="AK22" s="68"/>
      <c r="AL22" s="68"/>
      <c r="AM22" s="68"/>
    </row>
    <row r="23" spans="1:39">
      <c r="C23" s="79"/>
      <c r="D23" s="79"/>
      <c r="E23" s="79"/>
      <c r="J23" s="55"/>
      <c r="K23" s="178" t="s">
        <v>100</v>
      </c>
      <c r="L23" s="66">
        <v>12</v>
      </c>
      <c r="M23" s="66"/>
      <c r="N23" s="64"/>
      <c r="O23" s="143"/>
      <c r="P23" s="16"/>
      <c r="Q23" s="68"/>
      <c r="R23" s="53"/>
      <c r="S23" s="53" t="s">
        <v>124</v>
      </c>
      <c r="T23" s="121"/>
      <c r="U23" s="121"/>
      <c r="V23" s="121"/>
      <c r="W23" s="121"/>
      <c r="X23" s="180"/>
      <c r="Y23" s="53"/>
      <c r="Z23" s="68"/>
      <c r="AB23" s="133" t="s">
        <v>145</v>
      </c>
      <c r="AI23" s="68"/>
      <c r="AJ23" s="68"/>
      <c r="AK23" s="68"/>
      <c r="AL23" s="68"/>
      <c r="AM23" s="68"/>
    </row>
    <row r="24" spans="1:39">
      <c r="A24" s="68"/>
      <c r="B24" s="76"/>
      <c r="C24" s="79"/>
      <c r="D24" s="79"/>
      <c r="E24" s="79"/>
      <c r="F24" s="68"/>
      <c r="G24" s="68"/>
      <c r="H24" s="68"/>
      <c r="I24" s="68"/>
      <c r="J24" s="55"/>
      <c r="K24" s="66"/>
      <c r="L24" s="71"/>
      <c r="M24" s="71"/>
      <c r="N24" s="16"/>
      <c r="O24" s="125"/>
      <c r="P24" s="55"/>
      <c r="Q24" s="68"/>
      <c r="R24" s="54" t="s">
        <v>26</v>
      </c>
      <c r="S24" s="53" t="s">
        <v>27</v>
      </c>
      <c r="T24" s="294" t="s">
        <v>97</v>
      </c>
      <c r="U24" s="294"/>
      <c r="V24" s="294"/>
      <c r="W24" s="149"/>
      <c r="X24" s="57" t="s">
        <v>29</v>
      </c>
      <c r="Y24" s="55" t="s">
        <v>30</v>
      </c>
      <c r="Z24" s="68"/>
      <c r="AA24" s="55"/>
      <c r="AB24" s="76"/>
      <c r="AC24" s="139"/>
      <c r="AD24" s="139"/>
      <c r="AE24" s="137"/>
      <c r="AF24" s="137"/>
      <c r="AG24" s="63"/>
      <c r="AH24" s="16"/>
      <c r="AI24" s="68"/>
      <c r="AJ24" s="68"/>
      <c r="AK24" s="68"/>
      <c r="AL24" s="68"/>
      <c r="AM24" s="68"/>
    </row>
    <row r="25" spans="1:39">
      <c r="A25" s="68"/>
      <c r="B25" s="68"/>
      <c r="C25" s="79"/>
      <c r="D25" s="79"/>
      <c r="E25" s="79"/>
      <c r="F25" s="68"/>
      <c r="G25" s="68"/>
      <c r="H25" s="68"/>
      <c r="I25" s="68"/>
      <c r="J25" s="58">
        <v>25</v>
      </c>
      <c r="K25" s="133" t="s">
        <v>102</v>
      </c>
      <c r="L25" s="74">
        <v>12</v>
      </c>
      <c r="M25" s="74"/>
      <c r="N25" s="59"/>
      <c r="O25" s="142">
        <v>24</v>
      </c>
      <c r="P25" s="127">
        <v>25</v>
      </c>
      <c r="Q25" s="68"/>
      <c r="R25" s="55"/>
      <c r="S25" s="66"/>
      <c r="T25" s="144"/>
      <c r="U25" s="144"/>
      <c r="V25" s="144"/>
      <c r="W25" s="149"/>
      <c r="X25" s="57"/>
      <c r="Y25" s="55"/>
      <c r="Z25" s="68"/>
      <c r="AA25" s="58">
        <v>23</v>
      </c>
      <c r="AB25" s="56" t="s">
        <v>98</v>
      </c>
      <c r="AC25" s="122"/>
      <c r="AD25" s="138"/>
      <c r="AE25" s="136"/>
      <c r="AF25" s="136"/>
      <c r="AG25" s="172">
        <v>12</v>
      </c>
      <c r="AH25" s="127"/>
      <c r="AI25" s="68"/>
      <c r="AJ25" s="68"/>
      <c r="AK25" s="68"/>
      <c r="AL25" s="68"/>
      <c r="AM25" s="68"/>
    </row>
    <row r="26" spans="1:39">
      <c r="A26" s="68"/>
      <c r="B26" s="65"/>
      <c r="C26" s="66"/>
      <c r="D26" s="66"/>
      <c r="E26" s="66"/>
      <c r="F26" s="64"/>
      <c r="G26" s="65"/>
      <c r="H26" s="68"/>
      <c r="I26" s="68"/>
      <c r="J26" s="55"/>
      <c r="K26" s="178" t="s">
        <v>104</v>
      </c>
      <c r="L26" s="66">
        <v>5</v>
      </c>
      <c r="M26" s="66"/>
      <c r="N26" s="64"/>
      <c r="O26" s="143"/>
      <c r="P26" s="64"/>
      <c r="Q26" s="68"/>
      <c r="R26" s="58">
        <v>24</v>
      </c>
      <c r="S26" s="56" t="s">
        <v>100</v>
      </c>
      <c r="T26" s="122"/>
      <c r="U26" s="138"/>
      <c r="V26" s="136"/>
      <c r="W26" s="136">
        <v>8</v>
      </c>
      <c r="X26" s="172">
        <v>24</v>
      </c>
      <c r="Y26" s="127" t="s">
        <v>132</v>
      </c>
      <c r="Z26" s="68"/>
      <c r="AA26" s="55"/>
      <c r="AB26" s="178" t="s">
        <v>110</v>
      </c>
      <c r="AC26" s="121"/>
      <c r="AD26" s="121"/>
      <c r="AE26" s="137"/>
      <c r="AF26" s="137"/>
      <c r="AG26" s="181">
        <v>9</v>
      </c>
      <c r="AH26" s="64"/>
      <c r="AI26" s="68"/>
      <c r="AJ26" s="68"/>
      <c r="AK26" s="68"/>
      <c r="AL26" s="68"/>
      <c r="AM26" s="68"/>
    </row>
    <row r="27" spans="1:39">
      <c r="A27" s="68"/>
      <c r="B27" s="16"/>
      <c r="C27" s="66"/>
      <c r="D27" s="66"/>
      <c r="E27" s="66"/>
      <c r="F27" s="64"/>
      <c r="G27" s="68"/>
      <c r="H27" s="68"/>
      <c r="I27" s="68"/>
      <c r="J27" s="55"/>
      <c r="K27" s="66"/>
      <c r="L27" s="66"/>
      <c r="M27" s="66"/>
      <c r="N27" s="64"/>
      <c r="O27" s="123"/>
      <c r="P27" s="16"/>
      <c r="Q27" s="68"/>
      <c r="R27" s="55"/>
      <c r="S27" s="178" t="s">
        <v>102</v>
      </c>
      <c r="T27" s="139"/>
      <c r="U27" s="139"/>
      <c r="V27" s="137"/>
      <c r="W27" s="137">
        <v>12</v>
      </c>
      <c r="X27" s="181"/>
      <c r="Y27" s="16"/>
      <c r="Z27" s="68"/>
      <c r="AA27" s="55"/>
      <c r="AB27" s="76"/>
      <c r="AC27" s="139"/>
      <c r="AD27" s="139"/>
      <c r="AE27" s="137"/>
      <c r="AF27" s="137"/>
      <c r="AG27" s="63"/>
      <c r="AH27" s="16"/>
      <c r="AI27" s="68"/>
      <c r="AJ27" s="68"/>
      <c r="AK27" s="68"/>
      <c r="AL27" s="68"/>
      <c r="AM27" s="68"/>
    </row>
    <row r="28" spans="1:39">
      <c r="A28" s="68"/>
      <c r="B28" s="68"/>
      <c r="C28" s="79"/>
      <c r="D28" s="79"/>
      <c r="E28" s="79"/>
      <c r="F28" s="68"/>
      <c r="G28" s="68"/>
      <c r="H28" s="68"/>
      <c r="I28" s="68"/>
      <c r="J28" s="58">
        <v>26</v>
      </c>
      <c r="K28" s="133" t="s">
        <v>106</v>
      </c>
      <c r="L28" s="74">
        <v>12</v>
      </c>
      <c r="M28" s="74"/>
      <c r="N28" s="59"/>
      <c r="O28" s="122" t="s">
        <v>114</v>
      </c>
      <c r="P28" s="127" t="s">
        <v>114</v>
      </c>
      <c r="Q28" s="68"/>
      <c r="R28" s="16"/>
      <c r="S28" s="76"/>
      <c r="T28" s="139"/>
      <c r="U28" s="139"/>
      <c r="V28" s="137"/>
      <c r="W28" s="137"/>
      <c r="X28" s="63"/>
      <c r="Y28" s="16"/>
      <c r="Z28" s="68"/>
      <c r="AA28" s="16"/>
      <c r="AB28" s="76"/>
      <c r="AC28" s="139"/>
      <c r="AD28" s="139"/>
      <c r="AE28" s="137"/>
      <c r="AF28" s="137"/>
      <c r="AG28" s="63"/>
      <c r="AH28" s="16"/>
      <c r="AI28" s="68"/>
      <c r="AJ28" s="68"/>
      <c r="AK28" s="68"/>
      <c r="AL28" s="68"/>
      <c r="AM28" s="68"/>
    </row>
    <row r="29" spans="1:39">
      <c r="A29" s="68"/>
      <c r="B29" s="56"/>
      <c r="C29" s="79"/>
      <c r="D29" s="79"/>
      <c r="E29" s="79"/>
      <c r="F29" s="68"/>
      <c r="G29" s="68"/>
      <c r="H29" s="68"/>
      <c r="I29" s="68"/>
      <c r="J29" s="55"/>
      <c r="K29" s="182" t="s">
        <v>108</v>
      </c>
      <c r="L29" s="66">
        <v>8</v>
      </c>
      <c r="M29" s="66"/>
      <c r="N29" s="64"/>
      <c r="O29" s="143"/>
      <c r="P29" s="16"/>
      <c r="Q29" s="68"/>
      <c r="R29" s="53"/>
      <c r="S29" s="53" t="s">
        <v>125</v>
      </c>
      <c r="T29" s="121"/>
      <c r="U29" s="121"/>
      <c r="V29" s="121"/>
      <c r="W29" s="121"/>
      <c r="X29" s="180"/>
      <c r="Y29" s="53"/>
      <c r="Z29" s="68"/>
      <c r="AA29" s="76"/>
      <c r="AB29" s="76"/>
      <c r="AC29" s="139"/>
      <c r="AD29" s="139"/>
      <c r="AE29" s="139"/>
      <c r="AF29" s="139"/>
      <c r="AG29" s="78"/>
      <c r="AH29" s="76"/>
      <c r="AI29" s="68"/>
      <c r="AJ29" s="68"/>
      <c r="AK29" s="68"/>
      <c r="AL29" s="68"/>
      <c r="AM29" s="68"/>
    </row>
    <row r="30" spans="1:39">
      <c r="A30" s="68"/>
      <c r="B30" s="68"/>
      <c r="C30" s="79"/>
      <c r="D30" s="79"/>
      <c r="E30" s="79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53"/>
      <c r="S30" s="53" t="s">
        <v>135</v>
      </c>
      <c r="T30" s="121"/>
      <c r="U30" s="121"/>
      <c r="V30" s="121"/>
      <c r="W30" s="121"/>
      <c r="X30" s="180"/>
      <c r="Y30" s="53"/>
      <c r="Z30" s="68"/>
      <c r="AA30" s="76"/>
      <c r="AB30" s="76"/>
      <c r="AC30" s="139"/>
      <c r="AD30" s="139"/>
      <c r="AE30" s="139"/>
      <c r="AF30" s="139"/>
      <c r="AG30" s="78"/>
      <c r="AH30" s="76"/>
      <c r="AI30" s="68"/>
      <c r="AJ30" s="68"/>
      <c r="AK30" s="68"/>
      <c r="AL30" s="68"/>
      <c r="AM30" s="68"/>
    </row>
    <row r="31" spans="1:39">
      <c r="A31" s="68"/>
      <c r="B31" s="65"/>
      <c r="C31" s="66"/>
      <c r="D31" s="66"/>
      <c r="E31" s="66"/>
      <c r="F31" s="64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54" t="s">
        <v>26</v>
      </c>
      <c r="S31" s="53" t="s">
        <v>27</v>
      </c>
      <c r="T31" s="144" t="s">
        <v>97</v>
      </c>
      <c r="U31" s="144"/>
      <c r="V31" s="144"/>
      <c r="W31" s="149"/>
      <c r="X31" s="57" t="s">
        <v>29</v>
      </c>
      <c r="Y31" s="55" t="s">
        <v>30</v>
      </c>
      <c r="Z31" s="68"/>
      <c r="AA31" s="77"/>
      <c r="AB31" s="76"/>
      <c r="AC31" s="123"/>
      <c r="AD31" s="123"/>
      <c r="AE31" s="123"/>
      <c r="AF31" s="123"/>
      <c r="AG31" s="63"/>
      <c r="AH31" s="16"/>
      <c r="AI31" s="68"/>
      <c r="AJ31" s="68"/>
      <c r="AK31" s="68"/>
      <c r="AL31" s="68"/>
      <c r="AM31" s="68"/>
    </row>
    <row r="32" spans="1:39">
      <c r="A32" s="68"/>
      <c r="B32" s="16"/>
      <c r="C32" s="66"/>
      <c r="D32" s="66"/>
      <c r="E32" s="66"/>
      <c r="F32" s="64"/>
      <c r="G32" s="68"/>
      <c r="H32" s="3"/>
      <c r="I32" s="68"/>
      <c r="J32" s="68"/>
      <c r="K32" s="68"/>
      <c r="L32" s="68"/>
      <c r="M32" s="68"/>
      <c r="N32" s="68"/>
      <c r="O32" s="68"/>
      <c r="P32" s="68"/>
      <c r="Q32" s="68"/>
      <c r="R32" s="55"/>
      <c r="S32" s="66"/>
      <c r="T32" s="144"/>
      <c r="U32" s="144"/>
      <c r="V32" s="144"/>
      <c r="W32" s="149"/>
      <c r="X32" s="57"/>
      <c r="Y32" s="55"/>
      <c r="Z32" s="68"/>
      <c r="AA32" s="16"/>
      <c r="AB32" s="66"/>
      <c r="AC32" s="123"/>
      <c r="AD32" s="123"/>
      <c r="AE32" s="123"/>
      <c r="AF32" s="123"/>
      <c r="AG32" s="63"/>
      <c r="AH32" s="16"/>
      <c r="AI32" s="68"/>
      <c r="AJ32" s="68"/>
      <c r="AK32" s="68"/>
      <c r="AL32" s="68"/>
      <c r="AM32" s="68"/>
    </row>
    <row r="33" spans="1:39">
      <c r="A33" s="68"/>
      <c r="B33" s="68"/>
      <c r="C33" s="79"/>
      <c r="D33" s="79"/>
      <c r="E33" s="79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58">
        <v>24</v>
      </c>
      <c r="S33" s="133" t="s">
        <v>106</v>
      </c>
      <c r="T33" s="122"/>
      <c r="U33" s="138"/>
      <c r="V33" s="136"/>
      <c r="W33" s="136">
        <v>11</v>
      </c>
      <c r="X33" s="172"/>
      <c r="Y33" s="127"/>
      <c r="Z33" s="68"/>
      <c r="AA33" s="65"/>
      <c r="AB33" s="56"/>
      <c r="AC33" s="123"/>
      <c r="AD33" s="139"/>
      <c r="AE33" s="137"/>
      <c r="AF33" s="137"/>
      <c r="AG33" s="63"/>
      <c r="AH33" s="16"/>
      <c r="AI33" s="68"/>
      <c r="AJ33" s="68"/>
      <c r="AK33" s="68"/>
      <c r="AL33" s="68"/>
      <c r="AM33" s="68"/>
    </row>
    <row r="34" spans="1:39">
      <c r="A34" s="68"/>
      <c r="B34" s="68"/>
      <c r="C34" s="79"/>
      <c r="D34" s="79"/>
      <c r="E34" s="79"/>
      <c r="F34" s="68"/>
      <c r="G34" s="68"/>
      <c r="H34" s="68"/>
      <c r="I34" s="68"/>
      <c r="R34" s="55"/>
      <c r="S34" s="178" t="s">
        <v>102</v>
      </c>
      <c r="T34" s="139"/>
      <c r="U34" s="139"/>
      <c r="V34" s="137"/>
      <c r="W34" s="137">
        <v>12</v>
      </c>
      <c r="X34" s="181"/>
      <c r="Y34" s="16"/>
      <c r="Z34" s="68"/>
      <c r="AA34" s="16"/>
      <c r="AB34" s="56"/>
      <c r="AC34" s="139"/>
      <c r="AD34" s="139"/>
      <c r="AE34" s="137"/>
      <c r="AF34" s="137"/>
      <c r="AG34" s="63"/>
      <c r="AH34" s="16"/>
      <c r="AI34" s="68"/>
      <c r="AJ34" s="68"/>
      <c r="AK34" s="68"/>
      <c r="AL34" s="68"/>
      <c r="AM34" s="68"/>
    </row>
    <row r="35" spans="1:39">
      <c r="A35" s="68"/>
      <c r="B35" s="68"/>
      <c r="C35" s="79"/>
      <c r="D35" s="79"/>
      <c r="E35" s="79"/>
      <c r="F35" s="68"/>
      <c r="G35" s="68"/>
      <c r="H35" s="68"/>
      <c r="I35" s="68"/>
      <c r="R35" s="55"/>
      <c r="S35" s="76"/>
      <c r="T35" s="139"/>
      <c r="U35" s="139"/>
      <c r="V35" s="137"/>
      <c r="W35" s="137"/>
      <c r="X35" s="63"/>
      <c r="Y35" s="16"/>
      <c r="Z35" s="68"/>
      <c r="AA35" s="16"/>
      <c r="AB35" s="76"/>
      <c r="AC35" s="139"/>
      <c r="AD35" s="139"/>
      <c r="AE35" s="137"/>
      <c r="AF35" s="137"/>
      <c r="AG35" s="63"/>
      <c r="AH35" s="16"/>
      <c r="AI35" s="68"/>
      <c r="AJ35" s="68"/>
      <c r="AK35" s="68"/>
      <c r="AL35" s="68"/>
      <c r="AM35" s="68"/>
    </row>
    <row r="36" spans="1:39">
      <c r="A36" s="68"/>
      <c r="B36" s="68"/>
      <c r="C36" s="79"/>
      <c r="D36" s="79"/>
      <c r="E36" s="79"/>
      <c r="F36" s="68"/>
      <c r="G36" s="68"/>
      <c r="H36" s="68"/>
      <c r="I36" s="68"/>
      <c r="R36" s="65"/>
      <c r="S36" s="76"/>
      <c r="T36" s="139"/>
      <c r="U36" s="139"/>
      <c r="V36" s="137"/>
      <c r="W36" s="137"/>
      <c r="X36" s="63"/>
      <c r="Y36" s="16"/>
      <c r="Z36" s="68"/>
      <c r="AA36" s="65"/>
      <c r="AB36" s="76"/>
      <c r="AC36" s="139"/>
      <c r="AD36" s="139"/>
      <c r="AE36" s="137"/>
      <c r="AF36" s="137"/>
      <c r="AG36" s="63"/>
      <c r="AH36" s="16"/>
      <c r="AI36" s="68"/>
      <c r="AJ36" s="68"/>
      <c r="AK36" s="68"/>
      <c r="AL36" s="68"/>
      <c r="AM36" s="68"/>
    </row>
    <row r="37" spans="1:39">
      <c r="R37" s="16"/>
      <c r="S37" s="56"/>
      <c r="T37" s="139"/>
      <c r="U37" s="139"/>
      <c r="V37" s="137"/>
      <c r="W37" s="137"/>
      <c r="X37" s="63"/>
      <c r="Y37" s="64"/>
      <c r="Z37" s="68"/>
      <c r="AA37" s="16"/>
      <c r="AB37" s="56"/>
      <c r="AC37" s="139"/>
      <c r="AD37" s="139"/>
      <c r="AE37" s="137"/>
      <c r="AF37" s="137"/>
      <c r="AG37" s="63"/>
      <c r="AH37" s="64"/>
      <c r="AI37" s="68"/>
      <c r="AJ37" s="68"/>
      <c r="AK37" s="68"/>
      <c r="AL37" s="68"/>
      <c r="AM37" s="68"/>
    </row>
    <row r="38" spans="1:39">
      <c r="R38" s="55"/>
      <c r="S38" s="76"/>
      <c r="T38" s="139"/>
      <c r="U38" s="139"/>
      <c r="V38" s="137"/>
      <c r="W38" s="137"/>
      <c r="X38" s="63"/>
      <c r="Y38" s="16"/>
      <c r="Z38" s="68"/>
      <c r="AA38" s="55"/>
      <c r="AB38" s="76"/>
      <c r="AC38" s="139"/>
      <c r="AD38" s="139"/>
      <c r="AE38" s="137"/>
      <c r="AF38" s="137"/>
      <c r="AG38" s="63"/>
      <c r="AH38" s="16"/>
    </row>
    <row r="39" spans="1:39">
      <c r="R39" s="53"/>
      <c r="S39" s="53" t="s">
        <v>131</v>
      </c>
      <c r="T39" s="121"/>
      <c r="U39" s="121"/>
      <c r="V39" s="121"/>
      <c r="W39" s="121"/>
      <c r="X39" s="180"/>
      <c r="Y39" s="53"/>
      <c r="Z39" s="68"/>
      <c r="AA39" s="76"/>
      <c r="AB39" s="76"/>
      <c r="AC39" s="139"/>
      <c r="AD39" s="139"/>
      <c r="AE39" s="139"/>
      <c r="AF39" s="139"/>
      <c r="AG39" s="78"/>
      <c r="AH39" s="76"/>
      <c r="AI39" s="68"/>
    </row>
    <row r="40" spans="1:39">
      <c r="R40" s="53"/>
      <c r="S40" s="53" t="s">
        <v>126</v>
      </c>
      <c r="T40" s="121"/>
      <c r="U40" s="121"/>
      <c r="V40" s="121"/>
      <c r="W40" s="121"/>
      <c r="X40" s="180"/>
      <c r="Y40" s="53"/>
      <c r="Z40" s="68"/>
      <c r="AA40" s="76"/>
      <c r="AB40" s="76"/>
      <c r="AC40" s="139"/>
      <c r="AD40" s="139"/>
      <c r="AE40" s="139"/>
      <c r="AF40" s="139"/>
      <c r="AG40" s="78"/>
      <c r="AH40" s="76"/>
      <c r="AI40" s="68"/>
    </row>
    <row r="41" spans="1:39">
      <c r="R41" s="54" t="s">
        <v>26</v>
      </c>
      <c r="S41" s="53" t="s">
        <v>27</v>
      </c>
      <c r="T41" s="144" t="s">
        <v>97</v>
      </c>
      <c r="U41" s="144"/>
      <c r="V41" s="144"/>
      <c r="W41" s="149"/>
      <c r="X41" s="57" t="s">
        <v>29</v>
      </c>
      <c r="Y41" s="55" t="s">
        <v>30</v>
      </c>
      <c r="Z41" s="68"/>
      <c r="AA41" s="77"/>
      <c r="AB41" s="76"/>
      <c r="AC41" s="123"/>
      <c r="AD41" s="123"/>
      <c r="AE41" s="123"/>
      <c r="AF41" s="123"/>
      <c r="AG41" s="63"/>
      <c r="AH41" s="16"/>
      <c r="AI41" s="68"/>
    </row>
    <row r="42" spans="1:39">
      <c r="R42" s="55"/>
      <c r="S42" s="71"/>
      <c r="T42" s="144"/>
      <c r="U42" s="144"/>
      <c r="V42" s="144"/>
      <c r="W42" s="149"/>
      <c r="X42" s="57"/>
      <c r="Y42" s="55"/>
      <c r="Z42" s="68"/>
      <c r="AA42" s="16"/>
      <c r="AB42" s="66"/>
      <c r="AC42" s="123"/>
      <c r="AD42" s="123"/>
      <c r="AE42" s="123"/>
      <c r="AF42" s="123"/>
      <c r="AG42" s="63"/>
      <c r="AH42" s="16"/>
      <c r="AI42" s="68"/>
    </row>
    <row r="43" spans="1:39">
      <c r="R43" s="58">
        <v>25</v>
      </c>
      <c r="S43" s="133" t="s">
        <v>99</v>
      </c>
      <c r="T43" s="122"/>
      <c r="U43" s="138"/>
      <c r="V43" s="136"/>
      <c r="W43" s="136">
        <v>12</v>
      </c>
      <c r="X43" s="172">
        <v>25</v>
      </c>
      <c r="Y43" s="127" t="s">
        <v>132</v>
      </c>
      <c r="AA43" s="65"/>
      <c r="AB43" s="56"/>
      <c r="AC43" s="123"/>
      <c r="AD43" s="139"/>
      <c r="AE43" s="137"/>
      <c r="AF43" s="137"/>
      <c r="AG43" s="63"/>
      <c r="AH43" s="16"/>
      <c r="AI43" s="68"/>
    </row>
    <row r="44" spans="1:39">
      <c r="R44" s="55"/>
      <c r="S44" s="178" t="s">
        <v>104</v>
      </c>
      <c r="T44" s="139"/>
      <c r="U44" s="139"/>
      <c r="V44" s="137"/>
      <c r="W44" s="137">
        <v>7</v>
      </c>
      <c r="X44" s="181"/>
      <c r="Y44" s="16"/>
      <c r="AA44" s="16"/>
      <c r="AB44" s="56"/>
      <c r="AC44" s="139"/>
      <c r="AD44" s="139"/>
      <c r="AE44" s="137"/>
      <c r="AF44" s="137"/>
      <c r="AG44" s="63"/>
      <c r="AH44" s="16"/>
      <c r="AI44" s="68"/>
    </row>
    <row r="45" spans="1:39">
      <c r="R45" s="55"/>
      <c r="S45" s="76"/>
      <c r="T45" s="139"/>
      <c r="U45" s="139"/>
      <c r="V45" s="137"/>
      <c r="W45" s="137"/>
      <c r="X45" s="63"/>
      <c r="Y45" s="16"/>
      <c r="AA45" s="16"/>
      <c r="AB45" s="76"/>
      <c r="AC45" s="139"/>
      <c r="AD45" s="139"/>
      <c r="AE45" s="137"/>
      <c r="AF45" s="137"/>
      <c r="AG45" s="63"/>
      <c r="AH45" s="16"/>
      <c r="AI45" s="68"/>
    </row>
    <row r="46" spans="1:39">
      <c r="R46" s="53"/>
      <c r="S46" s="53" t="s">
        <v>131</v>
      </c>
      <c r="T46" s="121"/>
      <c r="U46" s="121"/>
      <c r="V46" s="121"/>
      <c r="W46" s="121"/>
      <c r="X46" s="180"/>
      <c r="Y46" s="53"/>
      <c r="AA46" s="76"/>
      <c r="AB46" s="76"/>
      <c r="AC46" s="139"/>
      <c r="AD46" s="139"/>
      <c r="AE46" s="139"/>
      <c r="AF46" s="139"/>
      <c r="AG46" s="78"/>
      <c r="AH46" s="76"/>
      <c r="AI46" s="68"/>
    </row>
    <row r="47" spans="1:39">
      <c r="R47" s="53"/>
      <c r="S47" s="53" t="s">
        <v>135</v>
      </c>
      <c r="T47" s="121"/>
      <c r="U47" s="121"/>
      <c r="V47" s="121"/>
      <c r="W47" s="121"/>
      <c r="X47" s="180"/>
      <c r="Y47" s="53"/>
      <c r="AA47" s="76"/>
      <c r="AB47" s="76"/>
      <c r="AC47" s="139"/>
      <c r="AD47" s="139"/>
      <c r="AE47" s="139"/>
      <c r="AF47" s="139"/>
      <c r="AG47" s="78"/>
      <c r="AH47" s="76"/>
      <c r="AI47" s="68"/>
    </row>
    <row r="48" spans="1:39">
      <c r="R48" s="54" t="s">
        <v>26</v>
      </c>
      <c r="S48" s="53" t="s">
        <v>27</v>
      </c>
      <c r="T48" s="144" t="s">
        <v>97</v>
      </c>
      <c r="U48" s="144"/>
      <c r="V48" s="144"/>
      <c r="W48" s="149"/>
      <c r="X48" s="57" t="s">
        <v>29</v>
      </c>
      <c r="Y48" s="55" t="s">
        <v>30</v>
      </c>
      <c r="AA48" s="77"/>
      <c r="AB48" s="76"/>
      <c r="AC48" s="123"/>
      <c r="AD48" s="123"/>
      <c r="AE48" s="123"/>
      <c r="AF48" s="123"/>
      <c r="AG48" s="63"/>
      <c r="AH48" s="16"/>
      <c r="AI48" s="68"/>
    </row>
    <row r="49" spans="18:35">
      <c r="R49" s="55"/>
      <c r="S49" s="66"/>
      <c r="T49" s="144"/>
      <c r="U49" s="144"/>
      <c r="V49" s="144"/>
      <c r="W49" s="149"/>
      <c r="X49" s="57"/>
      <c r="Y49" s="55"/>
      <c r="AA49" s="16"/>
      <c r="AB49" s="66"/>
      <c r="AC49" s="123"/>
      <c r="AD49" s="123"/>
      <c r="AE49" s="123"/>
      <c r="AF49" s="123"/>
      <c r="AG49" s="63"/>
      <c r="AH49" s="16"/>
      <c r="AI49" s="68"/>
    </row>
    <row r="50" spans="18:35">
      <c r="R50" s="58">
        <v>25</v>
      </c>
      <c r="S50" s="76" t="s">
        <v>108</v>
      </c>
      <c r="T50" s="122"/>
      <c r="U50" s="138"/>
      <c r="V50" s="136"/>
      <c r="W50" s="136">
        <v>7</v>
      </c>
      <c r="X50" s="172"/>
      <c r="Y50" s="127"/>
      <c r="AA50" s="65"/>
      <c r="AB50" s="76"/>
      <c r="AC50" s="123"/>
      <c r="AD50" s="139"/>
      <c r="AE50" s="137"/>
      <c r="AF50" s="137"/>
      <c r="AG50" s="63"/>
      <c r="AH50" s="16"/>
      <c r="AI50" s="68"/>
    </row>
    <row r="51" spans="18:35">
      <c r="R51" s="55"/>
      <c r="S51" s="178" t="s">
        <v>99</v>
      </c>
      <c r="T51" s="123"/>
      <c r="U51" s="139"/>
      <c r="V51" s="137"/>
      <c r="W51" s="137">
        <v>12</v>
      </c>
      <c r="X51" s="181"/>
      <c r="Y51" s="16"/>
      <c r="Z51" s="68"/>
      <c r="AA51" s="16"/>
      <c r="AB51" s="56"/>
      <c r="AC51" s="123"/>
      <c r="AD51" s="139"/>
      <c r="AE51" s="137"/>
      <c r="AF51" s="137"/>
      <c r="AG51" s="63"/>
      <c r="AH51" s="16"/>
      <c r="AI51" s="68"/>
    </row>
    <row r="52" spans="18:35">
      <c r="R52" s="55"/>
      <c r="S52" s="76"/>
      <c r="T52" s="139"/>
      <c r="U52" s="139"/>
      <c r="V52" s="137"/>
      <c r="W52" s="137"/>
      <c r="X52" s="63"/>
      <c r="Y52" s="16"/>
      <c r="Z52" s="68"/>
      <c r="AA52" s="16"/>
      <c r="AB52" s="76"/>
      <c r="AC52" s="139"/>
      <c r="AD52" s="139"/>
      <c r="AE52" s="137"/>
      <c r="AF52" s="137"/>
      <c r="AG52" s="63"/>
      <c r="AH52" s="16"/>
      <c r="AI52" s="68"/>
    </row>
    <row r="53" spans="18:35">
      <c r="R53" s="65"/>
      <c r="S53" s="76"/>
      <c r="T53" s="139"/>
      <c r="U53" s="139"/>
      <c r="V53" s="137"/>
      <c r="W53" s="137"/>
      <c r="X53" s="63"/>
      <c r="Y53" s="16"/>
      <c r="Z53" s="68"/>
      <c r="AA53" s="65"/>
      <c r="AB53" s="76"/>
      <c r="AC53" s="139"/>
      <c r="AD53" s="139"/>
      <c r="AE53" s="137"/>
      <c r="AF53" s="137"/>
      <c r="AG53" s="63"/>
      <c r="AH53" s="16"/>
      <c r="AI53" s="68"/>
    </row>
    <row r="54" spans="18:35">
      <c r="T54" s="68"/>
      <c r="U54" s="68"/>
      <c r="V54" s="68"/>
      <c r="W54" s="68"/>
      <c r="AA54" s="68"/>
      <c r="AB54" s="68"/>
      <c r="AC54" s="68"/>
      <c r="AD54" s="68"/>
      <c r="AE54" s="68"/>
      <c r="AF54" s="68"/>
      <c r="AG54" s="179"/>
      <c r="AH54" s="68"/>
      <c r="AI54" s="68"/>
    </row>
    <row r="55" spans="18:35">
      <c r="AA55" s="68"/>
      <c r="AB55" s="68"/>
      <c r="AC55" s="68"/>
      <c r="AD55" s="68"/>
      <c r="AE55" s="68"/>
      <c r="AF55" s="68"/>
      <c r="AG55" s="68"/>
      <c r="AH55" s="68"/>
      <c r="AI55" s="68"/>
    </row>
    <row r="56" spans="18:35">
      <c r="AA56" s="68"/>
      <c r="AB56" s="68"/>
      <c r="AC56" s="68"/>
      <c r="AD56" s="68"/>
      <c r="AE56" s="68"/>
      <c r="AF56" s="68"/>
      <c r="AG56" s="68"/>
      <c r="AH56" s="68"/>
      <c r="AI56" s="68"/>
    </row>
    <row r="57" spans="18:35">
      <c r="AA57" s="68"/>
      <c r="AB57" s="68"/>
      <c r="AC57" s="68"/>
      <c r="AD57" s="68"/>
      <c r="AE57" s="68"/>
      <c r="AF57" s="68"/>
      <c r="AG57" s="68"/>
      <c r="AH57" s="68"/>
      <c r="AI57" s="68"/>
    </row>
    <row r="58" spans="18:35">
      <c r="AA58" s="68"/>
      <c r="AB58" s="68"/>
      <c r="AC58" s="68"/>
      <c r="AD58" s="68"/>
      <c r="AE58" s="68"/>
      <c r="AF58" s="68"/>
      <c r="AG58" s="68"/>
      <c r="AH58" s="68"/>
      <c r="AI58" s="68"/>
    </row>
    <row r="59" spans="18:35">
      <c r="AA59" s="68"/>
      <c r="AB59" s="68"/>
      <c r="AC59" s="68"/>
      <c r="AD59" s="68"/>
      <c r="AE59" s="68"/>
      <c r="AF59" s="68"/>
      <c r="AG59" s="68"/>
      <c r="AH59" s="68"/>
      <c r="AI59" s="68"/>
    </row>
    <row r="60" spans="18:35">
      <c r="AA60" s="68"/>
      <c r="AB60" s="68"/>
      <c r="AC60" s="68"/>
      <c r="AD60" s="68"/>
      <c r="AE60" s="68"/>
      <c r="AF60" s="68"/>
      <c r="AG60" s="68"/>
      <c r="AH60" s="68"/>
      <c r="AI60" s="68"/>
    </row>
    <row r="61" spans="18:35">
      <c r="AA61" s="68"/>
      <c r="AB61" s="68"/>
      <c r="AC61" s="68"/>
      <c r="AD61" s="68"/>
      <c r="AE61" s="68"/>
      <c r="AF61" s="68"/>
      <c r="AG61" s="68"/>
      <c r="AH61" s="68"/>
      <c r="AI61" s="68"/>
    </row>
    <row r="62" spans="18:35">
      <c r="AA62" s="68"/>
      <c r="AB62" s="68"/>
      <c r="AC62" s="68"/>
      <c r="AD62" s="68"/>
      <c r="AE62" s="68"/>
      <c r="AF62" s="68"/>
      <c r="AG62" s="68"/>
      <c r="AH62" s="68"/>
      <c r="AI62" s="68"/>
    </row>
    <row r="63" spans="18:35">
      <c r="AA63" s="68"/>
      <c r="AB63" s="68"/>
      <c r="AC63" s="68"/>
      <c r="AD63" s="68"/>
      <c r="AE63" s="68"/>
      <c r="AF63" s="68"/>
      <c r="AG63" s="68"/>
      <c r="AH63" s="68"/>
      <c r="AI63" s="68"/>
    </row>
    <row r="64" spans="18:35">
      <c r="AA64" s="68"/>
      <c r="AB64" s="68"/>
      <c r="AC64" s="68"/>
      <c r="AD64" s="68"/>
      <c r="AE64" s="68"/>
      <c r="AF64" s="68"/>
      <c r="AG64" s="68"/>
      <c r="AH64" s="68"/>
      <c r="AI64" s="68"/>
    </row>
    <row r="65" spans="27:35">
      <c r="AA65" s="68"/>
      <c r="AB65" s="68"/>
      <c r="AC65" s="68"/>
      <c r="AD65" s="68"/>
      <c r="AE65" s="68"/>
      <c r="AF65" s="68"/>
      <c r="AG65" s="68"/>
      <c r="AH65" s="68"/>
      <c r="AI65" s="68"/>
    </row>
    <row r="66" spans="27:35">
      <c r="AA66" s="68"/>
      <c r="AB66" s="68"/>
      <c r="AC66" s="68"/>
      <c r="AD66" s="68"/>
      <c r="AE66" s="68"/>
      <c r="AF66" s="68"/>
      <c r="AG66" s="68"/>
      <c r="AH66" s="68"/>
      <c r="AI66" s="68"/>
    </row>
    <row r="67" spans="27:35">
      <c r="AA67" s="68"/>
      <c r="AB67" s="68"/>
      <c r="AC67" s="68"/>
      <c r="AD67" s="68"/>
      <c r="AE67" s="68"/>
      <c r="AF67" s="68"/>
      <c r="AG67" s="68"/>
      <c r="AH67" s="68"/>
      <c r="AI67" s="68"/>
    </row>
    <row r="68" spans="27:35">
      <c r="AA68" s="68"/>
      <c r="AB68" s="68"/>
      <c r="AC68" s="68"/>
      <c r="AD68" s="68"/>
      <c r="AE68" s="68"/>
      <c r="AF68" s="68"/>
      <c r="AG68" s="68"/>
      <c r="AH68" s="68"/>
      <c r="AI68" s="68"/>
    </row>
    <row r="69" spans="27:35">
      <c r="AA69" s="68"/>
      <c r="AB69" s="68"/>
      <c r="AC69" s="68"/>
      <c r="AD69" s="68"/>
      <c r="AE69" s="68"/>
      <c r="AF69" s="68"/>
      <c r="AG69" s="68"/>
      <c r="AH69" s="68"/>
      <c r="AI69" s="68"/>
    </row>
    <row r="70" spans="27:35">
      <c r="AA70" s="68"/>
      <c r="AB70" s="68"/>
      <c r="AC70" s="68"/>
      <c r="AD70" s="68"/>
      <c r="AE70" s="68"/>
      <c r="AF70" s="68"/>
      <c r="AG70" s="68"/>
      <c r="AH70" s="68"/>
      <c r="AI70" s="68"/>
    </row>
    <row r="71" spans="27:35">
      <c r="AA71" s="68"/>
      <c r="AB71" s="68"/>
      <c r="AC71" s="68"/>
      <c r="AD71" s="68"/>
      <c r="AE71" s="68"/>
      <c r="AF71" s="68"/>
      <c r="AG71" s="68"/>
      <c r="AH71" s="68"/>
      <c r="AI71" s="68"/>
    </row>
    <row r="72" spans="27:35">
      <c r="AA72" s="68"/>
      <c r="AB72" s="68"/>
      <c r="AC72" s="68"/>
      <c r="AD72" s="68"/>
      <c r="AE72" s="68"/>
      <c r="AF72" s="68"/>
      <c r="AG72" s="68"/>
      <c r="AH72" s="68"/>
      <c r="AI72" s="68"/>
    </row>
    <row r="73" spans="27:35">
      <c r="AA73" s="68"/>
      <c r="AB73" s="68"/>
      <c r="AC73" s="68"/>
      <c r="AD73" s="68"/>
      <c r="AE73" s="68"/>
      <c r="AF73" s="68"/>
      <c r="AG73" s="68"/>
      <c r="AH73" s="68"/>
      <c r="AI73" s="68"/>
    </row>
    <row r="74" spans="27:35">
      <c r="AA74" s="68"/>
      <c r="AB74" s="68"/>
      <c r="AC74" s="68"/>
      <c r="AD74" s="68"/>
      <c r="AE74" s="68"/>
      <c r="AF74" s="68"/>
      <c r="AG74" s="68"/>
      <c r="AH74" s="68"/>
      <c r="AI74" s="68"/>
    </row>
    <row r="75" spans="27:35">
      <c r="AA75" s="68"/>
      <c r="AB75" s="68"/>
      <c r="AC75" s="68"/>
      <c r="AD75" s="68"/>
      <c r="AE75" s="68"/>
      <c r="AF75" s="68"/>
      <c r="AG75" s="68"/>
      <c r="AH75" s="68"/>
      <c r="AI75" s="68"/>
    </row>
    <row r="76" spans="27:35">
      <c r="AA76" s="68"/>
      <c r="AB76" s="68"/>
      <c r="AC76" s="68"/>
      <c r="AD76" s="68"/>
      <c r="AE76" s="68"/>
      <c r="AF76" s="68"/>
      <c r="AG76" s="68"/>
      <c r="AH76" s="68"/>
      <c r="AI76" s="68"/>
    </row>
    <row r="77" spans="27:35">
      <c r="AA77" s="68"/>
      <c r="AB77" s="68"/>
      <c r="AC77" s="68"/>
      <c r="AD77" s="68"/>
      <c r="AE77" s="68"/>
      <c r="AF77" s="68"/>
      <c r="AG77" s="68"/>
      <c r="AH77" s="68"/>
      <c r="AI77" s="68"/>
    </row>
    <row r="78" spans="27:35">
      <c r="AA78" s="68"/>
      <c r="AB78" s="68"/>
      <c r="AC78" s="68"/>
      <c r="AD78" s="68"/>
      <c r="AE78" s="68"/>
      <c r="AF78" s="68"/>
      <c r="AG78" s="68"/>
      <c r="AH78" s="68"/>
      <c r="AI78" s="68"/>
    </row>
    <row r="79" spans="27:35">
      <c r="AA79" s="68"/>
      <c r="AB79" s="68"/>
      <c r="AC79" s="68"/>
      <c r="AD79" s="68"/>
      <c r="AE79" s="68"/>
      <c r="AF79" s="68"/>
      <c r="AG79" s="68"/>
      <c r="AH79" s="68"/>
      <c r="AI79" s="68"/>
    </row>
    <row r="80" spans="27:35">
      <c r="AA80" s="68"/>
      <c r="AB80" s="68"/>
      <c r="AC80" s="68"/>
      <c r="AD80" s="68"/>
      <c r="AE80" s="68"/>
      <c r="AF80" s="68"/>
      <c r="AG80" s="68"/>
      <c r="AH80" s="68"/>
      <c r="AI80" s="68"/>
    </row>
    <row r="81" spans="27:35">
      <c r="AA81" s="68"/>
      <c r="AB81" s="68"/>
      <c r="AC81" s="68"/>
      <c r="AD81" s="68"/>
      <c r="AE81" s="68"/>
      <c r="AF81" s="68"/>
      <c r="AG81" s="68"/>
      <c r="AH81" s="68"/>
      <c r="AI81" s="68"/>
    </row>
    <row r="82" spans="27:35">
      <c r="AA82" s="68"/>
      <c r="AB82" s="68"/>
      <c r="AC82" s="68"/>
      <c r="AD82" s="68"/>
      <c r="AE82" s="68"/>
      <c r="AF82" s="68"/>
      <c r="AG82" s="68"/>
      <c r="AH82" s="68"/>
      <c r="AI82" s="68"/>
    </row>
    <row r="83" spans="27:35">
      <c r="AA83" s="68"/>
      <c r="AB83" s="68"/>
      <c r="AC83" s="68"/>
      <c r="AD83" s="68"/>
      <c r="AE83" s="68"/>
      <c r="AF83" s="68"/>
      <c r="AG83" s="68"/>
      <c r="AH83" s="68"/>
      <c r="AI83" s="68"/>
    </row>
    <row r="84" spans="27:35">
      <c r="AA84" s="68"/>
      <c r="AB84" s="68"/>
      <c r="AC84" s="68"/>
      <c r="AD84" s="68"/>
      <c r="AE84" s="68"/>
      <c r="AF84" s="68"/>
      <c r="AG84" s="68"/>
      <c r="AH84" s="68"/>
      <c r="AI84" s="68"/>
    </row>
    <row r="85" spans="27:35">
      <c r="AA85" s="68"/>
      <c r="AB85" s="68"/>
      <c r="AC85" s="68"/>
      <c r="AD85" s="68"/>
      <c r="AE85" s="68"/>
      <c r="AF85" s="68"/>
      <c r="AG85" s="68"/>
      <c r="AH85" s="68"/>
      <c r="AI85" s="68"/>
    </row>
    <row r="86" spans="27:35">
      <c r="AA86" s="68"/>
      <c r="AB86" s="68"/>
      <c r="AC86" s="68"/>
      <c r="AD86" s="68"/>
      <c r="AE86" s="68"/>
      <c r="AF86" s="68"/>
      <c r="AG86" s="68"/>
      <c r="AH86" s="68"/>
      <c r="AI86" s="68"/>
    </row>
    <row r="87" spans="27:35">
      <c r="AA87" s="68"/>
      <c r="AB87" s="68"/>
      <c r="AC87" s="68"/>
      <c r="AD87" s="68"/>
      <c r="AE87" s="68"/>
      <c r="AF87" s="68"/>
      <c r="AG87" s="68"/>
      <c r="AH87" s="68"/>
      <c r="AI87" s="68"/>
    </row>
    <row r="88" spans="27:35">
      <c r="AA88" s="68"/>
      <c r="AB88" s="68"/>
      <c r="AC88" s="68"/>
      <c r="AD88" s="68"/>
      <c r="AE88" s="68"/>
      <c r="AF88" s="68"/>
      <c r="AG88" s="68"/>
      <c r="AH88" s="68"/>
      <c r="AI88" s="68"/>
    </row>
    <row r="89" spans="27:35">
      <c r="AA89" s="68"/>
      <c r="AB89" s="68"/>
      <c r="AC89" s="68"/>
      <c r="AD89" s="68"/>
      <c r="AE89" s="68"/>
      <c r="AF89" s="68"/>
      <c r="AG89" s="68"/>
      <c r="AH89" s="68"/>
      <c r="AI89" s="68"/>
    </row>
    <row r="90" spans="27:35">
      <c r="AA90" s="68"/>
      <c r="AB90" s="68"/>
      <c r="AC90" s="68"/>
      <c r="AD90" s="68"/>
      <c r="AE90" s="68"/>
      <c r="AF90" s="68"/>
      <c r="AG90" s="68"/>
      <c r="AH90" s="68"/>
      <c r="AI90" s="68"/>
    </row>
    <row r="91" spans="27:35">
      <c r="AA91" s="68"/>
      <c r="AB91" s="68"/>
      <c r="AC91" s="68"/>
      <c r="AD91" s="68"/>
      <c r="AE91" s="68"/>
      <c r="AF91" s="68"/>
      <c r="AG91" s="68"/>
      <c r="AH91" s="68"/>
      <c r="AI91" s="68"/>
    </row>
    <row r="92" spans="27:35">
      <c r="AA92" s="68"/>
      <c r="AB92" s="68"/>
      <c r="AC92" s="68"/>
      <c r="AD92" s="68"/>
      <c r="AE92" s="68"/>
      <c r="AF92" s="68"/>
      <c r="AG92" s="68"/>
      <c r="AH92" s="68"/>
      <c r="AI92" s="68"/>
    </row>
    <row r="93" spans="27:35">
      <c r="AA93" s="68"/>
      <c r="AB93" s="68"/>
      <c r="AC93" s="68"/>
      <c r="AD93" s="68"/>
      <c r="AE93" s="68"/>
      <c r="AF93" s="68"/>
      <c r="AG93" s="68"/>
      <c r="AH93" s="68"/>
      <c r="AI93" s="68"/>
    </row>
    <row r="94" spans="27:35">
      <c r="AA94" s="68"/>
      <c r="AB94" s="68"/>
      <c r="AC94" s="68"/>
      <c r="AD94" s="68"/>
      <c r="AE94" s="68"/>
      <c r="AF94" s="68"/>
      <c r="AG94" s="68"/>
      <c r="AH94" s="68"/>
      <c r="AI94" s="68"/>
    </row>
    <row r="95" spans="27:35">
      <c r="AA95" s="68"/>
      <c r="AB95" s="68"/>
      <c r="AC95" s="68"/>
      <c r="AD95" s="68"/>
      <c r="AE95" s="68"/>
      <c r="AF95" s="68"/>
      <c r="AG95" s="68"/>
      <c r="AH95" s="68"/>
      <c r="AI95" s="68"/>
    </row>
    <row r="96" spans="27:35">
      <c r="AA96" s="68"/>
      <c r="AB96" s="68"/>
      <c r="AC96" s="68"/>
      <c r="AD96" s="68"/>
      <c r="AE96" s="68"/>
      <c r="AF96" s="68"/>
      <c r="AG96" s="68"/>
      <c r="AH96" s="68"/>
      <c r="AI96" s="68"/>
    </row>
    <row r="97" spans="27:35">
      <c r="AA97" s="68"/>
      <c r="AB97" s="68"/>
      <c r="AC97" s="68"/>
      <c r="AD97" s="68"/>
      <c r="AE97" s="68"/>
      <c r="AF97" s="68"/>
      <c r="AG97" s="68"/>
      <c r="AH97" s="68"/>
      <c r="AI97" s="68"/>
    </row>
    <row r="98" spans="27:35">
      <c r="AA98" s="68"/>
      <c r="AB98" s="68"/>
      <c r="AC98" s="68"/>
      <c r="AD98" s="68"/>
      <c r="AE98" s="68"/>
      <c r="AF98" s="68"/>
      <c r="AG98" s="68"/>
      <c r="AH98" s="68"/>
      <c r="AI98" s="68"/>
    </row>
    <row r="99" spans="27:35">
      <c r="AA99" s="68"/>
      <c r="AB99" s="68"/>
      <c r="AC99" s="68"/>
      <c r="AD99" s="68"/>
      <c r="AE99" s="68"/>
      <c r="AF99" s="68"/>
      <c r="AG99" s="68"/>
      <c r="AH99" s="68"/>
      <c r="AI99" s="68"/>
    </row>
    <row r="100" spans="27:35">
      <c r="AA100" s="68"/>
      <c r="AB100" s="68"/>
      <c r="AC100" s="68"/>
      <c r="AD100" s="68"/>
      <c r="AE100" s="68"/>
      <c r="AF100" s="68"/>
      <c r="AG100" s="68"/>
      <c r="AH100" s="68"/>
      <c r="AI100" s="68"/>
    </row>
    <row r="101" spans="27:35">
      <c r="AA101" s="68"/>
      <c r="AB101" s="68"/>
      <c r="AC101" s="68"/>
      <c r="AD101" s="68"/>
      <c r="AE101" s="68"/>
      <c r="AF101" s="68"/>
      <c r="AG101" s="68"/>
      <c r="AH101" s="68"/>
      <c r="AI101" s="68"/>
    </row>
    <row r="102" spans="27:35">
      <c r="AA102" s="68"/>
      <c r="AB102" s="68"/>
      <c r="AC102" s="68"/>
      <c r="AD102" s="68"/>
      <c r="AE102" s="68"/>
      <c r="AF102" s="68"/>
      <c r="AG102" s="68"/>
      <c r="AH102" s="68"/>
      <c r="AI102" s="68"/>
    </row>
    <row r="103" spans="27:35">
      <c r="AA103" s="68"/>
      <c r="AB103" s="68"/>
      <c r="AC103" s="68"/>
      <c r="AD103" s="68"/>
      <c r="AE103" s="68"/>
      <c r="AF103" s="68"/>
      <c r="AG103" s="68"/>
      <c r="AH103" s="68"/>
      <c r="AI103" s="68"/>
    </row>
    <row r="104" spans="27:35">
      <c r="AA104" s="68"/>
      <c r="AB104" s="68"/>
      <c r="AC104" s="68"/>
      <c r="AD104" s="68"/>
      <c r="AE104" s="68"/>
      <c r="AF104" s="68"/>
      <c r="AG104" s="68"/>
      <c r="AH104" s="68"/>
      <c r="AI104" s="68"/>
    </row>
    <row r="105" spans="27:35">
      <c r="AA105" s="68"/>
      <c r="AB105" s="68"/>
      <c r="AC105" s="68"/>
      <c r="AD105" s="68"/>
      <c r="AE105" s="68"/>
      <c r="AF105" s="68"/>
      <c r="AG105" s="68"/>
      <c r="AH105" s="68"/>
      <c r="AI105" s="68"/>
    </row>
    <row r="106" spans="27:35">
      <c r="AA106" s="68"/>
      <c r="AB106" s="68"/>
      <c r="AC106" s="68"/>
      <c r="AD106" s="68"/>
      <c r="AE106" s="68"/>
      <c r="AF106" s="68"/>
      <c r="AG106" s="68"/>
      <c r="AH106" s="68"/>
      <c r="AI106" s="68"/>
    </row>
    <row r="107" spans="27:35">
      <c r="AA107" s="68"/>
      <c r="AB107" s="68"/>
      <c r="AC107" s="68"/>
      <c r="AD107" s="68"/>
      <c r="AE107" s="68"/>
      <c r="AF107" s="68"/>
      <c r="AG107" s="68"/>
      <c r="AH107" s="68"/>
      <c r="AI107" s="68"/>
    </row>
    <row r="108" spans="27:35">
      <c r="AA108" s="68"/>
      <c r="AB108" s="68"/>
      <c r="AC108" s="68"/>
      <c r="AD108" s="68"/>
      <c r="AE108" s="68"/>
      <c r="AF108" s="68"/>
      <c r="AG108" s="68"/>
      <c r="AH108" s="68"/>
      <c r="AI108" s="68"/>
    </row>
    <row r="109" spans="27:35">
      <c r="AA109" s="68"/>
      <c r="AB109" s="68"/>
      <c r="AC109" s="68"/>
      <c r="AD109" s="68"/>
      <c r="AE109" s="68"/>
      <c r="AF109" s="68"/>
      <c r="AG109" s="68"/>
      <c r="AH109" s="68"/>
      <c r="AI109" s="68"/>
    </row>
    <row r="110" spans="27:35">
      <c r="AA110" s="68"/>
      <c r="AB110" s="68"/>
      <c r="AC110" s="68"/>
      <c r="AD110" s="68"/>
      <c r="AE110" s="68"/>
      <c r="AF110" s="68"/>
      <c r="AG110" s="68"/>
      <c r="AH110" s="68"/>
      <c r="AI110" s="68"/>
    </row>
    <row r="111" spans="27:35">
      <c r="AA111" s="68"/>
      <c r="AB111" s="68"/>
      <c r="AC111" s="68"/>
      <c r="AD111" s="68"/>
      <c r="AE111" s="68"/>
      <c r="AF111" s="68"/>
      <c r="AG111" s="68"/>
      <c r="AH111" s="68"/>
      <c r="AI111" s="68"/>
    </row>
    <row r="112" spans="27:35">
      <c r="AA112" s="68"/>
      <c r="AB112" s="68"/>
      <c r="AC112" s="68"/>
      <c r="AD112" s="68"/>
      <c r="AE112" s="68"/>
      <c r="AF112" s="68"/>
      <c r="AG112" s="68"/>
      <c r="AH112" s="68"/>
      <c r="AI112" s="68"/>
    </row>
    <row r="113" spans="27:35">
      <c r="AA113" s="68"/>
      <c r="AB113" s="68"/>
      <c r="AC113" s="68"/>
      <c r="AD113" s="68"/>
      <c r="AE113" s="68"/>
      <c r="AF113" s="68"/>
      <c r="AG113" s="68"/>
      <c r="AH113" s="68"/>
      <c r="AI113" s="68"/>
    </row>
    <row r="114" spans="27:35">
      <c r="AA114" s="68"/>
      <c r="AB114" s="68"/>
      <c r="AC114" s="68"/>
      <c r="AD114" s="68"/>
      <c r="AE114" s="68"/>
      <c r="AF114" s="68"/>
      <c r="AG114" s="68"/>
      <c r="AH114" s="68"/>
      <c r="AI114" s="68"/>
    </row>
    <row r="115" spans="27:35">
      <c r="AA115" s="68"/>
      <c r="AB115" s="68"/>
      <c r="AC115" s="68"/>
      <c r="AD115" s="68"/>
      <c r="AE115" s="68"/>
      <c r="AF115" s="68"/>
      <c r="AG115" s="68"/>
      <c r="AH115" s="68"/>
      <c r="AI115" s="68"/>
    </row>
    <row r="116" spans="27:35">
      <c r="AA116" s="68"/>
      <c r="AB116" s="68"/>
      <c r="AC116" s="68"/>
      <c r="AD116" s="68"/>
      <c r="AE116" s="68"/>
      <c r="AF116" s="68"/>
      <c r="AG116" s="68"/>
      <c r="AH116" s="68"/>
      <c r="AI116" s="68"/>
    </row>
    <row r="117" spans="27:35">
      <c r="AA117" s="68"/>
      <c r="AB117" s="68"/>
      <c r="AC117" s="68"/>
      <c r="AD117" s="68"/>
      <c r="AE117" s="68"/>
      <c r="AF117" s="68"/>
      <c r="AG117" s="68"/>
      <c r="AH117" s="68"/>
      <c r="AI117" s="68"/>
    </row>
    <row r="118" spans="27:35">
      <c r="AA118" s="68"/>
      <c r="AB118" s="68"/>
      <c r="AC118" s="68"/>
      <c r="AD118" s="68"/>
      <c r="AE118" s="68"/>
      <c r="AF118" s="68"/>
      <c r="AG118" s="68"/>
      <c r="AH118" s="68"/>
      <c r="AI118" s="68"/>
    </row>
    <row r="119" spans="27:35">
      <c r="AA119" s="68"/>
      <c r="AB119" s="68"/>
      <c r="AC119" s="68"/>
      <c r="AD119" s="68"/>
      <c r="AE119" s="68"/>
      <c r="AF119" s="68"/>
      <c r="AG119" s="68"/>
      <c r="AH119" s="68"/>
      <c r="AI119" s="68"/>
    </row>
    <row r="120" spans="27:35">
      <c r="AA120" s="68"/>
      <c r="AB120" s="68"/>
      <c r="AC120" s="68"/>
      <c r="AD120" s="68"/>
      <c r="AE120" s="68"/>
      <c r="AF120" s="68"/>
      <c r="AG120" s="68"/>
      <c r="AH120" s="68"/>
      <c r="AI120" s="68"/>
    </row>
    <row r="121" spans="27:35">
      <c r="AA121" s="68"/>
      <c r="AB121" s="68"/>
      <c r="AC121" s="68"/>
      <c r="AD121" s="68"/>
      <c r="AE121" s="68"/>
      <c r="AF121" s="68"/>
      <c r="AG121" s="68"/>
      <c r="AH121" s="68"/>
      <c r="AI121" s="68"/>
    </row>
    <row r="122" spans="27:35">
      <c r="AA122" s="68"/>
      <c r="AB122" s="68"/>
      <c r="AC122" s="68"/>
      <c r="AD122" s="68"/>
      <c r="AE122" s="68"/>
      <c r="AF122" s="68"/>
      <c r="AG122" s="68"/>
      <c r="AH122" s="68"/>
      <c r="AI122" s="68"/>
    </row>
    <row r="123" spans="27:35">
      <c r="AA123" s="68"/>
      <c r="AB123" s="68"/>
      <c r="AC123" s="68"/>
      <c r="AD123" s="68"/>
      <c r="AE123" s="68"/>
      <c r="AF123" s="68"/>
      <c r="AG123" s="68"/>
      <c r="AH123" s="68"/>
      <c r="AI123" s="68"/>
    </row>
    <row r="124" spans="27:35">
      <c r="AA124" s="68"/>
      <c r="AB124" s="68"/>
      <c r="AC124" s="68"/>
      <c r="AD124" s="68"/>
      <c r="AE124" s="68"/>
      <c r="AF124" s="68"/>
      <c r="AG124" s="68"/>
      <c r="AH124" s="68"/>
      <c r="AI124" s="68"/>
    </row>
    <row r="125" spans="27:35">
      <c r="AA125" s="68"/>
      <c r="AB125" s="68"/>
      <c r="AC125" s="68"/>
      <c r="AD125" s="68"/>
      <c r="AE125" s="68"/>
      <c r="AF125" s="68"/>
      <c r="AG125" s="68"/>
      <c r="AH125" s="68"/>
      <c r="AI125" s="68"/>
    </row>
    <row r="126" spans="27:35">
      <c r="AA126" s="68"/>
      <c r="AB126" s="68"/>
      <c r="AC126" s="68"/>
      <c r="AD126" s="68"/>
      <c r="AE126" s="68"/>
      <c r="AF126" s="68"/>
      <c r="AG126" s="68"/>
      <c r="AH126" s="68"/>
      <c r="AI126" s="68"/>
    </row>
    <row r="127" spans="27:35">
      <c r="AA127" s="68"/>
      <c r="AB127" s="68"/>
      <c r="AC127" s="68"/>
      <c r="AD127" s="68"/>
      <c r="AE127" s="68"/>
      <c r="AF127" s="68"/>
      <c r="AG127" s="68"/>
      <c r="AH127" s="68"/>
      <c r="AI127" s="68"/>
    </row>
    <row r="128" spans="27:35">
      <c r="AA128" s="68"/>
      <c r="AB128" s="68"/>
      <c r="AC128" s="68"/>
      <c r="AD128" s="68"/>
      <c r="AE128" s="68"/>
      <c r="AF128" s="68"/>
      <c r="AG128" s="68"/>
      <c r="AH128" s="68"/>
      <c r="AI128" s="68"/>
    </row>
    <row r="129" spans="27:35">
      <c r="AA129" s="68"/>
      <c r="AB129" s="68"/>
      <c r="AC129" s="68"/>
      <c r="AD129" s="68"/>
      <c r="AE129" s="68"/>
      <c r="AF129" s="68"/>
      <c r="AG129" s="68"/>
      <c r="AH129" s="68"/>
      <c r="AI129" s="68"/>
    </row>
    <row r="130" spans="27:35">
      <c r="AA130" s="68"/>
      <c r="AB130" s="68"/>
      <c r="AC130" s="68"/>
      <c r="AD130" s="68"/>
      <c r="AE130" s="68"/>
      <c r="AF130" s="68"/>
      <c r="AG130" s="68"/>
      <c r="AH130" s="68"/>
      <c r="AI130" s="68"/>
    </row>
    <row r="131" spans="27:35">
      <c r="AA131" s="68"/>
      <c r="AB131" s="68"/>
      <c r="AC131" s="68"/>
      <c r="AD131" s="68"/>
      <c r="AE131" s="68"/>
      <c r="AF131" s="68"/>
      <c r="AG131" s="68"/>
      <c r="AH131" s="68"/>
      <c r="AI131" s="68"/>
    </row>
    <row r="132" spans="27:35">
      <c r="AA132" s="68"/>
      <c r="AB132" s="68"/>
      <c r="AC132" s="68"/>
      <c r="AD132" s="68"/>
      <c r="AE132" s="68"/>
      <c r="AF132" s="68"/>
      <c r="AG132" s="68"/>
      <c r="AH132" s="68"/>
      <c r="AI132" s="68"/>
    </row>
    <row r="133" spans="27:35">
      <c r="AA133" s="68"/>
      <c r="AB133" s="68"/>
      <c r="AC133" s="68"/>
      <c r="AD133" s="68"/>
      <c r="AE133" s="68"/>
      <c r="AF133" s="68"/>
      <c r="AG133" s="68"/>
      <c r="AH133" s="68"/>
      <c r="AI133" s="68"/>
    </row>
    <row r="134" spans="27:35">
      <c r="AA134" s="68"/>
      <c r="AB134" s="68"/>
      <c r="AC134" s="68"/>
      <c r="AD134" s="68"/>
      <c r="AE134" s="68"/>
      <c r="AF134" s="68"/>
      <c r="AG134" s="68"/>
      <c r="AH134" s="68"/>
      <c r="AI134" s="68"/>
    </row>
    <row r="135" spans="27:35">
      <c r="AA135" s="68"/>
      <c r="AB135" s="68"/>
      <c r="AC135" s="68"/>
      <c r="AD135" s="68"/>
      <c r="AE135" s="68"/>
      <c r="AF135" s="68"/>
      <c r="AG135" s="68"/>
      <c r="AH135" s="68"/>
      <c r="AI135" s="68"/>
    </row>
    <row r="136" spans="27:35">
      <c r="AA136" s="68"/>
      <c r="AB136" s="68"/>
      <c r="AC136" s="68"/>
      <c r="AD136" s="68"/>
      <c r="AE136" s="68"/>
      <c r="AF136" s="68"/>
      <c r="AG136" s="68"/>
      <c r="AH136" s="68"/>
      <c r="AI136" s="68"/>
    </row>
    <row r="137" spans="27:35">
      <c r="AA137" s="68"/>
      <c r="AB137" s="68"/>
      <c r="AC137" s="68"/>
      <c r="AD137" s="68"/>
      <c r="AE137" s="68"/>
      <c r="AF137" s="68"/>
      <c r="AG137" s="68"/>
      <c r="AH137" s="68"/>
      <c r="AI137" s="68"/>
    </row>
    <row r="138" spans="27:35">
      <c r="AA138" s="68"/>
      <c r="AB138" s="68"/>
      <c r="AC138" s="68"/>
      <c r="AD138" s="68"/>
      <c r="AE138" s="68"/>
      <c r="AF138" s="68"/>
      <c r="AG138" s="68"/>
      <c r="AH138" s="68"/>
      <c r="AI138" s="68"/>
    </row>
    <row r="139" spans="27:35">
      <c r="AA139" s="68"/>
      <c r="AB139" s="68"/>
      <c r="AC139" s="68"/>
      <c r="AD139" s="68"/>
      <c r="AE139" s="68"/>
      <c r="AF139" s="68"/>
      <c r="AG139" s="68"/>
      <c r="AH139" s="68"/>
      <c r="AI139" s="68"/>
    </row>
    <row r="140" spans="27:35">
      <c r="AA140" s="68"/>
      <c r="AB140" s="68"/>
      <c r="AC140" s="68"/>
      <c r="AD140" s="68"/>
      <c r="AE140" s="68"/>
      <c r="AF140" s="68"/>
      <c r="AG140" s="68"/>
      <c r="AH140" s="68"/>
      <c r="AI140" s="68"/>
    </row>
    <row r="141" spans="27:35">
      <c r="AA141" s="68"/>
      <c r="AB141" s="68"/>
      <c r="AC141" s="68"/>
      <c r="AD141" s="68"/>
      <c r="AE141" s="68"/>
      <c r="AF141" s="68"/>
      <c r="AG141" s="68"/>
      <c r="AH141" s="68"/>
      <c r="AI141" s="68"/>
    </row>
    <row r="142" spans="27:35">
      <c r="AA142" s="68"/>
      <c r="AB142" s="68"/>
      <c r="AC142" s="68"/>
      <c r="AD142" s="68"/>
      <c r="AE142" s="68"/>
      <c r="AF142" s="68"/>
      <c r="AG142" s="68"/>
      <c r="AH142" s="68"/>
      <c r="AI142" s="68"/>
    </row>
    <row r="143" spans="27:35">
      <c r="AA143" s="68"/>
      <c r="AB143" s="68"/>
      <c r="AC143" s="68"/>
      <c r="AD143" s="68"/>
      <c r="AE143" s="68"/>
      <c r="AF143" s="68"/>
      <c r="AG143" s="68"/>
      <c r="AH143" s="68"/>
      <c r="AI143" s="68"/>
    </row>
    <row r="144" spans="27:35">
      <c r="AA144" s="68"/>
      <c r="AB144" s="68"/>
      <c r="AC144" s="68"/>
      <c r="AD144" s="68"/>
      <c r="AE144" s="68"/>
      <c r="AF144" s="68"/>
      <c r="AG144" s="68"/>
      <c r="AH144" s="68"/>
      <c r="AI144" s="68"/>
    </row>
    <row r="145" spans="27:35">
      <c r="AA145" s="68"/>
      <c r="AB145" s="68"/>
      <c r="AC145" s="68"/>
      <c r="AD145" s="68"/>
      <c r="AE145" s="68"/>
      <c r="AF145" s="68"/>
      <c r="AG145" s="68"/>
      <c r="AH145" s="68"/>
      <c r="AI145" s="68"/>
    </row>
    <row r="146" spans="27:35">
      <c r="AA146" s="68"/>
      <c r="AB146" s="68"/>
      <c r="AC146" s="68"/>
      <c r="AD146" s="68"/>
      <c r="AE146" s="68"/>
      <c r="AF146" s="68"/>
      <c r="AG146" s="68"/>
      <c r="AH146" s="68"/>
      <c r="AI146" s="68"/>
    </row>
    <row r="147" spans="27:35">
      <c r="AA147" s="68"/>
      <c r="AB147" s="68"/>
      <c r="AC147" s="68"/>
      <c r="AD147" s="68"/>
      <c r="AE147" s="68"/>
      <c r="AF147" s="68"/>
      <c r="AG147" s="68"/>
      <c r="AH147" s="68"/>
      <c r="AI147" s="68"/>
    </row>
    <row r="148" spans="27:35">
      <c r="AA148" s="68"/>
      <c r="AB148" s="68"/>
      <c r="AC148" s="68"/>
      <c r="AD148" s="68"/>
      <c r="AE148" s="68"/>
      <c r="AF148" s="68"/>
      <c r="AG148" s="68"/>
      <c r="AH148" s="68"/>
      <c r="AI148" s="68"/>
    </row>
    <row r="149" spans="27:35">
      <c r="AA149" s="68"/>
      <c r="AB149" s="68"/>
      <c r="AC149" s="68"/>
      <c r="AD149" s="68"/>
      <c r="AE149" s="68"/>
      <c r="AF149" s="68"/>
      <c r="AG149" s="68"/>
      <c r="AH149" s="68"/>
      <c r="AI149" s="68"/>
    </row>
    <row r="150" spans="27:35">
      <c r="AA150" s="68"/>
      <c r="AB150" s="68"/>
      <c r="AC150" s="68"/>
      <c r="AD150" s="68"/>
      <c r="AE150" s="68"/>
      <c r="AF150" s="68"/>
      <c r="AG150" s="68"/>
      <c r="AH150" s="68"/>
      <c r="AI150" s="68"/>
    </row>
    <row r="151" spans="27:35">
      <c r="AA151" s="68"/>
      <c r="AB151" s="68"/>
      <c r="AC151" s="68"/>
      <c r="AD151" s="68"/>
      <c r="AE151" s="68"/>
      <c r="AF151" s="68"/>
      <c r="AG151" s="68"/>
      <c r="AH151" s="68"/>
      <c r="AI151" s="68"/>
    </row>
    <row r="152" spans="27:35">
      <c r="AA152" s="68"/>
      <c r="AB152" s="68"/>
      <c r="AC152" s="68"/>
      <c r="AD152" s="68"/>
      <c r="AE152" s="68"/>
      <c r="AF152" s="68"/>
      <c r="AG152" s="68"/>
      <c r="AH152" s="68"/>
      <c r="AI152" s="68"/>
    </row>
    <row r="153" spans="27:35">
      <c r="AA153" s="68"/>
      <c r="AB153" s="68"/>
      <c r="AC153" s="68"/>
      <c r="AD153" s="68"/>
      <c r="AE153" s="68"/>
      <c r="AF153" s="68"/>
      <c r="AG153" s="68"/>
      <c r="AH153" s="68"/>
      <c r="AI153" s="68"/>
    </row>
    <row r="154" spans="27:35">
      <c r="AA154" s="68"/>
      <c r="AB154" s="68"/>
      <c r="AC154" s="68"/>
      <c r="AD154" s="68"/>
      <c r="AE154" s="68"/>
      <c r="AF154" s="68"/>
      <c r="AG154" s="68"/>
      <c r="AH154" s="68"/>
      <c r="AI154" s="68"/>
    </row>
    <row r="155" spans="27:35">
      <c r="AA155" s="68"/>
      <c r="AB155" s="68"/>
      <c r="AC155" s="68"/>
      <c r="AD155" s="68"/>
      <c r="AE155" s="68"/>
      <c r="AF155" s="68"/>
      <c r="AG155" s="68"/>
      <c r="AH155" s="68"/>
      <c r="AI155" s="68"/>
    </row>
    <row r="156" spans="27:35">
      <c r="AA156" s="68"/>
      <c r="AB156" s="68"/>
      <c r="AC156" s="68"/>
      <c r="AD156" s="68"/>
      <c r="AE156" s="68"/>
      <c r="AF156" s="68"/>
      <c r="AG156" s="68"/>
      <c r="AH156" s="68"/>
      <c r="AI156" s="68"/>
    </row>
    <row r="157" spans="27:35">
      <c r="AA157" s="68"/>
      <c r="AB157" s="68"/>
      <c r="AC157" s="68"/>
      <c r="AD157" s="68"/>
      <c r="AE157" s="68"/>
      <c r="AF157" s="68"/>
      <c r="AG157" s="68"/>
      <c r="AH157" s="68"/>
      <c r="AI157" s="68"/>
    </row>
    <row r="158" spans="27:35">
      <c r="AA158" s="68"/>
      <c r="AB158" s="68"/>
      <c r="AC158" s="68"/>
      <c r="AD158" s="68"/>
      <c r="AE158" s="68"/>
      <c r="AF158" s="68"/>
      <c r="AG158" s="68"/>
      <c r="AH158" s="68"/>
      <c r="AI158" s="68"/>
    </row>
    <row r="159" spans="27:35">
      <c r="AA159" s="68"/>
      <c r="AB159" s="68"/>
      <c r="AC159" s="68"/>
      <c r="AD159" s="68"/>
      <c r="AE159" s="68"/>
      <c r="AF159" s="68"/>
      <c r="AG159" s="68"/>
      <c r="AH159" s="68"/>
      <c r="AI159" s="68"/>
    </row>
    <row r="160" spans="27:35">
      <c r="AA160" s="68"/>
      <c r="AB160" s="68"/>
      <c r="AC160" s="68"/>
      <c r="AD160" s="68"/>
      <c r="AE160" s="68"/>
      <c r="AF160" s="68"/>
      <c r="AG160" s="68"/>
      <c r="AH160" s="68"/>
      <c r="AI160" s="68"/>
    </row>
    <row r="161" spans="27:35">
      <c r="AA161" s="68"/>
      <c r="AB161" s="68"/>
      <c r="AC161" s="68"/>
      <c r="AD161" s="68"/>
      <c r="AE161" s="68"/>
      <c r="AF161" s="68"/>
      <c r="AG161" s="68"/>
      <c r="AH161" s="68"/>
      <c r="AI161" s="68"/>
    </row>
    <row r="162" spans="27:35">
      <c r="AA162" s="68"/>
      <c r="AB162" s="68"/>
      <c r="AC162" s="68"/>
      <c r="AD162" s="68"/>
      <c r="AE162" s="68"/>
      <c r="AF162" s="68"/>
      <c r="AG162" s="68"/>
      <c r="AH162" s="68"/>
      <c r="AI162" s="68"/>
    </row>
    <row r="163" spans="27:35">
      <c r="AA163" s="68"/>
      <c r="AB163" s="68"/>
      <c r="AC163" s="68"/>
      <c r="AD163" s="68"/>
      <c r="AE163" s="68"/>
      <c r="AF163" s="68"/>
      <c r="AG163" s="68"/>
      <c r="AH163" s="68"/>
      <c r="AI163" s="68"/>
    </row>
    <row r="164" spans="27:35">
      <c r="AA164" s="68"/>
      <c r="AB164" s="68"/>
      <c r="AC164" s="68"/>
      <c r="AD164" s="68"/>
      <c r="AE164" s="68"/>
      <c r="AF164" s="68"/>
      <c r="AG164" s="68"/>
      <c r="AH164" s="68"/>
      <c r="AI164" s="68"/>
    </row>
    <row r="165" spans="27:35">
      <c r="AA165" s="68"/>
      <c r="AB165" s="68"/>
      <c r="AC165" s="68"/>
      <c r="AD165" s="68"/>
      <c r="AE165" s="68"/>
      <c r="AF165" s="68"/>
      <c r="AG165" s="68"/>
      <c r="AH165" s="68"/>
      <c r="AI165" s="68"/>
    </row>
    <row r="166" spans="27:35">
      <c r="AA166" s="68"/>
      <c r="AB166" s="68"/>
      <c r="AC166" s="68"/>
      <c r="AD166" s="68"/>
      <c r="AE166" s="68"/>
      <c r="AF166" s="68"/>
      <c r="AG166" s="68"/>
      <c r="AH166" s="68"/>
      <c r="AI166" s="68"/>
    </row>
    <row r="167" spans="27:35">
      <c r="AA167" s="68"/>
      <c r="AB167" s="68"/>
      <c r="AC167" s="68"/>
      <c r="AD167" s="68"/>
      <c r="AE167" s="68"/>
      <c r="AF167" s="68"/>
      <c r="AG167" s="68"/>
      <c r="AH167" s="68"/>
      <c r="AI167" s="68"/>
    </row>
    <row r="168" spans="27:35">
      <c r="AA168" s="68"/>
      <c r="AB168" s="68"/>
      <c r="AC168" s="68"/>
      <c r="AD168" s="68"/>
      <c r="AE168" s="68"/>
      <c r="AF168" s="68"/>
      <c r="AG168" s="68"/>
      <c r="AH168" s="68"/>
      <c r="AI168" s="68"/>
    </row>
    <row r="169" spans="27:35">
      <c r="AA169" s="68"/>
      <c r="AB169" s="68"/>
      <c r="AC169" s="68"/>
      <c r="AD169" s="68"/>
      <c r="AE169" s="68"/>
      <c r="AF169" s="68"/>
      <c r="AG169" s="68"/>
      <c r="AH169" s="68"/>
      <c r="AI169" s="68"/>
    </row>
    <row r="170" spans="27:35">
      <c r="AA170" s="68"/>
      <c r="AB170" s="68"/>
      <c r="AC170" s="68"/>
      <c r="AD170" s="68"/>
      <c r="AE170" s="68"/>
      <c r="AF170" s="68"/>
      <c r="AG170" s="68"/>
      <c r="AH170" s="68"/>
      <c r="AI170" s="68"/>
    </row>
    <row r="171" spans="27:35">
      <c r="AA171" s="68"/>
      <c r="AB171" s="68"/>
      <c r="AC171" s="68"/>
      <c r="AD171" s="68"/>
      <c r="AE171" s="68"/>
      <c r="AF171" s="68"/>
      <c r="AG171" s="68"/>
      <c r="AH171" s="68"/>
      <c r="AI171" s="68"/>
    </row>
    <row r="172" spans="27:35">
      <c r="AA172" s="68"/>
      <c r="AB172" s="68"/>
      <c r="AC172" s="68"/>
      <c r="AD172" s="68"/>
      <c r="AE172" s="68"/>
      <c r="AF172" s="68"/>
      <c r="AG172" s="68"/>
      <c r="AH172" s="68"/>
      <c r="AI172" s="68"/>
    </row>
    <row r="173" spans="27:35">
      <c r="AA173" s="68"/>
      <c r="AB173" s="68"/>
      <c r="AC173" s="68"/>
      <c r="AD173" s="68"/>
      <c r="AE173" s="68"/>
      <c r="AF173" s="68"/>
      <c r="AG173" s="68"/>
      <c r="AH173" s="68"/>
      <c r="AI173" s="68"/>
    </row>
    <row r="174" spans="27:35">
      <c r="AA174" s="68"/>
      <c r="AB174" s="68"/>
      <c r="AC174" s="68"/>
      <c r="AD174" s="68"/>
      <c r="AE174" s="68"/>
      <c r="AF174" s="68"/>
      <c r="AG174" s="68"/>
      <c r="AH174" s="68"/>
      <c r="AI174" s="68"/>
    </row>
    <row r="175" spans="27:35">
      <c r="AA175" s="68"/>
      <c r="AB175" s="68"/>
      <c r="AC175" s="68"/>
      <c r="AD175" s="68"/>
      <c r="AE175" s="68"/>
      <c r="AF175" s="68"/>
      <c r="AG175" s="68"/>
      <c r="AH175" s="68"/>
      <c r="AI175" s="68"/>
    </row>
    <row r="176" spans="27:35">
      <c r="AA176" s="68"/>
      <c r="AB176" s="68"/>
      <c r="AC176" s="68"/>
      <c r="AD176" s="68"/>
      <c r="AE176" s="68"/>
      <c r="AF176" s="68"/>
      <c r="AG176" s="68"/>
      <c r="AH176" s="68"/>
      <c r="AI176" s="68"/>
    </row>
    <row r="177" spans="27:35">
      <c r="AA177" s="68"/>
      <c r="AB177" s="68"/>
      <c r="AC177" s="68"/>
      <c r="AD177" s="68"/>
      <c r="AE177" s="68"/>
      <c r="AF177" s="68"/>
      <c r="AG177" s="68"/>
      <c r="AH177" s="68"/>
      <c r="AI177" s="68"/>
    </row>
    <row r="178" spans="27:35">
      <c r="AA178" s="68"/>
      <c r="AB178" s="68"/>
      <c r="AC178" s="68"/>
      <c r="AD178" s="68"/>
      <c r="AE178" s="68"/>
      <c r="AF178" s="68"/>
      <c r="AG178" s="68"/>
      <c r="AH178" s="68"/>
      <c r="AI178" s="68"/>
    </row>
    <row r="179" spans="27:35">
      <c r="AA179" s="68"/>
      <c r="AB179" s="68"/>
      <c r="AC179" s="68"/>
      <c r="AD179" s="68"/>
      <c r="AE179" s="68"/>
      <c r="AF179" s="68"/>
      <c r="AG179" s="68"/>
      <c r="AH179" s="68"/>
      <c r="AI179" s="68"/>
    </row>
    <row r="180" spans="27:35">
      <c r="AA180" s="68"/>
      <c r="AB180" s="68"/>
      <c r="AC180" s="68"/>
      <c r="AD180" s="68"/>
      <c r="AE180" s="68"/>
      <c r="AF180" s="68"/>
      <c r="AG180" s="68"/>
      <c r="AH180" s="68"/>
      <c r="AI180" s="68"/>
    </row>
    <row r="181" spans="27:35">
      <c r="AA181" s="68"/>
      <c r="AB181" s="68"/>
      <c r="AC181" s="68"/>
      <c r="AD181" s="68"/>
      <c r="AE181" s="68"/>
      <c r="AF181" s="68"/>
      <c r="AG181" s="68"/>
      <c r="AH181" s="68"/>
      <c r="AI181" s="68"/>
    </row>
    <row r="182" spans="27:35">
      <c r="AA182" s="68"/>
      <c r="AB182" s="68"/>
      <c r="AC182" s="68"/>
      <c r="AD182" s="68"/>
      <c r="AE182" s="68"/>
      <c r="AF182" s="68"/>
      <c r="AG182" s="68"/>
      <c r="AH182" s="68"/>
      <c r="AI182" s="68"/>
    </row>
    <row r="183" spans="27:35">
      <c r="AA183" s="68"/>
      <c r="AB183" s="68"/>
      <c r="AC183" s="68"/>
      <c r="AD183" s="68"/>
      <c r="AE183" s="68"/>
      <c r="AF183" s="68"/>
      <c r="AG183" s="68"/>
      <c r="AH183" s="68"/>
      <c r="AI183" s="68"/>
    </row>
    <row r="184" spans="27:35">
      <c r="AA184" s="68"/>
      <c r="AB184" s="68"/>
      <c r="AC184" s="68"/>
      <c r="AD184" s="68"/>
      <c r="AE184" s="68"/>
      <c r="AF184" s="68"/>
      <c r="AG184" s="68"/>
      <c r="AH184" s="68"/>
      <c r="AI184" s="68"/>
    </row>
    <row r="185" spans="27:35">
      <c r="AA185" s="68"/>
      <c r="AB185" s="68"/>
      <c r="AC185" s="68"/>
      <c r="AD185" s="68"/>
      <c r="AE185" s="68"/>
      <c r="AF185" s="68"/>
      <c r="AG185" s="68"/>
      <c r="AH185" s="68"/>
      <c r="AI185" s="68"/>
    </row>
    <row r="186" spans="27:35">
      <c r="AA186" s="68"/>
      <c r="AB186" s="68"/>
      <c r="AC186" s="68"/>
      <c r="AD186" s="68"/>
      <c r="AE186" s="68"/>
      <c r="AF186" s="68"/>
      <c r="AG186" s="68"/>
      <c r="AH186" s="68"/>
      <c r="AI186" s="68"/>
    </row>
    <row r="187" spans="27:35">
      <c r="AA187" s="68"/>
      <c r="AB187" s="68"/>
      <c r="AC187" s="68"/>
      <c r="AD187" s="68"/>
      <c r="AE187" s="68"/>
      <c r="AF187" s="68"/>
      <c r="AG187" s="68"/>
      <c r="AH187" s="68"/>
      <c r="AI187" s="68"/>
    </row>
    <row r="188" spans="27:35">
      <c r="AA188" s="68"/>
      <c r="AB188" s="68"/>
      <c r="AC188" s="68"/>
      <c r="AD188" s="68"/>
      <c r="AE188" s="68"/>
      <c r="AF188" s="68"/>
      <c r="AG188" s="68"/>
      <c r="AH188" s="68"/>
      <c r="AI188" s="68"/>
    </row>
    <row r="189" spans="27:35">
      <c r="AA189" s="68"/>
      <c r="AB189" s="68"/>
      <c r="AC189" s="68"/>
      <c r="AD189" s="68"/>
      <c r="AE189" s="68"/>
      <c r="AF189" s="68"/>
      <c r="AG189" s="68"/>
      <c r="AH189" s="68"/>
      <c r="AI189" s="68"/>
    </row>
    <row r="190" spans="27:35">
      <c r="AA190" s="68"/>
      <c r="AB190" s="68"/>
      <c r="AC190" s="68"/>
      <c r="AD190" s="68"/>
      <c r="AE190" s="68"/>
      <c r="AF190" s="68"/>
      <c r="AG190" s="68"/>
      <c r="AH190" s="68"/>
      <c r="AI190" s="68"/>
    </row>
    <row r="191" spans="27:35">
      <c r="AA191" s="68"/>
      <c r="AB191" s="68"/>
      <c r="AC191" s="68"/>
      <c r="AD191" s="68"/>
      <c r="AE191" s="68"/>
      <c r="AF191" s="68"/>
      <c r="AG191" s="68"/>
      <c r="AH191" s="68"/>
      <c r="AI191" s="68"/>
    </row>
    <row r="192" spans="27:35">
      <c r="AA192" s="68"/>
      <c r="AB192" s="68"/>
      <c r="AC192" s="68"/>
      <c r="AD192" s="68"/>
      <c r="AE192" s="68"/>
      <c r="AF192" s="68"/>
      <c r="AG192" s="68"/>
      <c r="AH192" s="68"/>
      <c r="AI192" s="68"/>
    </row>
    <row r="193" spans="27:35">
      <c r="AA193" s="68"/>
      <c r="AB193" s="68"/>
      <c r="AC193" s="68"/>
      <c r="AD193" s="68"/>
      <c r="AE193" s="68"/>
      <c r="AF193" s="68"/>
      <c r="AG193" s="68"/>
      <c r="AH193" s="68"/>
      <c r="AI193" s="68"/>
    </row>
    <row r="194" spans="27:35">
      <c r="AA194" s="68"/>
      <c r="AB194" s="68"/>
      <c r="AC194" s="68"/>
      <c r="AD194" s="68"/>
      <c r="AE194" s="68"/>
      <c r="AF194" s="68"/>
      <c r="AG194" s="68"/>
      <c r="AH194" s="68"/>
      <c r="AI194" s="68"/>
    </row>
    <row r="195" spans="27:35">
      <c r="AA195" s="68"/>
      <c r="AB195" s="68"/>
      <c r="AC195" s="68"/>
      <c r="AD195" s="68"/>
      <c r="AE195" s="68"/>
      <c r="AF195" s="68"/>
      <c r="AG195" s="68"/>
      <c r="AH195" s="68"/>
      <c r="AI195" s="68"/>
    </row>
    <row r="196" spans="27:35">
      <c r="AA196" s="68"/>
      <c r="AB196" s="68"/>
      <c r="AC196" s="68"/>
      <c r="AD196" s="68"/>
      <c r="AE196" s="68"/>
      <c r="AF196" s="68"/>
      <c r="AG196" s="68"/>
      <c r="AH196" s="68"/>
      <c r="AI196" s="68"/>
    </row>
    <row r="197" spans="27:35">
      <c r="AA197" s="68"/>
      <c r="AB197" s="68"/>
      <c r="AC197" s="68"/>
      <c r="AD197" s="68"/>
      <c r="AE197" s="68"/>
      <c r="AF197" s="68"/>
      <c r="AG197" s="68"/>
      <c r="AH197" s="68"/>
      <c r="AI197" s="68"/>
    </row>
    <row r="198" spans="27:35">
      <c r="AA198" s="68"/>
      <c r="AB198" s="68"/>
      <c r="AC198" s="68"/>
      <c r="AD198" s="68"/>
      <c r="AE198" s="68"/>
      <c r="AF198" s="68"/>
      <c r="AG198" s="68"/>
      <c r="AH198" s="68"/>
      <c r="AI198" s="68"/>
    </row>
    <row r="199" spans="27:35">
      <c r="AA199" s="68"/>
      <c r="AB199" s="68"/>
      <c r="AC199" s="68"/>
      <c r="AD199" s="68"/>
      <c r="AE199" s="68"/>
      <c r="AF199" s="68"/>
      <c r="AG199" s="68"/>
      <c r="AH199" s="68"/>
      <c r="AI199" s="68"/>
    </row>
    <row r="200" spans="27:35">
      <c r="AA200" s="68"/>
      <c r="AB200" s="68"/>
      <c r="AC200" s="68"/>
      <c r="AD200" s="68"/>
      <c r="AE200" s="68"/>
      <c r="AF200" s="68"/>
      <c r="AG200" s="68"/>
      <c r="AH200" s="68"/>
      <c r="AI200" s="68"/>
    </row>
    <row r="201" spans="27:35">
      <c r="AA201" s="68"/>
      <c r="AB201" s="68"/>
      <c r="AC201" s="68"/>
      <c r="AD201" s="68"/>
      <c r="AE201" s="68"/>
      <c r="AF201" s="68"/>
      <c r="AG201" s="68"/>
      <c r="AH201" s="68"/>
      <c r="AI201" s="68"/>
    </row>
    <row r="202" spans="27:35">
      <c r="AA202" s="68"/>
      <c r="AB202" s="68"/>
      <c r="AC202" s="68"/>
      <c r="AD202" s="68"/>
      <c r="AE202" s="68"/>
      <c r="AF202" s="68"/>
      <c r="AG202" s="68"/>
      <c r="AH202" s="68"/>
      <c r="AI202" s="68"/>
    </row>
    <row r="203" spans="27:35">
      <c r="AA203" s="68"/>
      <c r="AB203" s="68"/>
      <c r="AC203" s="68"/>
      <c r="AD203" s="68"/>
      <c r="AE203" s="68"/>
      <c r="AF203" s="68"/>
      <c r="AG203" s="68"/>
      <c r="AH203" s="68"/>
      <c r="AI203" s="68"/>
    </row>
    <row r="204" spans="27:35">
      <c r="AA204" s="68"/>
      <c r="AB204" s="68"/>
      <c r="AC204" s="68"/>
      <c r="AD204" s="68"/>
      <c r="AE204" s="68"/>
      <c r="AF204" s="68"/>
      <c r="AG204" s="68"/>
      <c r="AH204" s="68"/>
      <c r="AI204" s="68"/>
    </row>
    <row r="205" spans="27:35">
      <c r="AA205" s="68"/>
      <c r="AB205" s="68"/>
      <c r="AC205" s="68"/>
      <c r="AD205" s="68"/>
      <c r="AE205" s="68"/>
      <c r="AF205" s="68"/>
      <c r="AG205" s="68"/>
      <c r="AH205" s="68"/>
      <c r="AI205" s="68"/>
    </row>
    <row r="206" spans="27:35">
      <c r="AA206" s="68"/>
      <c r="AB206" s="68"/>
      <c r="AC206" s="68"/>
      <c r="AD206" s="68"/>
      <c r="AE206" s="68"/>
      <c r="AF206" s="68"/>
      <c r="AG206" s="68"/>
      <c r="AH206" s="68"/>
      <c r="AI206" s="68"/>
    </row>
    <row r="207" spans="27:35">
      <c r="AA207" s="68"/>
      <c r="AB207" s="68"/>
      <c r="AC207" s="68"/>
      <c r="AD207" s="68"/>
      <c r="AE207" s="68"/>
      <c r="AF207" s="68"/>
      <c r="AG207" s="68"/>
      <c r="AH207" s="68"/>
      <c r="AI207" s="68"/>
    </row>
    <row r="208" spans="27:35">
      <c r="AA208" s="68"/>
      <c r="AB208" s="68"/>
      <c r="AC208" s="68"/>
      <c r="AD208" s="68"/>
      <c r="AE208" s="68"/>
      <c r="AF208" s="68"/>
      <c r="AG208" s="68"/>
      <c r="AH208" s="68"/>
      <c r="AI208" s="68"/>
    </row>
    <row r="209" spans="27:35">
      <c r="AA209" s="68"/>
      <c r="AB209" s="68"/>
      <c r="AC209" s="68"/>
      <c r="AD209" s="68"/>
      <c r="AE209" s="68"/>
      <c r="AF209" s="68"/>
      <c r="AG209" s="68"/>
      <c r="AH209" s="68"/>
      <c r="AI209" s="68"/>
    </row>
    <row r="210" spans="27:35">
      <c r="AA210" s="68"/>
      <c r="AB210" s="68"/>
      <c r="AC210" s="68"/>
      <c r="AD210" s="68"/>
      <c r="AE210" s="68"/>
      <c r="AF210" s="68"/>
      <c r="AG210" s="68"/>
      <c r="AH210" s="68"/>
      <c r="AI210" s="68"/>
    </row>
    <row r="211" spans="27:35">
      <c r="AA211" s="68"/>
      <c r="AB211" s="68"/>
      <c r="AC211" s="68"/>
      <c r="AD211" s="68"/>
      <c r="AE211" s="68"/>
      <c r="AF211" s="68"/>
      <c r="AG211" s="68"/>
      <c r="AH211" s="68"/>
      <c r="AI211" s="68"/>
    </row>
    <row r="212" spans="27:35">
      <c r="AA212" s="68"/>
      <c r="AB212" s="68"/>
      <c r="AC212" s="68"/>
      <c r="AD212" s="68"/>
      <c r="AE212" s="68"/>
      <c r="AF212" s="68"/>
      <c r="AG212" s="68"/>
      <c r="AH212" s="68"/>
      <c r="AI212" s="68"/>
    </row>
    <row r="213" spans="27:35">
      <c r="AA213" s="68"/>
      <c r="AB213" s="68"/>
      <c r="AC213" s="68"/>
      <c r="AD213" s="68"/>
      <c r="AE213" s="68"/>
      <c r="AF213" s="68"/>
      <c r="AG213" s="68"/>
      <c r="AH213" s="68"/>
      <c r="AI213" s="68"/>
    </row>
    <row r="214" spans="27:35">
      <c r="AA214" s="68"/>
      <c r="AB214" s="68"/>
      <c r="AC214" s="68"/>
      <c r="AD214" s="68"/>
      <c r="AE214" s="68"/>
      <c r="AF214" s="68"/>
      <c r="AG214" s="68"/>
      <c r="AH214" s="68"/>
      <c r="AI214" s="68"/>
    </row>
    <row r="215" spans="27:35">
      <c r="AA215" s="68"/>
      <c r="AB215" s="68"/>
      <c r="AC215" s="68"/>
      <c r="AD215" s="68"/>
      <c r="AE215" s="68"/>
      <c r="AF215" s="68"/>
      <c r="AG215" s="68"/>
      <c r="AH215" s="68"/>
      <c r="AI215" s="68"/>
    </row>
    <row r="216" spans="27:35">
      <c r="AA216" s="68"/>
      <c r="AB216" s="68"/>
      <c r="AC216" s="68"/>
      <c r="AD216" s="68"/>
      <c r="AE216" s="68"/>
      <c r="AF216" s="68"/>
      <c r="AG216" s="68"/>
      <c r="AH216" s="68"/>
      <c r="AI216" s="68"/>
    </row>
    <row r="217" spans="27:35">
      <c r="AA217" s="68"/>
      <c r="AB217" s="68"/>
      <c r="AC217" s="68"/>
      <c r="AD217" s="68"/>
      <c r="AE217" s="68"/>
      <c r="AF217" s="68"/>
      <c r="AG217" s="68"/>
      <c r="AH217" s="68"/>
      <c r="AI217" s="68"/>
    </row>
    <row r="218" spans="27:35">
      <c r="AA218" s="68"/>
      <c r="AB218" s="68"/>
      <c r="AC218" s="68"/>
      <c r="AD218" s="68"/>
      <c r="AE218" s="68"/>
      <c r="AF218" s="68"/>
      <c r="AG218" s="68"/>
      <c r="AH218" s="68"/>
      <c r="AI218" s="68"/>
    </row>
    <row r="219" spans="27:35">
      <c r="AA219" s="68"/>
      <c r="AB219" s="68"/>
      <c r="AC219" s="68"/>
      <c r="AD219" s="68"/>
      <c r="AE219" s="68"/>
      <c r="AF219" s="68"/>
      <c r="AG219" s="68"/>
      <c r="AH219" s="68"/>
      <c r="AI219" s="68"/>
    </row>
    <row r="220" spans="27:35">
      <c r="AA220" s="68"/>
      <c r="AB220" s="68"/>
      <c r="AC220" s="68"/>
      <c r="AD220" s="68"/>
      <c r="AE220" s="68"/>
      <c r="AF220" s="68"/>
      <c r="AG220" s="68"/>
      <c r="AH220" s="68"/>
      <c r="AI220" s="68"/>
    </row>
    <row r="221" spans="27:35">
      <c r="AA221" s="68"/>
      <c r="AB221" s="68"/>
      <c r="AC221" s="68"/>
      <c r="AD221" s="68"/>
      <c r="AE221" s="68"/>
      <c r="AF221" s="68"/>
      <c r="AG221" s="68"/>
      <c r="AH221" s="68"/>
      <c r="AI221" s="68"/>
    </row>
    <row r="222" spans="27:35">
      <c r="AA222" s="68"/>
      <c r="AB222" s="68"/>
      <c r="AC222" s="68"/>
      <c r="AD222" s="68"/>
      <c r="AE222" s="68"/>
      <c r="AF222" s="68"/>
      <c r="AG222" s="68"/>
      <c r="AH222" s="68"/>
      <c r="AI222" s="68"/>
    </row>
    <row r="223" spans="27:35">
      <c r="AA223" s="68"/>
      <c r="AB223" s="68"/>
      <c r="AC223" s="68"/>
      <c r="AD223" s="68"/>
      <c r="AE223" s="68"/>
      <c r="AF223" s="68"/>
      <c r="AG223" s="68"/>
      <c r="AH223" s="68"/>
      <c r="AI223" s="68"/>
    </row>
    <row r="224" spans="27:35">
      <c r="AA224" s="68"/>
      <c r="AB224" s="68"/>
      <c r="AC224" s="68"/>
      <c r="AD224" s="68"/>
      <c r="AE224" s="68"/>
      <c r="AF224" s="68"/>
      <c r="AG224" s="68"/>
      <c r="AH224" s="68"/>
      <c r="AI224" s="68"/>
    </row>
    <row r="225" spans="27:35">
      <c r="AA225" s="68"/>
      <c r="AB225" s="68"/>
      <c r="AC225" s="68"/>
      <c r="AD225" s="68"/>
      <c r="AE225" s="68"/>
      <c r="AF225" s="68"/>
      <c r="AG225" s="68"/>
      <c r="AH225" s="68"/>
      <c r="AI225" s="68"/>
    </row>
    <row r="226" spans="27:35">
      <c r="AA226" s="68"/>
      <c r="AB226" s="68"/>
      <c r="AC226" s="68"/>
      <c r="AD226" s="68"/>
      <c r="AE226" s="68"/>
      <c r="AF226" s="68"/>
      <c r="AG226" s="68"/>
      <c r="AH226" s="68"/>
      <c r="AI226" s="68"/>
    </row>
    <row r="227" spans="27:35">
      <c r="AA227" s="68"/>
      <c r="AB227" s="68"/>
      <c r="AC227" s="68"/>
      <c r="AD227" s="68"/>
      <c r="AE227" s="68"/>
      <c r="AF227" s="68"/>
      <c r="AG227" s="68"/>
      <c r="AH227" s="68"/>
      <c r="AI227" s="68"/>
    </row>
    <row r="228" spans="27:35">
      <c r="AA228" s="68"/>
      <c r="AB228" s="68"/>
      <c r="AC228" s="68"/>
      <c r="AD228" s="68"/>
      <c r="AE228" s="68"/>
      <c r="AF228" s="68"/>
      <c r="AG228" s="68"/>
      <c r="AH228" s="68"/>
      <c r="AI228" s="68"/>
    </row>
    <row r="229" spans="27:35">
      <c r="AA229" s="68"/>
      <c r="AB229" s="68"/>
      <c r="AC229" s="68"/>
      <c r="AD229" s="68"/>
      <c r="AE229" s="68"/>
      <c r="AF229" s="68"/>
      <c r="AG229" s="68"/>
      <c r="AH229" s="68"/>
      <c r="AI229" s="68"/>
    </row>
    <row r="230" spans="27:35">
      <c r="AA230" s="68"/>
      <c r="AB230" s="68"/>
      <c r="AC230" s="68"/>
      <c r="AD230" s="68"/>
      <c r="AE230" s="68"/>
      <c r="AF230" s="68"/>
      <c r="AG230" s="68"/>
      <c r="AH230" s="68"/>
      <c r="AI230" s="68"/>
    </row>
    <row r="231" spans="27:35">
      <c r="AA231" s="68"/>
      <c r="AB231" s="68"/>
      <c r="AC231" s="68"/>
      <c r="AD231" s="68"/>
      <c r="AE231" s="68"/>
      <c r="AF231" s="68"/>
      <c r="AG231" s="68"/>
      <c r="AH231" s="68"/>
      <c r="AI231" s="68"/>
    </row>
    <row r="232" spans="27:35">
      <c r="AA232" s="68"/>
      <c r="AB232" s="68"/>
      <c r="AC232" s="68"/>
      <c r="AD232" s="68"/>
      <c r="AE232" s="68"/>
      <c r="AF232" s="68"/>
      <c r="AG232" s="68"/>
      <c r="AH232" s="68"/>
      <c r="AI232" s="68"/>
    </row>
    <row r="233" spans="27:35">
      <c r="AA233" s="68"/>
      <c r="AB233" s="68"/>
      <c r="AC233" s="68"/>
      <c r="AD233" s="68"/>
      <c r="AE233" s="68"/>
      <c r="AF233" s="68"/>
      <c r="AG233" s="68"/>
      <c r="AH233" s="68"/>
      <c r="AI233" s="68"/>
    </row>
    <row r="234" spans="27:35">
      <c r="AA234" s="68"/>
      <c r="AB234" s="68"/>
      <c r="AC234" s="68"/>
      <c r="AD234" s="68"/>
      <c r="AE234" s="68"/>
      <c r="AF234" s="68"/>
      <c r="AG234" s="68"/>
      <c r="AH234" s="68"/>
      <c r="AI234" s="68"/>
    </row>
    <row r="235" spans="27:35">
      <c r="AA235" s="68"/>
      <c r="AB235" s="68"/>
      <c r="AC235" s="68"/>
      <c r="AD235" s="68"/>
      <c r="AE235" s="68"/>
      <c r="AF235" s="68"/>
      <c r="AG235" s="68"/>
      <c r="AH235" s="68"/>
      <c r="AI235" s="68"/>
    </row>
    <row r="236" spans="27:35">
      <c r="AA236" s="68"/>
      <c r="AB236" s="68"/>
      <c r="AC236" s="68"/>
      <c r="AD236" s="68"/>
      <c r="AE236" s="68"/>
      <c r="AF236" s="68"/>
      <c r="AG236" s="68"/>
      <c r="AH236" s="68"/>
      <c r="AI236" s="68"/>
    </row>
    <row r="237" spans="27:35">
      <c r="AA237" s="68"/>
      <c r="AB237" s="68"/>
      <c r="AC237" s="68"/>
      <c r="AD237" s="68"/>
      <c r="AE237" s="68"/>
      <c r="AF237" s="68"/>
      <c r="AG237" s="68"/>
      <c r="AH237" s="68"/>
      <c r="AI237" s="68"/>
    </row>
    <row r="238" spans="27:35">
      <c r="AA238" s="68"/>
      <c r="AB238" s="68"/>
      <c r="AC238" s="68"/>
      <c r="AD238" s="68"/>
      <c r="AE238" s="68"/>
      <c r="AF238" s="68"/>
      <c r="AG238" s="68"/>
      <c r="AH238" s="68"/>
      <c r="AI238" s="68"/>
    </row>
    <row r="239" spans="27:35">
      <c r="AA239" s="68"/>
      <c r="AB239" s="68"/>
      <c r="AC239" s="68"/>
      <c r="AD239" s="68"/>
      <c r="AE239" s="68"/>
      <c r="AF239" s="68"/>
      <c r="AG239" s="68"/>
      <c r="AH239" s="68"/>
      <c r="AI239" s="68"/>
    </row>
    <row r="240" spans="27:35">
      <c r="AA240" s="68"/>
      <c r="AB240" s="68"/>
      <c r="AC240" s="68"/>
      <c r="AD240" s="68"/>
      <c r="AE240" s="68"/>
      <c r="AF240" s="68"/>
      <c r="AG240" s="68"/>
      <c r="AH240" s="68"/>
      <c r="AI240" s="68"/>
    </row>
    <row r="241" spans="27:35">
      <c r="AA241" s="68"/>
      <c r="AB241" s="68"/>
      <c r="AC241" s="68"/>
      <c r="AD241" s="68"/>
      <c r="AE241" s="68"/>
      <c r="AF241" s="68"/>
      <c r="AG241" s="68"/>
      <c r="AH241" s="68"/>
      <c r="AI241" s="68"/>
    </row>
    <row r="242" spans="27:35">
      <c r="AA242" s="68"/>
      <c r="AB242" s="68"/>
      <c r="AC242" s="68"/>
      <c r="AD242" s="68"/>
      <c r="AE242" s="68"/>
      <c r="AF242" s="68"/>
      <c r="AG242" s="68"/>
      <c r="AH242" s="68"/>
      <c r="AI242" s="68"/>
    </row>
    <row r="243" spans="27:35">
      <c r="AA243" s="68"/>
      <c r="AB243" s="68"/>
      <c r="AC243" s="68"/>
      <c r="AD243" s="68"/>
      <c r="AE243" s="68"/>
      <c r="AF243" s="68"/>
      <c r="AG243" s="68"/>
      <c r="AH243" s="68"/>
      <c r="AI243" s="68"/>
    </row>
    <row r="244" spans="27:35">
      <c r="AA244" s="68"/>
      <c r="AB244" s="68"/>
      <c r="AC244" s="68"/>
      <c r="AD244" s="68"/>
      <c r="AE244" s="68"/>
      <c r="AF244" s="68"/>
      <c r="AG244" s="68"/>
      <c r="AH244" s="68"/>
      <c r="AI244" s="68"/>
    </row>
    <row r="245" spans="27:35">
      <c r="AA245" s="68"/>
      <c r="AB245" s="68"/>
      <c r="AC245" s="68"/>
      <c r="AD245" s="68"/>
      <c r="AE245" s="68"/>
      <c r="AF245" s="68"/>
      <c r="AG245" s="68"/>
      <c r="AH245" s="68"/>
      <c r="AI245" s="68"/>
    </row>
    <row r="246" spans="27:35">
      <c r="AA246" s="68"/>
      <c r="AB246" s="68"/>
      <c r="AC246" s="68"/>
      <c r="AD246" s="68"/>
      <c r="AE246" s="68"/>
      <c r="AF246" s="68"/>
      <c r="AG246" s="68"/>
      <c r="AH246" s="68"/>
      <c r="AI246" s="68"/>
    </row>
    <row r="247" spans="27:35">
      <c r="AA247" s="68"/>
      <c r="AB247" s="68"/>
      <c r="AC247" s="68"/>
      <c r="AD247" s="68"/>
      <c r="AE247" s="68"/>
      <c r="AF247" s="68"/>
      <c r="AG247" s="68"/>
      <c r="AH247" s="68"/>
      <c r="AI247" s="68"/>
    </row>
    <row r="248" spans="27:35">
      <c r="AA248" s="68"/>
      <c r="AB248" s="68"/>
      <c r="AC248" s="68"/>
      <c r="AD248" s="68"/>
      <c r="AE248" s="68"/>
      <c r="AF248" s="68"/>
      <c r="AG248" s="68"/>
      <c r="AH248" s="68"/>
      <c r="AI248" s="68"/>
    </row>
    <row r="249" spans="27:35">
      <c r="AA249" s="68"/>
      <c r="AB249" s="68"/>
      <c r="AC249" s="68"/>
      <c r="AD249" s="68"/>
      <c r="AE249" s="68"/>
      <c r="AF249" s="68"/>
      <c r="AG249" s="68"/>
      <c r="AH249" s="68"/>
      <c r="AI249" s="68"/>
    </row>
    <row r="250" spans="27:35">
      <c r="AA250" s="68"/>
      <c r="AB250" s="68"/>
      <c r="AC250" s="68"/>
      <c r="AD250" s="68"/>
      <c r="AE250" s="68"/>
      <c r="AF250" s="68"/>
      <c r="AG250" s="68"/>
      <c r="AH250" s="68"/>
      <c r="AI250" s="68"/>
    </row>
    <row r="251" spans="27:35">
      <c r="AA251" s="68"/>
      <c r="AB251" s="68"/>
      <c r="AC251" s="68"/>
      <c r="AD251" s="68"/>
      <c r="AE251" s="68"/>
      <c r="AF251" s="68"/>
      <c r="AG251" s="68"/>
      <c r="AH251" s="68"/>
      <c r="AI251" s="68"/>
    </row>
    <row r="252" spans="27:35">
      <c r="AA252" s="68"/>
      <c r="AB252" s="68"/>
      <c r="AC252" s="68"/>
      <c r="AD252" s="68"/>
      <c r="AE252" s="68"/>
      <c r="AF252" s="68"/>
      <c r="AG252" s="68"/>
      <c r="AH252" s="68"/>
      <c r="AI252" s="68"/>
    </row>
    <row r="253" spans="27:35">
      <c r="AA253" s="68"/>
      <c r="AB253" s="68"/>
      <c r="AC253" s="68"/>
      <c r="AD253" s="68"/>
      <c r="AE253" s="68"/>
      <c r="AF253" s="68"/>
      <c r="AG253" s="68"/>
      <c r="AH253" s="68"/>
      <c r="AI253" s="68"/>
    </row>
    <row r="254" spans="27:35">
      <c r="AA254" s="68"/>
      <c r="AB254" s="68"/>
      <c r="AC254" s="68"/>
      <c r="AD254" s="68"/>
      <c r="AE254" s="68"/>
      <c r="AF254" s="68"/>
      <c r="AG254" s="68"/>
      <c r="AH254" s="68"/>
      <c r="AI254" s="68"/>
    </row>
    <row r="255" spans="27:35">
      <c r="AA255" s="68"/>
      <c r="AB255" s="68"/>
      <c r="AC255" s="68"/>
      <c r="AD255" s="68"/>
      <c r="AE255" s="68"/>
      <c r="AF255" s="68"/>
      <c r="AG255" s="68"/>
      <c r="AH255" s="68"/>
      <c r="AI255" s="68"/>
    </row>
    <row r="256" spans="27:35">
      <c r="AA256" s="68"/>
      <c r="AB256" s="68"/>
      <c r="AC256" s="68"/>
      <c r="AD256" s="68"/>
      <c r="AE256" s="68"/>
      <c r="AF256" s="68"/>
      <c r="AG256" s="68"/>
      <c r="AH256" s="68"/>
      <c r="AI256" s="68"/>
    </row>
    <row r="257" spans="27:35">
      <c r="AA257" s="68"/>
      <c r="AB257" s="68"/>
      <c r="AC257" s="68"/>
      <c r="AD257" s="68"/>
      <c r="AE257" s="68"/>
      <c r="AF257" s="68"/>
      <c r="AG257" s="68"/>
      <c r="AH257" s="68"/>
      <c r="AI257" s="68"/>
    </row>
    <row r="258" spans="27:35">
      <c r="AA258" s="68"/>
      <c r="AB258" s="68"/>
      <c r="AC258" s="68"/>
      <c r="AD258" s="68"/>
      <c r="AE258" s="68"/>
      <c r="AF258" s="68"/>
      <c r="AG258" s="68"/>
      <c r="AH258" s="68"/>
      <c r="AI258" s="68"/>
    </row>
    <row r="259" spans="27:35">
      <c r="AA259" s="68"/>
      <c r="AB259" s="68"/>
      <c r="AC259" s="68"/>
      <c r="AD259" s="68"/>
      <c r="AE259" s="68"/>
      <c r="AF259" s="68"/>
      <c r="AG259" s="68"/>
      <c r="AH259" s="68"/>
      <c r="AI259" s="68"/>
    </row>
    <row r="260" spans="27:35">
      <c r="AA260" s="68"/>
      <c r="AB260" s="68"/>
      <c r="AC260" s="68"/>
      <c r="AD260" s="68"/>
      <c r="AE260" s="68"/>
      <c r="AF260" s="68"/>
      <c r="AG260" s="68"/>
      <c r="AH260" s="68"/>
      <c r="AI260" s="68"/>
    </row>
    <row r="261" spans="27:35">
      <c r="AA261" s="68"/>
      <c r="AB261" s="68"/>
      <c r="AC261" s="68"/>
      <c r="AD261" s="68"/>
      <c r="AE261" s="68"/>
      <c r="AF261" s="68"/>
      <c r="AG261" s="68"/>
      <c r="AH261" s="68"/>
      <c r="AI261" s="68"/>
    </row>
    <row r="262" spans="27:35">
      <c r="AA262" s="68"/>
      <c r="AB262" s="68"/>
      <c r="AC262" s="68"/>
      <c r="AD262" s="68"/>
      <c r="AE262" s="68"/>
      <c r="AF262" s="68"/>
      <c r="AG262" s="68"/>
      <c r="AH262" s="68"/>
      <c r="AI262" s="68"/>
    </row>
    <row r="263" spans="27:35">
      <c r="AA263" s="68"/>
      <c r="AB263" s="68"/>
      <c r="AC263" s="68"/>
      <c r="AD263" s="68"/>
      <c r="AE263" s="68"/>
      <c r="AF263" s="68"/>
      <c r="AG263" s="68"/>
      <c r="AH263" s="68"/>
      <c r="AI263" s="68"/>
    </row>
    <row r="264" spans="27:35">
      <c r="AA264" s="68"/>
      <c r="AB264" s="68"/>
      <c r="AC264" s="68"/>
      <c r="AD264" s="68"/>
      <c r="AE264" s="68"/>
      <c r="AF264" s="68"/>
      <c r="AG264" s="68"/>
      <c r="AH264" s="68"/>
      <c r="AI264" s="68"/>
    </row>
    <row r="265" spans="27:35">
      <c r="AA265" s="68"/>
      <c r="AB265" s="68"/>
      <c r="AC265" s="68"/>
      <c r="AD265" s="68"/>
      <c r="AE265" s="68"/>
      <c r="AF265" s="68"/>
      <c r="AG265" s="68"/>
      <c r="AH265" s="68"/>
      <c r="AI265" s="68"/>
    </row>
    <row r="266" spans="27:35">
      <c r="AA266" s="68"/>
      <c r="AB266" s="68"/>
      <c r="AC266" s="68"/>
      <c r="AD266" s="68"/>
      <c r="AE266" s="68"/>
      <c r="AF266" s="68"/>
      <c r="AG266" s="68"/>
      <c r="AH266" s="68"/>
      <c r="AI266" s="68"/>
    </row>
    <row r="267" spans="27:35">
      <c r="AA267" s="68"/>
      <c r="AB267" s="68"/>
      <c r="AC267" s="68"/>
      <c r="AD267" s="68"/>
      <c r="AE267" s="68"/>
      <c r="AF267" s="68"/>
      <c r="AG267" s="68"/>
      <c r="AH267" s="68"/>
      <c r="AI267" s="68"/>
    </row>
    <row r="268" spans="27:35">
      <c r="AA268" s="68"/>
      <c r="AB268" s="68"/>
      <c r="AC268" s="68"/>
      <c r="AD268" s="68"/>
      <c r="AE268" s="68"/>
      <c r="AF268" s="68"/>
      <c r="AG268" s="68"/>
      <c r="AH268" s="68"/>
      <c r="AI268" s="68"/>
    </row>
    <row r="269" spans="27:35">
      <c r="AA269" s="68"/>
      <c r="AB269" s="68"/>
      <c r="AC269" s="68"/>
      <c r="AD269" s="68"/>
      <c r="AE269" s="68"/>
      <c r="AF269" s="68"/>
      <c r="AG269" s="68"/>
      <c r="AH269" s="68"/>
      <c r="AI269" s="68"/>
    </row>
    <row r="270" spans="27:35">
      <c r="AA270" s="68"/>
      <c r="AB270" s="68"/>
      <c r="AC270" s="68"/>
      <c r="AD270" s="68"/>
      <c r="AE270" s="68"/>
      <c r="AF270" s="68"/>
      <c r="AG270" s="68"/>
      <c r="AH270" s="68"/>
      <c r="AI270" s="68"/>
    </row>
    <row r="271" spans="27:35">
      <c r="AA271" s="68"/>
      <c r="AB271" s="68"/>
      <c r="AC271" s="68"/>
      <c r="AD271" s="68"/>
      <c r="AE271" s="68"/>
      <c r="AF271" s="68"/>
      <c r="AG271" s="68"/>
      <c r="AH271" s="68"/>
      <c r="AI271" s="68"/>
    </row>
    <row r="272" spans="27:35">
      <c r="AA272" s="68"/>
      <c r="AB272" s="68"/>
      <c r="AC272" s="68"/>
      <c r="AD272" s="68"/>
      <c r="AE272" s="68"/>
      <c r="AF272" s="68"/>
      <c r="AG272" s="68"/>
      <c r="AH272" s="68"/>
      <c r="AI272" s="68"/>
    </row>
    <row r="273" spans="27:35">
      <c r="AA273" s="68"/>
      <c r="AB273" s="68"/>
      <c r="AC273" s="68"/>
      <c r="AD273" s="68"/>
      <c r="AE273" s="68"/>
      <c r="AF273" s="68"/>
      <c r="AG273" s="68"/>
      <c r="AH273" s="68"/>
      <c r="AI273" s="68"/>
    </row>
    <row r="274" spans="27:35">
      <c r="AA274" s="68"/>
      <c r="AB274" s="68"/>
      <c r="AC274" s="68"/>
      <c r="AD274" s="68"/>
      <c r="AE274" s="68"/>
      <c r="AF274" s="68"/>
      <c r="AG274" s="68"/>
      <c r="AH274" s="68"/>
      <c r="AI274" s="68"/>
    </row>
    <row r="275" spans="27:35">
      <c r="AA275" s="68"/>
      <c r="AB275" s="68"/>
      <c r="AC275" s="68"/>
      <c r="AD275" s="68"/>
      <c r="AE275" s="68"/>
      <c r="AF275" s="68"/>
      <c r="AG275" s="68"/>
      <c r="AH275" s="68"/>
      <c r="AI275" s="68"/>
    </row>
    <row r="276" spans="27:35">
      <c r="AA276" s="68"/>
      <c r="AB276" s="68"/>
      <c r="AC276" s="68"/>
      <c r="AD276" s="68"/>
      <c r="AE276" s="68"/>
      <c r="AF276" s="68"/>
      <c r="AG276" s="68"/>
      <c r="AH276" s="68"/>
      <c r="AI276" s="68"/>
    </row>
    <row r="277" spans="27:35">
      <c r="AA277" s="68"/>
      <c r="AB277" s="68"/>
      <c r="AC277" s="68"/>
      <c r="AD277" s="68"/>
      <c r="AE277" s="68"/>
      <c r="AF277" s="68"/>
      <c r="AG277" s="68"/>
      <c r="AH277" s="68"/>
      <c r="AI277" s="68"/>
    </row>
    <row r="278" spans="27:35">
      <c r="AA278" s="68"/>
      <c r="AB278" s="68"/>
      <c r="AC278" s="68"/>
      <c r="AD278" s="68"/>
      <c r="AE278" s="68"/>
      <c r="AF278" s="68"/>
      <c r="AG278" s="68"/>
      <c r="AH278" s="68"/>
      <c r="AI278" s="68"/>
    </row>
    <row r="279" spans="27:35">
      <c r="AA279" s="68"/>
      <c r="AB279" s="68"/>
      <c r="AC279" s="68"/>
      <c r="AD279" s="68"/>
      <c r="AE279" s="68"/>
      <c r="AF279" s="68"/>
      <c r="AG279" s="68"/>
      <c r="AH279" s="68"/>
      <c r="AI279" s="68"/>
    </row>
  </sheetData>
  <mergeCells count="3">
    <mergeCell ref="W4:Y4"/>
    <mergeCell ref="T24:V24"/>
    <mergeCell ref="AF4:AH4"/>
  </mergeCells>
  <pageMargins left="0.7" right="0.7" top="0.75" bottom="0.75" header="0.3" footer="0.3"/>
  <pageSetup paperSize="9" scale="42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41"/>
  <sheetViews>
    <sheetView showGridLines="0" showZeros="0" topLeftCell="A5" zoomScaleNormal="100" workbookViewId="0">
      <selection activeCell="U25" sqref="U25"/>
    </sheetView>
  </sheetViews>
  <sheetFormatPr defaultRowHeight="12.75"/>
  <cols>
    <col min="1" max="2" width="6.140625" customWidth="1"/>
    <col min="3" max="3" width="7.85546875" customWidth="1"/>
    <col min="4" max="4" width="15.85546875" customWidth="1"/>
    <col min="5" max="19" width="5" customWidth="1"/>
    <col min="20" max="22" width="5.140625" customWidth="1"/>
    <col min="26" max="46" width="0" hidden="1" customWidth="1"/>
    <col min="257" max="258" width="6.140625" customWidth="1"/>
    <col min="259" max="259" width="5.7109375" customWidth="1"/>
    <col min="260" max="260" width="15.85546875" customWidth="1"/>
    <col min="261" max="278" width="5.140625" customWidth="1"/>
    <col min="513" max="514" width="6.140625" customWidth="1"/>
    <col min="515" max="515" width="5.7109375" customWidth="1"/>
    <col min="516" max="516" width="15.85546875" customWidth="1"/>
    <col min="517" max="534" width="5.140625" customWidth="1"/>
    <col min="769" max="770" width="6.140625" customWidth="1"/>
    <col min="771" max="771" width="5.7109375" customWidth="1"/>
    <col min="772" max="772" width="15.85546875" customWidth="1"/>
    <col min="773" max="790" width="5.140625" customWidth="1"/>
    <col min="1025" max="1026" width="6.140625" customWidth="1"/>
    <col min="1027" max="1027" width="5.7109375" customWidth="1"/>
    <col min="1028" max="1028" width="15.85546875" customWidth="1"/>
    <col min="1029" max="1046" width="5.140625" customWidth="1"/>
    <col min="1281" max="1282" width="6.140625" customWidth="1"/>
    <col min="1283" max="1283" width="5.7109375" customWidth="1"/>
    <col min="1284" max="1284" width="15.85546875" customWidth="1"/>
    <col min="1285" max="1302" width="5.140625" customWidth="1"/>
    <col min="1537" max="1538" width="6.140625" customWidth="1"/>
    <col min="1539" max="1539" width="5.7109375" customWidth="1"/>
    <col min="1540" max="1540" width="15.85546875" customWidth="1"/>
    <col min="1541" max="1558" width="5.140625" customWidth="1"/>
    <col min="1793" max="1794" width="6.140625" customWidth="1"/>
    <col min="1795" max="1795" width="5.7109375" customWidth="1"/>
    <col min="1796" max="1796" width="15.85546875" customWidth="1"/>
    <col min="1797" max="1814" width="5.140625" customWidth="1"/>
    <col min="2049" max="2050" width="6.140625" customWidth="1"/>
    <col min="2051" max="2051" width="5.7109375" customWidth="1"/>
    <col min="2052" max="2052" width="15.85546875" customWidth="1"/>
    <col min="2053" max="2070" width="5.140625" customWidth="1"/>
    <col min="2305" max="2306" width="6.140625" customWidth="1"/>
    <col min="2307" max="2307" width="5.7109375" customWidth="1"/>
    <col min="2308" max="2308" width="15.85546875" customWidth="1"/>
    <col min="2309" max="2326" width="5.140625" customWidth="1"/>
    <col min="2561" max="2562" width="6.140625" customWidth="1"/>
    <col min="2563" max="2563" width="5.7109375" customWidth="1"/>
    <col min="2564" max="2564" width="15.85546875" customWidth="1"/>
    <col min="2565" max="2582" width="5.140625" customWidth="1"/>
    <col min="2817" max="2818" width="6.140625" customWidth="1"/>
    <col min="2819" max="2819" width="5.7109375" customWidth="1"/>
    <col min="2820" max="2820" width="15.85546875" customWidth="1"/>
    <col min="2821" max="2838" width="5.140625" customWidth="1"/>
    <col min="3073" max="3074" width="6.140625" customWidth="1"/>
    <col min="3075" max="3075" width="5.7109375" customWidth="1"/>
    <col min="3076" max="3076" width="15.85546875" customWidth="1"/>
    <col min="3077" max="3094" width="5.140625" customWidth="1"/>
    <col min="3329" max="3330" width="6.140625" customWidth="1"/>
    <col min="3331" max="3331" width="5.7109375" customWidth="1"/>
    <col min="3332" max="3332" width="15.85546875" customWidth="1"/>
    <col min="3333" max="3350" width="5.140625" customWidth="1"/>
    <col min="3585" max="3586" width="6.140625" customWidth="1"/>
    <col min="3587" max="3587" width="5.7109375" customWidth="1"/>
    <col min="3588" max="3588" width="15.85546875" customWidth="1"/>
    <col min="3589" max="3606" width="5.140625" customWidth="1"/>
    <col min="3841" max="3842" width="6.140625" customWidth="1"/>
    <col min="3843" max="3843" width="5.7109375" customWidth="1"/>
    <col min="3844" max="3844" width="15.85546875" customWidth="1"/>
    <col min="3845" max="3862" width="5.140625" customWidth="1"/>
    <col min="4097" max="4098" width="6.140625" customWidth="1"/>
    <col min="4099" max="4099" width="5.7109375" customWidth="1"/>
    <col min="4100" max="4100" width="15.85546875" customWidth="1"/>
    <col min="4101" max="4118" width="5.140625" customWidth="1"/>
    <col min="4353" max="4354" width="6.140625" customWidth="1"/>
    <col min="4355" max="4355" width="5.7109375" customWidth="1"/>
    <col min="4356" max="4356" width="15.85546875" customWidth="1"/>
    <col min="4357" max="4374" width="5.140625" customWidth="1"/>
    <col min="4609" max="4610" width="6.140625" customWidth="1"/>
    <col min="4611" max="4611" width="5.7109375" customWidth="1"/>
    <col min="4612" max="4612" width="15.85546875" customWidth="1"/>
    <col min="4613" max="4630" width="5.140625" customWidth="1"/>
    <col min="4865" max="4866" width="6.140625" customWidth="1"/>
    <col min="4867" max="4867" width="5.7109375" customWidth="1"/>
    <col min="4868" max="4868" width="15.85546875" customWidth="1"/>
    <col min="4869" max="4886" width="5.140625" customWidth="1"/>
    <col min="5121" max="5122" width="6.140625" customWidth="1"/>
    <col min="5123" max="5123" width="5.7109375" customWidth="1"/>
    <col min="5124" max="5124" width="15.85546875" customWidth="1"/>
    <col min="5125" max="5142" width="5.140625" customWidth="1"/>
    <col min="5377" max="5378" width="6.140625" customWidth="1"/>
    <col min="5379" max="5379" width="5.7109375" customWidth="1"/>
    <col min="5380" max="5380" width="15.85546875" customWidth="1"/>
    <col min="5381" max="5398" width="5.140625" customWidth="1"/>
    <col min="5633" max="5634" width="6.140625" customWidth="1"/>
    <col min="5635" max="5635" width="5.7109375" customWidth="1"/>
    <col min="5636" max="5636" width="15.85546875" customWidth="1"/>
    <col min="5637" max="5654" width="5.140625" customWidth="1"/>
    <col min="5889" max="5890" width="6.140625" customWidth="1"/>
    <col min="5891" max="5891" width="5.7109375" customWidth="1"/>
    <col min="5892" max="5892" width="15.85546875" customWidth="1"/>
    <col min="5893" max="5910" width="5.140625" customWidth="1"/>
    <col min="6145" max="6146" width="6.140625" customWidth="1"/>
    <col min="6147" max="6147" width="5.7109375" customWidth="1"/>
    <col min="6148" max="6148" width="15.85546875" customWidth="1"/>
    <col min="6149" max="6166" width="5.140625" customWidth="1"/>
    <col min="6401" max="6402" width="6.140625" customWidth="1"/>
    <col min="6403" max="6403" width="5.7109375" customWidth="1"/>
    <col min="6404" max="6404" width="15.85546875" customWidth="1"/>
    <col min="6405" max="6422" width="5.140625" customWidth="1"/>
    <col min="6657" max="6658" width="6.140625" customWidth="1"/>
    <col min="6659" max="6659" width="5.7109375" customWidth="1"/>
    <col min="6660" max="6660" width="15.85546875" customWidth="1"/>
    <col min="6661" max="6678" width="5.140625" customWidth="1"/>
    <col min="6913" max="6914" width="6.140625" customWidth="1"/>
    <col min="6915" max="6915" width="5.7109375" customWidth="1"/>
    <col min="6916" max="6916" width="15.85546875" customWidth="1"/>
    <col min="6917" max="6934" width="5.140625" customWidth="1"/>
    <col min="7169" max="7170" width="6.140625" customWidth="1"/>
    <col min="7171" max="7171" width="5.7109375" customWidth="1"/>
    <col min="7172" max="7172" width="15.85546875" customWidth="1"/>
    <col min="7173" max="7190" width="5.140625" customWidth="1"/>
    <col min="7425" max="7426" width="6.140625" customWidth="1"/>
    <col min="7427" max="7427" width="5.7109375" customWidth="1"/>
    <col min="7428" max="7428" width="15.85546875" customWidth="1"/>
    <col min="7429" max="7446" width="5.140625" customWidth="1"/>
    <col min="7681" max="7682" width="6.140625" customWidth="1"/>
    <col min="7683" max="7683" width="5.7109375" customWidth="1"/>
    <col min="7684" max="7684" width="15.85546875" customWidth="1"/>
    <col min="7685" max="7702" width="5.140625" customWidth="1"/>
    <col min="7937" max="7938" width="6.140625" customWidth="1"/>
    <col min="7939" max="7939" width="5.7109375" customWidth="1"/>
    <col min="7940" max="7940" width="15.85546875" customWidth="1"/>
    <col min="7941" max="7958" width="5.140625" customWidth="1"/>
    <col min="8193" max="8194" width="6.140625" customWidth="1"/>
    <col min="8195" max="8195" width="5.7109375" customWidth="1"/>
    <col min="8196" max="8196" width="15.85546875" customWidth="1"/>
    <col min="8197" max="8214" width="5.140625" customWidth="1"/>
    <col min="8449" max="8450" width="6.140625" customWidth="1"/>
    <col min="8451" max="8451" width="5.7109375" customWidth="1"/>
    <col min="8452" max="8452" width="15.85546875" customWidth="1"/>
    <col min="8453" max="8470" width="5.140625" customWidth="1"/>
    <col min="8705" max="8706" width="6.140625" customWidth="1"/>
    <col min="8707" max="8707" width="5.7109375" customWidth="1"/>
    <col min="8708" max="8708" width="15.85546875" customWidth="1"/>
    <col min="8709" max="8726" width="5.140625" customWidth="1"/>
    <col min="8961" max="8962" width="6.140625" customWidth="1"/>
    <col min="8963" max="8963" width="5.7109375" customWidth="1"/>
    <col min="8964" max="8964" width="15.85546875" customWidth="1"/>
    <col min="8965" max="8982" width="5.140625" customWidth="1"/>
    <col min="9217" max="9218" width="6.140625" customWidth="1"/>
    <col min="9219" max="9219" width="5.7109375" customWidth="1"/>
    <col min="9220" max="9220" width="15.85546875" customWidth="1"/>
    <col min="9221" max="9238" width="5.140625" customWidth="1"/>
    <col min="9473" max="9474" width="6.140625" customWidth="1"/>
    <col min="9475" max="9475" width="5.7109375" customWidth="1"/>
    <col min="9476" max="9476" width="15.85546875" customWidth="1"/>
    <col min="9477" max="9494" width="5.140625" customWidth="1"/>
    <col min="9729" max="9730" width="6.140625" customWidth="1"/>
    <col min="9731" max="9731" width="5.7109375" customWidth="1"/>
    <col min="9732" max="9732" width="15.85546875" customWidth="1"/>
    <col min="9733" max="9750" width="5.140625" customWidth="1"/>
    <col min="9985" max="9986" width="6.140625" customWidth="1"/>
    <col min="9987" max="9987" width="5.7109375" customWidth="1"/>
    <col min="9988" max="9988" width="15.85546875" customWidth="1"/>
    <col min="9989" max="10006" width="5.140625" customWidth="1"/>
    <col min="10241" max="10242" width="6.140625" customWidth="1"/>
    <col min="10243" max="10243" width="5.7109375" customWidth="1"/>
    <col min="10244" max="10244" width="15.85546875" customWidth="1"/>
    <col min="10245" max="10262" width="5.140625" customWidth="1"/>
    <col min="10497" max="10498" width="6.140625" customWidth="1"/>
    <col min="10499" max="10499" width="5.7109375" customWidth="1"/>
    <col min="10500" max="10500" width="15.85546875" customWidth="1"/>
    <col min="10501" max="10518" width="5.140625" customWidth="1"/>
    <col min="10753" max="10754" width="6.140625" customWidth="1"/>
    <col min="10755" max="10755" width="5.7109375" customWidth="1"/>
    <col min="10756" max="10756" width="15.85546875" customWidth="1"/>
    <col min="10757" max="10774" width="5.140625" customWidth="1"/>
    <col min="11009" max="11010" width="6.140625" customWidth="1"/>
    <col min="11011" max="11011" width="5.7109375" customWidth="1"/>
    <col min="11012" max="11012" width="15.85546875" customWidth="1"/>
    <col min="11013" max="11030" width="5.140625" customWidth="1"/>
    <col min="11265" max="11266" width="6.140625" customWidth="1"/>
    <col min="11267" max="11267" width="5.7109375" customWidth="1"/>
    <col min="11268" max="11268" width="15.85546875" customWidth="1"/>
    <col min="11269" max="11286" width="5.140625" customWidth="1"/>
    <col min="11521" max="11522" width="6.140625" customWidth="1"/>
    <col min="11523" max="11523" width="5.7109375" customWidth="1"/>
    <col min="11524" max="11524" width="15.85546875" customWidth="1"/>
    <col min="11525" max="11542" width="5.140625" customWidth="1"/>
    <col min="11777" max="11778" width="6.140625" customWidth="1"/>
    <col min="11779" max="11779" width="5.7109375" customWidth="1"/>
    <col min="11780" max="11780" width="15.85546875" customWidth="1"/>
    <col min="11781" max="11798" width="5.140625" customWidth="1"/>
    <col min="12033" max="12034" width="6.140625" customWidth="1"/>
    <col min="12035" max="12035" width="5.7109375" customWidth="1"/>
    <col min="12036" max="12036" width="15.85546875" customWidth="1"/>
    <col min="12037" max="12054" width="5.140625" customWidth="1"/>
    <col min="12289" max="12290" width="6.140625" customWidth="1"/>
    <col min="12291" max="12291" width="5.7109375" customWidth="1"/>
    <col min="12292" max="12292" width="15.85546875" customWidth="1"/>
    <col min="12293" max="12310" width="5.140625" customWidth="1"/>
    <col min="12545" max="12546" width="6.140625" customWidth="1"/>
    <col min="12547" max="12547" width="5.7109375" customWidth="1"/>
    <col min="12548" max="12548" width="15.85546875" customWidth="1"/>
    <col min="12549" max="12566" width="5.140625" customWidth="1"/>
    <col min="12801" max="12802" width="6.140625" customWidth="1"/>
    <col min="12803" max="12803" width="5.7109375" customWidth="1"/>
    <col min="12804" max="12804" width="15.85546875" customWidth="1"/>
    <col min="12805" max="12822" width="5.140625" customWidth="1"/>
    <col min="13057" max="13058" width="6.140625" customWidth="1"/>
    <col min="13059" max="13059" width="5.7109375" customWidth="1"/>
    <col min="13060" max="13060" width="15.85546875" customWidth="1"/>
    <col min="13061" max="13078" width="5.140625" customWidth="1"/>
    <col min="13313" max="13314" width="6.140625" customWidth="1"/>
    <col min="13315" max="13315" width="5.7109375" customWidth="1"/>
    <col min="13316" max="13316" width="15.85546875" customWidth="1"/>
    <col min="13317" max="13334" width="5.140625" customWidth="1"/>
    <col min="13569" max="13570" width="6.140625" customWidth="1"/>
    <col min="13571" max="13571" width="5.7109375" customWidth="1"/>
    <col min="13572" max="13572" width="15.85546875" customWidth="1"/>
    <col min="13573" max="13590" width="5.140625" customWidth="1"/>
    <col min="13825" max="13826" width="6.140625" customWidth="1"/>
    <col min="13827" max="13827" width="5.7109375" customWidth="1"/>
    <col min="13828" max="13828" width="15.85546875" customWidth="1"/>
    <col min="13829" max="13846" width="5.140625" customWidth="1"/>
    <col min="14081" max="14082" width="6.140625" customWidth="1"/>
    <col min="14083" max="14083" width="5.7109375" customWidth="1"/>
    <col min="14084" max="14084" width="15.85546875" customWidth="1"/>
    <col min="14085" max="14102" width="5.140625" customWidth="1"/>
    <col min="14337" max="14338" width="6.140625" customWidth="1"/>
    <col min="14339" max="14339" width="5.7109375" customWidth="1"/>
    <col min="14340" max="14340" width="15.85546875" customWidth="1"/>
    <col min="14341" max="14358" width="5.140625" customWidth="1"/>
    <col min="14593" max="14594" width="6.140625" customWidth="1"/>
    <col min="14595" max="14595" width="5.7109375" customWidth="1"/>
    <col min="14596" max="14596" width="15.85546875" customWidth="1"/>
    <col min="14597" max="14614" width="5.140625" customWidth="1"/>
    <col min="14849" max="14850" width="6.140625" customWidth="1"/>
    <col min="14851" max="14851" width="5.7109375" customWidth="1"/>
    <col min="14852" max="14852" width="15.85546875" customWidth="1"/>
    <col min="14853" max="14870" width="5.140625" customWidth="1"/>
    <col min="15105" max="15106" width="6.140625" customWidth="1"/>
    <col min="15107" max="15107" width="5.7109375" customWidth="1"/>
    <col min="15108" max="15108" width="15.85546875" customWidth="1"/>
    <col min="15109" max="15126" width="5.140625" customWidth="1"/>
    <col min="15361" max="15362" width="6.140625" customWidth="1"/>
    <col min="15363" max="15363" width="5.7109375" customWidth="1"/>
    <col min="15364" max="15364" width="15.85546875" customWidth="1"/>
    <col min="15365" max="15382" width="5.140625" customWidth="1"/>
    <col min="15617" max="15618" width="6.140625" customWidth="1"/>
    <col min="15619" max="15619" width="5.7109375" customWidth="1"/>
    <col min="15620" max="15620" width="15.85546875" customWidth="1"/>
    <col min="15621" max="15638" width="5.140625" customWidth="1"/>
    <col min="15873" max="15874" width="6.140625" customWidth="1"/>
    <col min="15875" max="15875" width="5.7109375" customWidth="1"/>
    <col min="15876" max="15876" width="15.85546875" customWidth="1"/>
    <col min="15877" max="15894" width="5.140625" customWidth="1"/>
    <col min="16129" max="16130" width="6.140625" customWidth="1"/>
    <col min="16131" max="16131" width="5.7109375" customWidth="1"/>
    <col min="16132" max="16132" width="15.85546875" customWidth="1"/>
    <col min="16133" max="16150" width="5.140625" customWidth="1"/>
  </cols>
  <sheetData>
    <row r="1" spans="1:46" ht="18">
      <c r="A1" s="1" t="s">
        <v>36</v>
      </c>
      <c r="D1" s="52"/>
    </row>
    <row r="2" spans="1:46" ht="15.75">
      <c r="A2" s="2" t="s">
        <v>37</v>
      </c>
      <c r="B2" s="134" t="s">
        <v>64</v>
      </c>
      <c r="C2" s="2" t="s">
        <v>65</v>
      </c>
    </row>
    <row r="3" spans="1:46" ht="13.5" thickBot="1">
      <c r="Z3" s="3"/>
      <c r="AA3" s="3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3"/>
      <c r="AN3" s="5"/>
      <c r="AO3" s="6"/>
      <c r="AP3" s="6"/>
      <c r="AQ3" s="6"/>
      <c r="AR3" s="6"/>
      <c r="AS3" s="6"/>
      <c r="AT3" s="6"/>
    </row>
    <row r="4" spans="1:46" ht="18.75" thickBot="1">
      <c r="A4" s="51" t="s">
        <v>0</v>
      </c>
      <c r="B4" s="308" t="s">
        <v>1</v>
      </c>
      <c r="C4" s="306"/>
      <c r="D4" s="307"/>
      <c r="E4" s="308" t="s">
        <v>2</v>
      </c>
      <c r="F4" s="309"/>
      <c r="G4" s="310"/>
      <c r="H4" s="308" t="s">
        <v>3</v>
      </c>
      <c r="I4" s="306"/>
      <c r="J4" s="307"/>
      <c r="K4" s="308" t="s">
        <v>4</v>
      </c>
      <c r="L4" s="306"/>
      <c r="M4" s="307"/>
      <c r="N4" s="308" t="s">
        <v>5</v>
      </c>
      <c r="O4" s="306"/>
      <c r="P4" s="307"/>
      <c r="Q4" s="308" t="s">
        <v>6</v>
      </c>
      <c r="R4" s="309"/>
      <c r="S4" s="311"/>
      <c r="T4" s="305" t="s">
        <v>7</v>
      </c>
      <c r="U4" s="306"/>
      <c r="V4" s="307"/>
      <c r="W4" s="50" t="s">
        <v>8</v>
      </c>
      <c r="X4" s="49" t="s">
        <v>9</v>
      </c>
      <c r="Z4" s="3"/>
      <c r="AA4" s="3" t="s">
        <v>8</v>
      </c>
      <c r="AB4" s="4"/>
      <c r="AC4" s="4"/>
      <c r="AD4" s="4"/>
      <c r="AE4" s="4"/>
      <c r="AF4" s="4" t="s">
        <v>10</v>
      </c>
      <c r="AG4" s="4" t="s">
        <v>11</v>
      </c>
      <c r="AH4" s="4"/>
      <c r="AI4" s="4"/>
      <c r="AJ4" s="4"/>
      <c r="AK4" s="4"/>
      <c r="AL4" s="4"/>
      <c r="AM4" s="3"/>
      <c r="AN4" s="48"/>
      <c r="AO4" s="3"/>
      <c r="AP4" s="3"/>
      <c r="AQ4">
        <v>2</v>
      </c>
      <c r="AR4" t="str">
        <f>AA4</f>
        <v>Poäng</v>
      </c>
      <c r="AS4" t="str">
        <f>CONCATENATE(AB4," ",AC4)</f>
        <v xml:space="preserve"> </v>
      </c>
      <c r="AT4">
        <f>AM4</f>
        <v>0</v>
      </c>
    </row>
    <row r="5" spans="1:46" ht="13.5" thickTop="1">
      <c r="A5" s="7"/>
      <c r="B5" s="8"/>
      <c r="C5" s="9">
        <f>VLOOKUP($B5,Namn,4)</f>
        <v>0</v>
      </c>
      <c r="D5" s="10">
        <f>VLOOKUP($B5,Namn,5)</f>
        <v>0</v>
      </c>
      <c r="E5" s="8">
        <v>2</v>
      </c>
      <c r="F5" s="8"/>
      <c r="G5" s="11"/>
      <c r="H5" s="12">
        <v>6</v>
      </c>
      <c r="I5" s="12"/>
      <c r="J5" s="13"/>
      <c r="K5" s="8">
        <v>4</v>
      </c>
      <c r="L5" s="8"/>
      <c r="M5" s="11"/>
      <c r="N5" s="8">
        <v>5</v>
      </c>
      <c r="O5" s="8"/>
      <c r="P5" s="11"/>
      <c r="Q5" s="8">
        <v>3</v>
      </c>
      <c r="R5" s="8"/>
      <c r="S5" s="8"/>
      <c r="T5" s="14"/>
      <c r="U5" s="8"/>
      <c r="V5" s="11">
        <f>T7-V7</f>
        <v>-8</v>
      </c>
      <c r="W5" s="11"/>
      <c r="X5" s="15"/>
      <c r="Z5" s="3"/>
      <c r="AA5" s="3" t="s">
        <v>12</v>
      </c>
      <c r="AB5" s="3" t="s">
        <v>13</v>
      </c>
      <c r="AC5" s="3" t="s">
        <v>14</v>
      </c>
      <c r="AD5" s="3" t="s">
        <v>15</v>
      </c>
      <c r="AE5" s="3" t="s">
        <v>16</v>
      </c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6" ht="15">
      <c r="A6" s="7"/>
      <c r="B6" s="66" t="s">
        <v>32</v>
      </c>
      <c r="C6" s="16"/>
      <c r="D6" s="17"/>
      <c r="E6" s="18">
        <v>12</v>
      </c>
      <c r="F6" s="18" t="s">
        <v>17</v>
      </c>
      <c r="G6" s="19">
        <v>8</v>
      </c>
      <c r="H6" s="18">
        <v>11</v>
      </c>
      <c r="I6" s="18"/>
      <c r="J6" s="19">
        <v>12</v>
      </c>
      <c r="K6" s="18">
        <v>12</v>
      </c>
      <c r="L6" s="18"/>
      <c r="M6" s="19">
        <v>11</v>
      </c>
      <c r="N6" s="18">
        <v>6</v>
      </c>
      <c r="O6" s="18" t="s">
        <v>17</v>
      </c>
      <c r="P6" s="19">
        <v>12</v>
      </c>
      <c r="Q6" s="18">
        <v>6</v>
      </c>
      <c r="R6" s="18" t="s">
        <v>17</v>
      </c>
      <c r="S6" s="18">
        <v>12</v>
      </c>
      <c r="T6" s="14"/>
      <c r="U6" s="8"/>
      <c r="V6" s="11"/>
      <c r="W6" s="20">
        <f>SUM(AA6:AE6)</f>
        <v>2</v>
      </c>
      <c r="X6" s="21">
        <f>IF(C6="FRI","",IF($E$6="",0,RANK(AF6,$AF$6:$AG$22)))</f>
        <v>5</v>
      </c>
      <c r="Z6" s="3"/>
      <c r="AA6" s="22">
        <f>IF(E6=12,1,0)+IF(E7=12,1,0)</f>
        <v>1</v>
      </c>
      <c r="AB6" s="22">
        <f>IF(H6=12,1,0)+IF(H7=12,1,0)</f>
        <v>0</v>
      </c>
      <c r="AC6" s="22">
        <f>IF(K6=12,1,0)+IF(K7=12,1,0)</f>
        <v>1</v>
      </c>
      <c r="AD6" s="22">
        <f>IF(N6=12,1,0)+IF(N7=12,1,0)</f>
        <v>0</v>
      </c>
      <c r="AE6" s="22">
        <f>IF(Q6=12,1,0)+IF(Q7=12,1,0)</f>
        <v>0</v>
      </c>
      <c r="AF6" s="22">
        <f>IF(C6="FRI",-99999,1000*SUM(AA6:AE6)+V5*10-AG6)</f>
        <v>1920</v>
      </c>
      <c r="AG6" s="23"/>
      <c r="AH6" s="3"/>
      <c r="AI6" s="3"/>
      <c r="AJ6" s="3"/>
      <c r="AK6" s="3"/>
      <c r="AL6" s="3"/>
      <c r="AM6" s="3"/>
      <c r="AN6" s="3"/>
      <c r="AO6" s="3"/>
      <c r="AP6" s="3"/>
    </row>
    <row r="7" spans="1:46" ht="18">
      <c r="A7" s="47">
        <v>1</v>
      </c>
      <c r="B7" s="299" t="s">
        <v>58</v>
      </c>
      <c r="C7" s="300"/>
      <c r="D7" s="301"/>
      <c r="E7" s="24"/>
      <c r="F7" s="25" t="s">
        <v>17</v>
      </c>
      <c r="G7" s="26"/>
      <c r="H7" s="24"/>
      <c r="I7" s="25" t="s">
        <v>17</v>
      </c>
      <c r="J7" s="26"/>
      <c r="K7" s="24"/>
      <c r="L7" s="25" t="s">
        <v>17</v>
      </c>
      <c r="M7" s="26"/>
      <c r="N7" s="24"/>
      <c r="O7" s="25" t="s">
        <v>17</v>
      </c>
      <c r="P7" s="26"/>
      <c r="Q7" s="24"/>
      <c r="R7" s="25" t="s">
        <v>17</v>
      </c>
      <c r="S7" s="24"/>
      <c r="T7" s="27">
        <f>E6+E7+K6+K7+N6+N7+Q6+Q7+H6+H7</f>
        <v>47</v>
      </c>
      <c r="U7" s="28" t="s">
        <v>17</v>
      </c>
      <c r="V7" s="29">
        <f>G6+G7+M6+M7+P6+P7+S6+S7+J6+J7</f>
        <v>55</v>
      </c>
      <c r="W7" s="30"/>
      <c r="X7" s="31"/>
      <c r="Z7" s="3"/>
      <c r="AA7" s="3"/>
      <c r="AB7" s="3"/>
      <c r="AC7" s="3"/>
      <c r="AD7" s="3"/>
      <c r="AE7" s="3"/>
      <c r="AF7" s="3"/>
      <c r="AG7" s="3"/>
    </row>
    <row r="8" spans="1:46" ht="15">
      <c r="A8" s="7"/>
      <c r="B8" s="66"/>
      <c r="C8" s="16">
        <f>VLOOKUP($B8,Namn,4)</f>
        <v>0</v>
      </c>
      <c r="D8" s="17">
        <f>VLOOKUP($B8,Namn,5)</f>
        <v>0</v>
      </c>
      <c r="E8" s="12">
        <v>1</v>
      </c>
      <c r="F8" s="12"/>
      <c r="G8" s="13"/>
      <c r="H8" s="12">
        <v>5</v>
      </c>
      <c r="I8" s="12"/>
      <c r="J8" s="13"/>
      <c r="K8" s="12">
        <v>6</v>
      </c>
      <c r="L8" s="12"/>
      <c r="M8" s="13"/>
      <c r="N8" s="12">
        <v>3</v>
      </c>
      <c r="O8" s="12"/>
      <c r="P8" s="13"/>
      <c r="Q8" s="12">
        <v>4</v>
      </c>
      <c r="R8" s="12"/>
      <c r="S8" s="12"/>
      <c r="T8" s="14"/>
      <c r="U8" s="8"/>
      <c r="V8" s="11">
        <f>T10-V10</f>
        <v>-22</v>
      </c>
      <c r="W8" s="32"/>
      <c r="X8" s="21"/>
      <c r="Z8" s="3"/>
      <c r="AA8" s="3"/>
      <c r="AB8" s="3"/>
      <c r="AC8" s="3"/>
      <c r="AD8" s="3"/>
      <c r="AE8" s="3"/>
      <c r="AF8" s="3"/>
      <c r="AG8" s="3"/>
    </row>
    <row r="9" spans="1:46" ht="15">
      <c r="A9" s="7"/>
      <c r="B9" s="66" t="s">
        <v>38</v>
      </c>
      <c r="C9" s="16"/>
      <c r="D9" s="17"/>
      <c r="E9" s="18">
        <v>8</v>
      </c>
      <c r="F9" s="18" t="s">
        <v>17</v>
      </c>
      <c r="G9" s="19">
        <v>12</v>
      </c>
      <c r="H9" s="18">
        <v>6</v>
      </c>
      <c r="I9" s="18" t="s">
        <v>17</v>
      </c>
      <c r="J9" s="19">
        <v>12</v>
      </c>
      <c r="K9" s="18">
        <v>12</v>
      </c>
      <c r="L9" s="18"/>
      <c r="M9" s="19">
        <v>8</v>
      </c>
      <c r="N9" s="18">
        <v>4</v>
      </c>
      <c r="O9" s="18" t="s">
        <v>17</v>
      </c>
      <c r="P9" s="19">
        <v>12</v>
      </c>
      <c r="Q9" s="18">
        <v>4</v>
      </c>
      <c r="R9" s="18"/>
      <c r="S9" s="18">
        <v>12</v>
      </c>
      <c r="T9" s="14"/>
      <c r="U9" s="8"/>
      <c r="V9" s="11"/>
      <c r="W9" s="20">
        <f>SUM(AA9:AE9)</f>
        <v>1</v>
      </c>
      <c r="X9" s="21">
        <f>IF(C9="FRI","",IF($E$6="",0,RANK(AF9,$AF$6:$AG$22)))</f>
        <v>6</v>
      </c>
      <c r="Z9" s="3"/>
      <c r="AA9" s="22">
        <f>IF(E9=12,1,0)+IF(E10=12,1,0)</f>
        <v>0</v>
      </c>
      <c r="AB9" s="22">
        <f>IF(H9=12,1,0)+IF(H10=12,1,0)</f>
        <v>0</v>
      </c>
      <c r="AC9" s="22">
        <f>IF(K9=12,1,0)+IF(K10=12,1,0)</f>
        <v>1</v>
      </c>
      <c r="AD9" s="22">
        <f>IF(N9=12,1,0)+IF(N10=12,1,0)</f>
        <v>0</v>
      </c>
      <c r="AE9" s="22">
        <f>IF(Q9=12,1,0)+IF(Q10=12,1,0)</f>
        <v>0</v>
      </c>
      <c r="AF9" s="22">
        <f>IF(C9="FRI",-99999,1000*SUM(AA9:AE9)+V8*10-AG9)</f>
        <v>780</v>
      </c>
      <c r="AG9" s="23"/>
    </row>
    <row r="10" spans="1:46" ht="18">
      <c r="A10" s="47">
        <v>2</v>
      </c>
      <c r="B10" s="299" t="s">
        <v>59</v>
      </c>
      <c r="C10" s="300"/>
      <c r="D10" s="301"/>
      <c r="E10" s="33"/>
      <c r="F10" s="33"/>
      <c r="G10" s="34"/>
      <c r="H10" s="24"/>
      <c r="I10" s="25" t="s">
        <v>17</v>
      </c>
      <c r="J10" s="26"/>
      <c r="K10" s="24"/>
      <c r="L10" s="25" t="s">
        <v>17</v>
      </c>
      <c r="M10" s="26"/>
      <c r="N10" s="24"/>
      <c r="O10" s="25" t="s">
        <v>17</v>
      </c>
      <c r="P10" s="26"/>
      <c r="Q10" s="24"/>
      <c r="R10" s="25" t="s">
        <v>17</v>
      </c>
      <c r="S10" s="24"/>
      <c r="T10" s="27">
        <f>E9+E10+K9+K10+N9+N10+Q9+Q10+H9+H10</f>
        <v>34</v>
      </c>
      <c r="U10" s="28" t="s">
        <v>17</v>
      </c>
      <c r="V10" s="29">
        <f>G9+G10+M9+M10+P9+P10+S9+S10+J9+J10</f>
        <v>56</v>
      </c>
      <c r="W10" s="30"/>
      <c r="X10" s="31"/>
      <c r="Z10" s="3"/>
      <c r="AA10" s="3"/>
      <c r="AB10" s="3"/>
      <c r="AC10" s="3"/>
      <c r="AD10" s="3"/>
      <c r="AE10" s="3"/>
      <c r="AF10" s="3"/>
      <c r="AG10" s="3"/>
    </row>
    <row r="11" spans="1:46" ht="15">
      <c r="A11" s="7"/>
      <c r="B11" s="66"/>
      <c r="C11" s="16">
        <f>VLOOKUP($B11,Namn,4)</f>
        <v>0</v>
      </c>
      <c r="D11" s="17">
        <f>VLOOKUP($B11,Namn,5)</f>
        <v>0</v>
      </c>
      <c r="E11" s="12">
        <v>6</v>
      </c>
      <c r="F11" s="12"/>
      <c r="G11" s="13"/>
      <c r="H11" s="12">
        <v>4</v>
      </c>
      <c r="I11" s="12"/>
      <c r="J11" s="13"/>
      <c r="K11" s="12">
        <v>5</v>
      </c>
      <c r="L11" s="12"/>
      <c r="M11" s="13"/>
      <c r="N11" s="12">
        <v>2</v>
      </c>
      <c r="O11" s="12"/>
      <c r="P11" s="13"/>
      <c r="Q11" s="12">
        <v>1</v>
      </c>
      <c r="R11" s="12"/>
      <c r="S11" s="12"/>
      <c r="T11" s="14"/>
      <c r="U11" s="8"/>
      <c r="V11" s="11">
        <f>T13-V13</f>
        <v>3</v>
      </c>
      <c r="W11" s="35"/>
      <c r="X11" s="21"/>
      <c r="Z11" s="3"/>
      <c r="AA11" s="3"/>
      <c r="AB11" s="3"/>
      <c r="AC11" s="3"/>
      <c r="AD11" s="3"/>
      <c r="AE11" s="3"/>
      <c r="AF11" s="3"/>
      <c r="AG11" s="3"/>
    </row>
    <row r="12" spans="1:46" ht="15">
      <c r="A12" s="7"/>
      <c r="B12" s="66" t="s">
        <v>23</v>
      </c>
      <c r="C12" s="16"/>
      <c r="D12" s="17"/>
      <c r="E12" s="18">
        <v>11</v>
      </c>
      <c r="F12" s="18"/>
      <c r="G12" s="19">
        <v>12</v>
      </c>
      <c r="H12" s="18">
        <v>6</v>
      </c>
      <c r="I12" s="18" t="s">
        <v>17</v>
      </c>
      <c r="J12" s="19">
        <v>12</v>
      </c>
      <c r="K12" s="18">
        <v>8</v>
      </c>
      <c r="L12" s="18" t="s">
        <v>17</v>
      </c>
      <c r="M12" s="19">
        <v>12</v>
      </c>
      <c r="N12" s="18">
        <f>P9</f>
        <v>12</v>
      </c>
      <c r="O12" s="18" t="s">
        <v>17</v>
      </c>
      <c r="P12" s="19">
        <f>N9</f>
        <v>4</v>
      </c>
      <c r="Q12" s="18">
        <f>S6</f>
        <v>12</v>
      </c>
      <c r="R12" s="18" t="s">
        <v>17</v>
      </c>
      <c r="S12" s="18">
        <f>Q6</f>
        <v>6</v>
      </c>
      <c r="T12" s="14"/>
      <c r="U12" s="8"/>
      <c r="V12" s="11"/>
      <c r="W12" s="20">
        <f>SUM(AA12:AE12)</f>
        <v>2</v>
      </c>
      <c r="X12" s="21">
        <f>IF(C12="FRI","",IF($E$6="",0,RANK(AF12,$AF$6:$AG$22)))</f>
        <v>4</v>
      </c>
      <c r="Z12" s="3"/>
      <c r="AA12" s="22">
        <f>IF(E12=12,1,0)+IF(E13=12,1,0)</f>
        <v>0</v>
      </c>
      <c r="AB12" s="22">
        <f>IF(H12=12,1,0)+IF(H13=12,1,0)</f>
        <v>0</v>
      </c>
      <c r="AC12" s="22">
        <f>IF(K12=12,1,0)+IF(K13=12,1,0)</f>
        <v>0</v>
      </c>
      <c r="AD12" s="22">
        <f>IF(N12=12,1,0)+IF(N13=12,1,0)</f>
        <v>1</v>
      </c>
      <c r="AE12" s="22">
        <f>IF(Q12=12,1,0)+IF(Q13=12,1,0)</f>
        <v>1</v>
      </c>
      <c r="AF12" s="22">
        <f>IF(C12="FRI",-99999,1000*SUM(AA12:AE12)+V11*10-AG12)</f>
        <v>2030</v>
      </c>
      <c r="AG12" s="23"/>
    </row>
    <row r="13" spans="1:46" ht="18">
      <c r="A13" s="47">
        <v>3</v>
      </c>
      <c r="B13" s="299" t="s">
        <v>60</v>
      </c>
      <c r="C13" s="300"/>
      <c r="D13" s="301"/>
      <c r="E13" s="24"/>
      <c r="F13" s="25" t="s">
        <v>17</v>
      </c>
      <c r="G13" s="26"/>
      <c r="H13" s="24"/>
      <c r="I13" s="25" t="s">
        <v>17</v>
      </c>
      <c r="J13" s="26"/>
      <c r="K13" s="24"/>
      <c r="L13" s="25" t="s">
        <v>17</v>
      </c>
      <c r="M13" s="26"/>
      <c r="N13" s="25">
        <f>P10</f>
        <v>0</v>
      </c>
      <c r="O13" s="25" t="s">
        <v>17</v>
      </c>
      <c r="P13" s="36">
        <f>N10</f>
        <v>0</v>
      </c>
      <c r="Q13" s="25">
        <f>S7</f>
        <v>0</v>
      </c>
      <c r="R13" s="25" t="s">
        <v>17</v>
      </c>
      <c r="S13" s="25">
        <f>Q7</f>
        <v>0</v>
      </c>
      <c r="T13" s="27">
        <f>E12+E13+K12+K13+N12+N13+Q12+Q13+H12+H13</f>
        <v>49</v>
      </c>
      <c r="U13" s="28" t="s">
        <v>17</v>
      </c>
      <c r="V13" s="29">
        <f>G12+G13+M12+M13+P12+P13+S12+S13+J12+J13</f>
        <v>46</v>
      </c>
      <c r="W13" s="30"/>
      <c r="X13" s="31"/>
      <c r="Z13" s="3"/>
      <c r="AA13" s="3"/>
      <c r="AB13" s="3"/>
      <c r="AC13" s="3"/>
      <c r="AD13" s="3"/>
      <c r="AE13" s="3"/>
      <c r="AF13" s="3"/>
      <c r="AG13" s="3"/>
    </row>
    <row r="14" spans="1:46" ht="15">
      <c r="A14" s="7"/>
      <c r="B14" s="66"/>
      <c r="C14" s="16">
        <f>VLOOKUP($B14,Namn,4)</f>
        <v>0</v>
      </c>
      <c r="D14" s="17">
        <f>VLOOKUP($B14,Namn,5)</f>
        <v>0</v>
      </c>
      <c r="E14" s="12">
        <v>5</v>
      </c>
      <c r="F14" s="12"/>
      <c r="G14" s="13"/>
      <c r="H14" s="12">
        <v>3</v>
      </c>
      <c r="I14" s="12"/>
      <c r="J14" s="13"/>
      <c r="K14" s="12">
        <v>1</v>
      </c>
      <c r="L14" s="12"/>
      <c r="M14" s="13"/>
      <c r="N14" s="12">
        <v>6</v>
      </c>
      <c r="O14" s="12"/>
      <c r="P14" s="13"/>
      <c r="Q14" s="12">
        <v>2</v>
      </c>
      <c r="R14" s="12"/>
      <c r="S14" s="12"/>
      <c r="T14" s="14"/>
      <c r="U14" s="8"/>
      <c r="V14" s="11">
        <f>T16-V16</f>
        <v>10</v>
      </c>
      <c r="W14" s="35"/>
      <c r="X14" s="21"/>
      <c r="Z14" s="3"/>
      <c r="AA14" s="3"/>
      <c r="AB14" s="3"/>
      <c r="AC14" s="3"/>
      <c r="AD14" s="3"/>
      <c r="AE14" s="3"/>
      <c r="AF14" s="3"/>
      <c r="AG14" s="3"/>
    </row>
    <row r="15" spans="1:46" ht="15">
      <c r="A15" s="7"/>
      <c r="B15" s="66" t="s">
        <v>39</v>
      </c>
      <c r="C15" s="16"/>
      <c r="D15" s="17"/>
      <c r="E15" s="18">
        <v>12</v>
      </c>
      <c r="F15" s="18" t="s">
        <v>17</v>
      </c>
      <c r="G15" s="19">
        <v>10</v>
      </c>
      <c r="H15" s="18">
        <f>J12</f>
        <v>12</v>
      </c>
      <c r="I15" s="18" t="s">
        <v>17</v>
      </c>
      <c r="J15" s="19">
        <f>H12</f>
        <v>6</v>
      </c>
      <c r="K15" s="18">
        <f>M6</f>
        <v>11</v>
      </c>
      <c r="L15" s="18" t="s">
        <v>17</v>
      </c>
      <c r="M15" s="19">
        <f>K6</f>
        <v>12</v>
      </c>
      <c r="N15" s="18">
        <v>7</v>
      </c>
      <c r="O15" s="18"/>
      <c r="P15" s="19">
        <v>12</v>
      </c>
      <c r="Q15" s="18">
        <f>S9</f>
        <v>12</v>
      </c>
      <c r="R15" s="18" t="s">
        <v>17</v>
      </c>
      <c r="S15" s="18">
        <f>Q9</f>
        <v>4</v>
      </c>
      <c r="T15" s="14"/>
      <c r="U15" s="8"/>
      <c r="V15" s="11"/>
      <c r="W15" s="20">
        <f>SUM(AA15:AE15)</f>
        <v>3</v>
      </c>
      <c r="X15" s="21">
        <f>IF(C15="FRI","",IF($E$6="",0,RANK(AF15,$AF$6:$AG$22)))</f>
        <v>2</v>
      </c>
      <c r="Z15" s="3"/>
      <c r="AA15" s="22">
        <f>IF(E15=12,1,0)+IF(E16=12,1,0)</f>
        <v>1</v>
      </c>
      <c r="AB15" s="22">
        <f>IF(H15=12,1,0)+IF(H16=12,1,0)</f>
        <v>1</v>
      </c>
      <c r="AC15" s="22">
        <f>IF(K15=12,1,0)+IF(K16=12,1,0)</f>
        <v>0</v>
      </c>
      <c r="AD15" s="22">
        <f>IF(N15=12,1,0)+IF(N16=12,1,0)</f>
        <v>0</v>
      </c>
      <c r="AE15" s="22">
        <f>IF(Q15=12,1,0)+IF(Q16=12,1,0)</f>
        <v>1</v>
      </c>
      <c r="AF15" s="22">
        <f>IF(C15="FRI",-99999,1000*SUM(AA15:AE15)+V14*10-AG15)</f>
        <v>3100</v>
      </c>
      <c r="AG15" s="23"/>
    </row>
    <row r="16" spans="1:46" ht="18">
      <c r="A16" s="47">
        <v>4</v>
      </c>
      <c r="B16" s="299" t="s">
        <v>61</v>
      </c>
      <c r="C16" s="300"/>
      <c r="D16" s="301"/>
      <c r="E16" s="24"/>
      <c r="F16" s="25" t="s">
        <v>17</v>
      </c>
      <c r="G16" s="26"/>
      <c r="H16" s="25">
        <f>J13</f>
        <v>0</v>
      </c>
      <c r="I16" s="25" t="s">
        <v>17</v>
      </c>
      <c r="J16" s="36">
        <f>H13</f>
        <v>0</v>
      </c>
      <c r="K16" s="25">
        <f>M7</f>
        <v>0</v>
      </c>
      <c r="L16" s="25" t="s">
        <v>17</v>
      </c>
      <c r="M16" s="36">
        <f>K7</f>
        <v>0</v>
      </c>
      <c r="N16" s="24"/>
      <c r="O16" s="25" t="s">
        <v>18</v>
      </c>
      <c r="P16" s="26"/>
      <c r="Q16" s="25">
        <f>S10</f>
        <v>0</v>
      </c>
      <c r="R16" s="25" t="s">
        <v>17</v>
      </c>
      <c r="S16" s="25">
        <f>Q10</f>
        <v>0</v>
      </c>
      <c r="T16" s="27">
        <f>E15+E16+K15+K16+N15+N16+Q15+Q16+H15+H16</f>
        <v>54</v>
      </c>
      <c r="U16" s="28" t="s">
        <v>17</v>
      </c>
      <c r="V16" s="29">
        <f>G15+G16+M15+M16+P15+P16+S15+S16+J15+J16</f>
        <v>44</v>
      </c>
      <c r="W16" s="30"/>
      <c r="X16" s="31"/>
      <c r="Z16" s="3"/>
      <c r="AA16" s="3"/>
      <c r="AB16" s="3"/>
      <c r="AC16" s="3"/>
      <c r="AD16" s="3"/>
      <c r="AE16" s="3"/>
      <c r="AF16" s="3"/>
      <c r="AG16" s="3"/>
    </row>
    <row r="17" spans="1:33" ht="15">
      <c r="A17" s="7"/>
      <c r="B17" s="66"/>
      <c r="C17" s="16">
        <f>VLOOKUP($B17,Namn,4)</f>
        <v>0</v>
      </c>
      <c r="D17" s="17">
        <f>VLOOKUP($B17,Namn,5)</f>
        <v>0</v>
      </c>
      <c r="E17" s="12">
        <v>4</v>
      </c>
      <c r="F17" s="12"/>
      <c r="G17" s="13"/>
      <c r="H17" s="12">
        <v>2</v>
      </c>
      <c r="I17" s="12"/>
      <c r="J17" s="13"/>
      <c r="K17" s="12">
        <v>3</v>
      </c>
      <c r="L17" s="12"/>
      <c r="M17" s="13"/>
      <c r="N17" s="12">
        <v>1</v>
      </c>
      <c r="O17" s="12"/>
      <c r="P17" s="13"/>
      <c r="Q17" s="12">
        <v>6</v>
      </c>
      <c r="R17" s="12"/>
      <c r="S17" s="12"/>
      <c r="T17" s="14"/>
      <c r="U17" s="8"/>
      <c r="V17" s="11">
        <f>T19-V19</f>
        <v>20</v>
      </c>
      <c r="W17" s="35"/>
      <c r="X17" s="21"/>
      <c r="Z17" s="3"/>
      <c r="AA17" s="3"/>
      <c r="AB17" s="3"/>
      <c r="AC17" s="3"/>
      <c r="AD17" s="3"/>
      <c r="AE17" s="3"/>
      <c r="AF17" s="3"/>
      <c r="AG17" s="3"/>
    </row>
    <row r="18" spans="1:33" ht="15">
      <c r="A18" s="7"/>
      <c r="B18" s="66" t="s">
        <v>40</v>
      </c>
      <c r="C18" s="16"/>
      <c r="D18" s="17"/>
      <c r="E18" s="18">
        <f>G15</f>
        <v>10</v>
      </c>
      <c r="F18" s="18" t="s">
        <v>17</v>
      </c>
      <c r="G18" s="19">
        <f>E15</f>
        <v>12</v>
      </c>
      <c r="H18" s="18">
        <f>J9</f>
        <v>12</v>
      </c>
      <c r="I18" s="18" t="s">
        <v>17</v>
      </c>
      <c r="J18" s="19">
        <f>H9</f>
        <v>6</v>
      </c>
      <c r="K18" s="18">
        <f>M12</f>
        <v>12</v>
      </c>
      <c r="L18" s="18" t="s">
        <v>17</v>
      </c>
      <c r="M18" s="19">
        <f>K12</f>
        <v>8</v>
      </c>
      <c r="N18" s="18">
        <f>P6</f>
        <v>12</v>
      </c>
      <c r="O18" s="18" t="s">
        <v>17</v>
      </c>
      <c r="P18" s="19">
        <f>N6</f>
        <v>6</v>
      </c>
      <c r="Q18" s="18">
        <v>12</v>
      </c>
      <c r="R18" s="18"/>
      <c r="S18" s="18">
        <v>6</v>
      </c>
      <c r="T18" s="14"/>
      <c r="U18" s="8"/>
      <c r="V18" s="11"/>
      <c r="W18" s="20">
        <f>SUM(AA18:AE18)</f>
        <v>4</v>
      </c>
      <c r="X18" s="21">
        <f>IF(C18="FRI","",IF($E$6="",0,RANK(AF18,$AF$6:$AG$22)))</f>
        <v>1</v>
      </c>
      <c r="Z18" s="3"/>
      <c r="AA18" s="22">
        <f>IF(E18=12,1,0)+IF(E19=12,1,0)</f>
        <v>0</v>
      </c>
      <c r="AB18" s="22">
        <f>IF(H18=12,1,0)+IF(H19=12,1,0)</f>
        <v>1</v>
      </c>
      <c r="AC18" s="22">
        <f>IF(K18=12,1,0)+IF(K19=12,1,0)</f>
        <v>1</v>
      </c>
      <c r="AD18" s="22">
        <f>IF(N18=12,1,0)+IF(N19=12,1,0)</f>
        <v>1</v>
      </c>
      <c r="AE18" s="22">
        <f>IF(Q18=12,1,0)+IF(Q19=12,1,0)</f>
        <v>1</v>
      </c>
      <c r="AF18" s="22">
        <f>IF(C18="FRI",-99999,1000*SUM(AA18:AE18)+V17*10-AG18)</f>
        <v>4200</v>
      </c>
      <c r="AG18" s="23"/>
    </row>
    <row r="19" spans="1:33" ht="18">
      <c r="A19" s="47">
        <v>5</v>
      </c>
      <c r="B19" s="299" t="s">
        <v>62</v>
      </c>
      <c r="C19" s="300"/>
      <c r="D19" s="301"/>
      <c r="E19" s="25">
        <f>G16</f>
        <v>0</v>
      </c>
      <c r="F19" s="25" t="s">
        <v>17</v>
      </c>
      <c r="G19" s="36">
        <f>E16</f>
        <v>0</v>
      </c>
      <c r="H19" s="25">
        <f>J10</f>
        <v>0</v>
      </c>
      <c r="I19" s="25" t="s">
        <v>17</v>
      </c>
      <c r="J19" s="36">
        <f>H10</f>
        <v>0</v>
      </c>
      <c r="K19" s="25">
        <f>M13</f>
        <v>0</v>
      </c>
      <c r="L19" s="25" t="s">
        <v>17</v>
      </c>
      <c r="M19" s="36">
        <f>K13</f>
        <v>0</v>
      </c>
      <c r="N19" s="25">
        <f>P7</f>
        <v>0</v>
      </c>
      <c r="O19" s="25" t="s">
        <v>17</v>
      </c>
      <c r="P19" s="36">
        <f>N7</f>
        <v>0</v>
      </c>
      <c r="Q19" s="24"/>
      <c r="R19" s="25" t="s">
        <v>17</v>
      </c>
      <c r="S19" s="24"/>
      <c r="T19" s="27">
        <f>E18+E19+K18+K19+N18+N19+Q18+Q19+H18+H19</f>
        <v>58</v>
      </c>
      <c r="U19" s="28" t="s">
        <v>17</v>
      </c>
      <c r="V19" s="29">
        <f>G18+G19+M18+M19+P18+P19+S18+S19+J18+J19</f>
        <v>38</v>
      </c>
      <c r="W19" s="30"/>
      <c r="X19" s="31"/>
      <c r="Z19" s="3"/>
      <c r="AA19" s="3"/>
      <c r="AB19" s="3"/>
      <c r="AC19" s="3"/>
      <c r="AD19" s="3"/>
      <c r="AE19" s="3"/>
      <c r="AF19" s="3"/>
      <c r="AG19" s="3"/>
    </row>
    <row r="20" spans="1:33">
      <c r="A20" s="7"/>
      <c r="B20" s="66"/>
      <c r="C20" s="16">
        <f>VLOOKUP($B20,Namn,4)</f>
        <v>0</v>
      </c>
      <c r="D20" s="17">
        <f>VLOOKUP($B20,Namn,5)</f>
        <v>0</v>
      </c>
      <c r="E20" s="12">
        <v>3</v>
      </c>
      <c r="F20" s="12"/>
      <c r="G20" s="13"/>
      <c r="H20" s="12">
        <v>1</v>
      </c>
      <c r="I20" s="12"/>
      <c r="J20" s="13"/>
      <c r="K20" s="12">
        <v>2</v>
      </c>
      <c r="L20" s="12"/>
      <c r="M20" s="13"/>
      <c r="N20" s="12">
        <v>4</v>
      </c>
      <c r="O20" s="12"/>
      <c r="P20" s="13"/>
      <c r="Q20" s="12">
        <v>5</v>
      </c>
      <c r="R20" s="12"/>
      <c r="S20" s="12"/>
      <c r="T20" s="14"/>
      <c r="U20" s="8"/>
      <c r="V20" s="11">
        <f>T22-V22</f>
        <v>-3</v>
      </c>
      <c r="W20" s="11"/>
      <c r="X20" s="37"/>
      <c r="Z20" s="3"/>
      <c r="AA20" s="3"/>
      <c r="AB20" s="3"/>
      <c r="AC20" s="3"/>
      <c r="AD20" s="3"/>
      <c r="AE20" s="3"/>
      <c r="AF20" s="3"/>
      <c r="AG20" s="3"/>
    </row>
    <row r="21" spans="1:33" ht="15">
      <c r="A21" s="7"/>
      <c r="B21" s="66" t="s">
        <v>33</v>
      </c>
      <c r="C21" s="16"/>
      <c r="D21" s="17"/>
      <c r="E21" s="18">
        <f>G12</f>
        <v>12</v>
      </c>
      <c r="F21" s="18" t="s">
        <v>17</v>
      </c>
      <c r="G21" s="19">
        <f>E12</f>
        <v>11</v>
      </c>
      <c r="H21" s="18">
        <f>J6</f>
        <v>12</v>
      </c>
      <c r="I21" s="18" t="s">
        <v>17</v>
      </c>
      <c r="J21" s="19">
        <f>H6</f>
        <v>11</v>
      </c>
      <c r="K21" s="18">
        <f>M9</f>
        <v>8</v>
      </c>
      <c r="L21" s="18" t="s">
        <v>17</v>
      </c>
      <c r="M21" s="19">
        <f>K9</f>
        <v>12</v>
      </c>
      <c r="N21" s="18">
        <f>P15</f>
        <v>12</v>
      </c>
      <c r="O21" s="18" t="s">
        <v>17</v>
      </c>
      <c r="P21" s="19">
        <f>N15</f>
        <v>7</v>
      </c>
      <c r="Q21" s="18">
        <f>S18</f>
        <v>6</v>
      </c>
      <c r="R21" s="18" t="s">
        <v>17</v>
      </c>
      <c r="S21" s="18">
        <f>Q18</f>
        <v>12</v>
      </c>
      <c r="T21" s="14"/>
      <c r="U21" s="8"/>
      <c r="V21" s="11"/>
      <c r="W21" s="20">
        <f>SUM(AA21:AE21)</f>
        <v>3</v>
      </c>
      <c r="X21" s="21">
        <f>IF(C21="FRI","",IF($E$6="",0,RANK(AF21,$AF$6:$AG$22)))</f>
        <v>3</v>
      </c>
      <c r="Z21" s="3"/>
      <c r="AA21" s="22">
        <f>IF(E21=12,1,0)+IF(E22=12,1,0)</f>
        <v>1</v>
      </c>
      <c r="AB21" s="22">
        <f>IF(H21=12,1,0)+IF(H22=12,1,0)</f>
        <v>1</v>
      </c>
      <c r="AC21" s="22">
        <f>IF(K21=12,1,0)+IF(K22=12,1,0)</f>
        <v>0</v>
      </c>
      <c r="AD21" s="22">
        <f>IF(N21=12,1,0)+IF(N22=12,1,0)</f>
        <v>1</v>
      </c>
      <c r="AE21" s="22">
        <f>IF(Q21=12,1,0)+IF(Q22=12,1,0)</f>
        <v>0</v>
      </c>
      <c r="AF21" s="22">
        <f>IF(C21="FRI",-99999,1000*SUM(AA21:AE21)+V20*10-AG21)</f>
        <v>2970</v>
      </c>
      <c r="AG21" s="23"/>
    </row>
    <row r="22" spans="1:33" ht="18.75" thickBot="1">
      <c r="A22" s="46">
        <v>6</v>
      </c>
      <c r="B22" s="302" t="s">
        <v>63</v>
      </c>
      <c r="C22" s="303"/>
      <c r="D22" s="304"/>
      <c r="E22" s="38">
        <f>G13</f>
        <v>0</v>
      </c>
      <c r="F22" s="39" t="s">
        <v>17</v>
      </c>
      <c r="G22" s="40">
        <f>E13</f>
        <v>0</v>
      </c>
      <c r="H22" s="39">
        <f>J7</f>
        <v>0</v>
      </c>
      <c r="I22" s="39" t="s">
        <v>17</v>
      </c>
      <c r="J22" s="40">
        <f>H7</f>
        <v>0</v>
      </c>
      <c r="K22" s="39">
        <f>M10</f>
        <v>0</v>
      </c>
      <c r="L22" s="39" t="s">
        <v>17</v>
      </c>
      <c r="M22" s="40">
        <f>K10</f>
        <v>0</v>
      </c>
      <c r="N22" s="39">
        <f>P16</f>
        <v>0</v>
      </c>
      <c r="O22" s="39" t="s">
        <v>17</v>
      </c>
      <c r="P22" s="40">
        <f>N16</f>
        <v>0</v>
      </c>
      <c r="Q22" s="39">
        <f>S19</f>
        <v>0</v>
      </c>
      <c r="R22" s="39" t="s">
        <v>17</v>
      </c>
      <c r="S22" s="41">
        <f>Q19</f>
        <v>0</v>
      </c>
      <c r="T22" s="42">
        <f>E21+E22+K21+K22+N21+N22+Q21+Q22+H21+H22</f>
        <v>50</v>
      </c>
      <c r="U22" s="115" t="s">
        <v>17</v>
      </c>
      <c r="V22" s="43">
        <f>G21+G22+M21+M22+P21+P22+S21+S22+J21+J22</f>
        <v>53</v>
      </c>
      <c r="W22" s="44"/>
      <c r="X22" s="45"/>
    </row>
    <row r="23" spans="1:33" ht="18">
      <c r="A23" s="192"/>
      <c r="B23" s="193"/>
      <c r="C23" s="193"/>
      <c r="D23" s="193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89"/>
      <c r="U23" s="89"/>
      <c r="V23" s="89"/>
      <c r="W23" s="194"/>
      <c r="X23" s="194"/>
    </row>
    <row r="25" spans="1:33">
      <c r="B25" t="s">
        <v>135</v>
      </c>
      <c r="C25" t="s">
        <v>150</v>
      </c>
      <c r="K25" t="s">
        <v>167</v>
      </c>
    </row>
    <row r="26" spans="1:33" hidden="1">
      <c r="C26">
        <v>39</v>
      </c>
    </row>
    <row r="27" spans="1:33" hidden="1">
      <c r="C27">
        <v>43</v>
      </c>
    </row>
    <row r="28" spans="1:33" hidden="1">
      <c r="C28">
        <v>51</v>
      </c>
      <c r="I28" t="s">
        <v>19</v>
      </c>
    </row>
    <row r="29" spans="1:33" hidden="1">
      <c r="C29">
        <v>64</v>
      </c>
      <c r="I29" t="s">
        <v>19</v>
      </c>
    </row>
    <row r="30" spans="1:33" hidden="1">
      <c r="C30">
        <v>67</v>
      </c>
      <c r="I30" t="s">
        <v>19</v>
      </c>
    </row>
    <row r="31" spans="1:33" hidden="1">
      <c r="I31" t="s">
        <v>19</v>
      </c>
    </row>
    <row r="32" spans="1:33" hidden="1"/>
    <row r="33" spans="3:11" hidden="1"/>
    <row r="34" spans="3:11" hidden="1"/>
    <row r="35" spans="3:11" hidden="1"/>
    <row r="36" spans="3:11" hidden="1"/>
    <row r="37" spans="3:11" hidden="1"/>
    <row r="38" spans="3:11" hidden="1"/>
    <row r="39" spans="3:11" hidden="1"/>
    <row r="40" spans="3:11" hidden="1"/>
    <row r="41" spans="3:11">
      <c r="C41" t="s">
        <v>151</v>
      </c>
      <c r="K41" t="s">
        <v>138</v>
      </c>
    </row>
  </sheetData>
  <mergeCells count="13">
    <mergeCell ref="B16:D16"/>
    <mergeCell ref="B19:D19"/>
    <mergeCell ref="B22:D22"/>
    <mergeCell ref="T4:V4"/>
    <mergeCell ref="B4:D4"/>
    <mergeCell ref="E4:G4"/>
    <mergeCell ref="H4:J4"/>
    <mergeCell ref="K4:M4"/>
    <mergeCell ref="N4:P4"/>
    <mergeCell ref="Q4:S4"/>
    <mergeCell ref="B7:D7"/>
    <mergeCell ref="B10:D10"/>
    <mergeCell ref="B13:D13"/>
  </mergeCells>
  <pageMargins left="0.75" right="0.75" top="1" bottom="1" header="0.5" footer="0.5"/>
  <pageSetup paperSize="9" scale="90" orientation="landscape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42"/>
  <sheetViews>
    <sheetView showGridLines="0" showZeros="0" topLeftCell="A5" zoomScaleNormal="100" workbookViewId="0">
      <selection activeCell="O40" sqref="O24:P40"/>
    </sheetView>
  </sheetViews>
  <sheetFormatPr defaultRowHeight="12.75"/>
  <cols>
    <col min="1" max="2" width="6.140625" customWidth="1"/>
    <col min="3" max="3" width="7.85546875" customWidth="1"/>
    <col min="4" max="4" width="19.7109375" customWidth="1"/>
    <col min="5" max="19" width="4.7109375" customWidth="1"/>
    <col min="20" max="21" width="5.140625" customWidth="1"/>
    <col min="22" max="22" width="8.28515625" customWidth="1"/>
    <col min="23" max="23" width="7.7109375" customWidth="1"/>
    <col min="26" max="46" width="0" hidden="1" customWidth="1"/>
    <col min="257" max="258" width="6.140625" customWidth="1"/>
    <col min="259" max="259" width="5.7109375" customWidth="1"/>
    <col min="260" max="260" width="15.85546875" customWidth="1"/>
    <col min="261" max="278" width="5.140625" customWidth="1"/>
    <col min="513" max="514" width="6.140625" customWidth="1"/>
    <col min="515" max="515" width="5.7109375" customWidth="1"/>
    <col min="516" max="516" width="15.85546875" customWidth="1"/>
    <col min="517" max="534" width="5.140625" customWidth="1"/>
    <col min="769" max="770" width="6.140625" customWidth="1"/>
    <col min="771" max="771" width="5.7109375" customWidth="1"/>
    <col min="772" max="772" width="15.85546875" customWidth="1"/>
    <col min="773" max="790" width="5.140625" customWidth="1"/>
    <col min="1025" max="1026" width="6.140625" customWidth="1"/>
    <col min="1027" max="1027" width="5.7109375" customWidth="1"/>
    <col min="1028" max="1028" width="15.85546875" customWidth="1"/>
    <col min="1029" max="1046" width="5.140625" customWidth="1"/>
    <col min="1281" max="1282" width="6.140625" customWidth="1"/>
    <col min="1283" max="1283" width="5.7109375" customWidth="1"/>
    <col min="1284" max="1284" width="15.85546875" customWidth="1"/>
    <col min="1285" max="1302" width="5.140625" customWidth="1"/>
    <col min="1537" max="1538" width="6.140625" customWidth="1"/>
    <col min="1539" max="1539" width="5.7109375" customWidth="1"/>
    <col min="1540" max="1540" width="15.85546875" customWidth="1"/>
    <col min="1541" max="1558" width="5.140625" customWidth="1"/>
    <col min="1793" max="1794" width="6.140625" customWidth="1"/>
    <col min="1795" max="1795" width="5.7109375" customWidth="1"/>
    <col min="1796" max="1796" width="15.85546875" customWidth="1"/>
    <col min="1797" max="1814" width="5.140625" customWidth="1"/>
    <col min="2049" max="2050" width="6.140625" customWidth="1"/>
    <col min="2051" max="2051" width="5.7109375" customWidth="1"/>
    <col min="2052" max="2052" width="15.85546875" customWidth="1"/>
    <col min="2053" max="2070" width="5.140625" customWidth="1"/>
    <col min="2305" max="2306" width="6.140625" customWidth="1"/>
    <col min="2307" max="2307" width="5.7109375" customWidth="1"/>
    <col min="2308" max="2308" width="15.85546875" customWidth="1"/>
    <col min="2309" max="2326" width="5.140625" customWidth="1"/>
    <col min="2561" max="2562" width="6.140625" customWidth="1"/>
    <col min="2563" max="2563" width="5.7109375" customWidth="1"/>
    <col min="2564" max="2564" width="15.85546875" customWidth="1"/>
    <col min="2565" max="2582" width="5.140625" customWidth="1"/>
    <col min="2817" max="2818" width="6.140625" customWidth="1"/>
    <col min="2819" max="2819" width="5.7109375" customWidth="1"/>
    <col min="2820" max="2820" width="15.85546875" customWidth="1"/>
    <col min="2821" max="2838" width="5.140625" customWidth="1"/>
    <col min="3073" max="3074" width="6.140625" customWidth="1"/>
    <col min="3075" max="3075" width="5.7109375" customWidth="1"/>
    <col min="3076" max="3076" width="15.85546875" customWidth="1"/>
    <col min="3077" max="3094" width="5.140625" customWidth="1"/>
    <col min="3329" max="3330" width="6.140625" customWidth="1"/>
    <col min="3331" max="3331" width="5.7109375" customWidth="1"/>
    <col min="3332" max="3332" width="15.85546875" customWidth="1"/>
    <col min="3333" max="3350" width="5.140625" customWidth="1"/>
    <col min="3585" max="3586" width="6.140625" customWidth="1"/>
    <col min="3587" max="3587" width="5.7109375" customWidth="1"/>
    <col min="3588" max="3588" width="15.85546875" customWidth="1"/>
    <col min="3589" max="3606" width="5.140625" customWidth="1"/>
    <col min="3841" max="3842" width="6.140625" customWidth="1"/>
    <col min="3843" max="3843" width="5.7109375" customWidth="1"/>
    <col min="3844" max="3844" width="15.85546875" customWidth="1"/>
    <col min="3845" max="3862" width="5.140625" customWidth="1"/>
    <col min="4097" max="4098" width="6.140625" customWidth="1"/>
    <col min="4099" max="4099" width="5.7109375" customWidth="1"/>
    <col min="4100" max="4100" width="15.85546875" customWidth="1"/>
    <col min="4101" max="4118" width="5.140625" customWidth="1"/>
    <col min="4353" max="4354" width="6.140625" customWidth="1"/>
    <col min="4355" max="4355" width="5.7109375" customWidth="1"/>
    <col min="4356" max="4356" width="15.85546875" customWidth="1"/>
    <col min="4357" max="4374" width="5.140625" customWidth="1"/>
    <col min="4609" max="4610" width="6.140625" customWidth="1"/>
    <col min="4611" max="4611" width="5.7109375" customWidth="1"/>
    <col min="4612" max="4612" width="15.85546875" customWidth="1"/>
    <col min="4613" max="4630" width="5.140625" customWidth="1"/>
    <col min="4865" max="4866" width="6.140625" customWidth="1"/>
    <col min="4867" max="4867" width="5.7109375" customWidth="1"/>
    <col min="4868" max="4868" width="15.85546875" customWidth="1"/>
    <col min="4869" max="4886" width="5.140625" customWidth="1"/>
    <col min="5121" max="5122" width="6.140625" customWidth="1"/>
    <col min="5123" max="5123" width="5.7109375" customWidth="1"/>
    <col min="5124" max="5124" width="15.85546875" customWidth="1"/>
    <col min="5125" max="5142" width="5.140625" customWidth="1"/>
    <col min="5377" max="5378" width="6.140625" customWidth="1"/>
    <col min="5379" max="5379" width="5.7109375" customWidth="1"/>
    <col min="5380" max="5380" width="15.85546875" customWidth="1"/>
    <col min="5381" max="5398" width="5.140625" customWidth="1"/>
    <col min="5633" max="5634" width="6.140625" customWidth="1"/>
    <col min="5635" max="5635" width="5.7109375" customWidth="1"/>
    <col min="5636" max="5636" width="15.85546875" customWidth="1"/>
    <col min="5637" max="5654" width="5.140625" customWidth="1"/>
    <col min="5889" max="5890" width="6.140625" customWidth="1"/>
    <col min="5891" max="5891" width="5.7109375" customWidth="1"/>
    <col min="5892" max="5892" width="15.85546875" customWidth="1"/>
    <col min="5893" max="5910" width="5.140625" customWidth="1"/>
    <col min="6145" max="6146" width="6.140625" customWidth="1"/>
    <col min="6147" max="6147" width="5.7109375" customWidth="1"/>
    <col min="6148" max="6148" width="15.85546875" customWidth="1"/>
    <col min="6149" max="6166" width="5.140625" customWidth="1"/>
    <col min="6401" max="6402" width="6.140625" customWidth="1"/>
    <col min="6403" max="6403" width="5.7109375" customWidth="1"/>
    <col min="6404" max="6404" width="15.85546875" customWidth="1"/>
    <col min="6405" max="6422" width="5.140625" customWidth="1"/>
    <col min="6657" max="6658" width="6.140625" customWidth="1"/>
    <col min="6659" max="6659" width="5.7109375" customWidth="1"/>
    <col min="6660" max="6660" width="15.85546875" customWidth="1"/>
    <col min="6661" max="6678" width="5.140625" customWidth="1"/>
    <col min="6913" max="6914" width="6.140625" customWidth="1"/>
    <col min="6915" max="6915" width="5.7109375" customWidth="1"/>
    <col min="6916" max="6916" width="15.85546875" customWidth="1"/>
    <col min="6917" max="6934" width="5.140625" customWidth="1"/>
    <col min="7169" max="7170" width="6.140625" customWidth="1"/>
    <col min="7171" max="7171" width="5.7109375" customWidth="1"/>
    <col min="7172" max="7172" width="15.85546875" customWidth="1"/>
    <col min="7173" max="7190" width="5.140625" customWidth="1"/>
    <col min="7425" max="7426" width="6.140625" customWidth="1"/>
    <col min="7427" max="7427" width="5.7109375" customWidth="1"/>
    <col min="7428" max="7428" width="15.85546875" customWidth="1"/>
    <col min="7429" max="7446" width="5.140625" customWidth="1"/>
    <col min="7681" max="7682" width="6.140625" customWidth="1"/>
    <col min="7683" max="7683" width="5.7109375" customWidth="1"/>
    <col min="7684" max="7684" width="15.85546875" customWidth="1"/>
    <col min="7685" max="7702" width="5.140625" customWidth="1"/>
    <col min="7937" max="7938" width="6.140625" customWidth="1"/>
    <col min="7939" max="7939" width="5.7109375" customWidth="1"/>
    <col min="7940" max="7940" width="15.85546875" customWidth="1"/>
    <col min="7941" max="7958" width="5.140625" customWidth="1"/>
    <col min="8193" max="8194" width="6.140625" customWidth="1"/>
    <col min="8195" max="8195" width="5.7109375" customWidth="1"/>
    <col min="8196" max="8196" width="15.85546875" customWidth="1"/>
    <col min="8197" max="8214" width="5.140625" customWidth="1"/>
    <col min="8449" max="8450" width="6.140625" customWidth="1"/>
    <col min="8451" max="8451" width="5.7109375" customWidth="1"/>
    <col min="8452" max="8452" width="15.85546875" customWidth="1"/>
    <col min="8453" max="8470" width="5.140625" customWidth="1"/>
    <col min="8705" max="8706" width="6.140625" customWidth="1"/>
    <col min="8707" max="8707" width="5.7109375" customWidth="1"/>
    <col min="8708" max="8708" width="15.85546875" customWidth="1"/>
    <col min="8709" max="8726" width="5.140625" customWidth="1"/>
    <col min="8961" max="8962" width="6.140625" customWidth="1"/>
    <col min="8963" max="8963" width="5.7109375" customWidth="1"/>
    <col min="8964" max="8964" width="15.85546875" customWidth="1"/>
    <col min="8965" max="8982" width="5.140625" customWidth="1"/>
    <col min="9217" max="9218" width="6.140625" customWidth="1"/>
    <col min="9219" max="9219" width="5.7109375" customWidth="1"/>
    <col min="9220" max="9220" width="15.85546875" customWidth="1"/>
    <col min="9221" max="9238" width="5.140625" customWidth="1"/>
    <col min="9473" max="9474" width="6.140625" customWidth="1"/>
    <col min="9475" max="9475" width="5.7109375" customWidth="1"/>
    <col min="9476" max="9476" width="15.85546875" customWidth="1"/>
    <col min="9477" max="9494" width="5.140625" customWidth="1"/>
    <col min="9729" max="9730" width="6.140625" customWidth="1"/>
    <col min="9731" max="9731" width="5.7109375" customWidth="1"/>
    <col min="9732" max="9732" width="15.85546875" customWidth="1"/>
    <col min="9733" max="9750" width="5.140625" customWidth="1"/>
    <col min="9985" max="9986" width="6.140625" customWidth="1"/>
    <col min="9987" max="9987" width="5.7109375" customWidth="1"/>
    <col min="9988" max="9988" width="15.85546875" customWidth="1"/>
    <col min="9989" max="10006" width="5.140625" customWidth="1"/>
    <col min="10241" max="10242" width="6.140625" customWidth="1"/>
    <col min="10243" max="10243" width="5.7109375" customWidth="1"/>
    <col min="10244" max="10244" width="15.85546875" customWidth="1"/>
    <col min="10245" max="10262" width="5.140625" customWidth="1"/>
    <col min="10497" max="10498" width="6.140625" customWidth="1"/>
    <col min="10499" max="10499" width="5.7109375" customWidth="1"/>
    <col min="10500" max="10500" width="15.85546875" customWidth="1"/>
    <col min="10501" max="10518" width="5.140625" customWidth="1"/>
    <col min="10753" max="10754" width="6.140625" customWidth="1"/>
    <col min="10755" max="10755" width="5.7109375" customWidth="1"/>
    <col min="10756" max="10756" width="15.85546875" customWidth="1"/>
    <col min="10757" max="10774" width="5.140625" customWidth="1"/>
    <col min="11009" max="11010" width="6.140625" customWidth="1"/>
    <col min="11011" max="11011" width="5.7109375" customWidth="1"/>
    <col min="11012" max="11012" width="15.85546875" customWidth="1"/>
    <col min="11013" max="11030" width="5.140625" customWidth="1"/>
    <col min="11265" max="11266" width="6.140625" customWidth="1"/>
    <col min="11267" max="11267" width="5.7109375" customWidth="1"/>
    <col min="11268" max="11268" width="15.85546875" customWidth="1"/>
    <col min="11269" max="11286" width="5.140625" customWidth="1"/>
    <col min="11521" max="11522" width="6.140625" customWidth="1"/>
    <col min="11523" max="11523" width="5.7109375" customWidth="1"/>
    <col min="11524" max="11524" width="15.85546875" customWidth="1"/>
    <col min="11525" max="11542" width="5.140625" customWidth="1"/>
    <col min="11777" max="11778" width="6.140625" customWidth="1"/>
    <col min="11779" max="11779" width="5.7109375" customWidth="1"/>
    <col min="11780" max="11780" width="15.85546875" customWidth="1"/>
    <col min="11781" max="11798" width="5.140625" customWidth="1"/>
    <col min="12033" max="12034" width="6.140625" customWidth="1"/>
    <col min="12035" max="12035" width="5.7109375" customWidth="1"/>
    <col min="12036" max="12036" width="15.85546875" customWidth="1"/>
    <col min="12037" max="12054" width="5.140625" customWidth="1"/>
    <col min="12289" max="12290" width="6.140625" customWidth="1"/>
    <col min="12291" max="12291" width="5.7109375" customWidth="1"/>
    <col min="12292" max="12292" width="15.85546875" customWidth="1"/>
    <col min="12293" max="12310" width="5.140625" customWidth="1"/>
    <col min="12545" max="12546" width="6.140625" customWidth="1"/>
    <col min="12547" max="12547" width="5.7109375" customWidth="1"/>
    <col min="12548" max="12548" width="15.85546875" customWidth="1"/>
    <col min="12549" max="12566" width="5.140625" customWidth="1"/>
    <col min="12801" max="12802" width="6.140625" customWidth="1"/>
    <col min="12803" max="12803" width="5.7109375" customWidth="1"/>
    <col min="12804" max="12804" width="15.85546875" customWidth="1"/>
    <col min="12805" max="12822" width="5.140625" customWidth="1"/>
    <col min="13057" max="13058" width="6.140625" customWidth="1"/>
    <col min="13059" max="13059" width="5.7109375" customWidth="1"/>
    <col min="13060" max="13060" width="15.85546875" customWidth="1"/>
    <col min="13061" max="13078" width="5.140625" customWidth="1"/>
    <col min="13313" max="13314" width="6.140625" customWidth="1"/>
    <col min="13315" max="13315" width="5.7109375" customWidth="1"/>
    <col min="13316" max="13316" width="15.85546875" customWidth="1"/>
    <col min="13317" max="13334" width="5.140625" customWidth="1"/>
    <col min="13569" max="13570" width="6.140625" customWidth="1"/>
    <col min="13571" max="13571" width="5.7109375" customWidth="1"/>
    <col min="13572" max="13572" width="15.85546875" customWidth="1"/>
    <col min="13573" max="13590" width="5.140625" customWidth="1"/>
    <col min="13825" max="13826" width="6.140625" customWidth="1"/>
    <col min="13827" max="13827" width="5.7109375" customWidth="1"/>
    <col min="13828" max="13828" width="15.85546875" customWidth="1"/>
    <col min="13829" max="13846" width="5.140625" customWidth="1"/>
    <col min="14081" max="14082" width="6.140625" customWidth="1"/>
    <col min="14083" max="14083" width="5.7109375" customWidth="1"/>
    <col min="14084" max="14084" width="15.85546875" customWidth="1"/>
    <col min="14085" max="14102" width="5.140625" customWidth="1"/>
    <col min="14337" max="14338" width="6.140625" customWidth="1"/>
    <col min="14339" max="14339" width="5.7109375" customWidth="1"/>
    <col min="14340" max="14340" width="15.85546875" customWidth="1"/>
    <col min="14341" max="14358" width="5.140625" customWidth="1"/>
    <col min="14593" max="14594" width="6.140625" customWidth="1"/>
    <col min="14595" max="14595" width="5.7109375" customWidth="1"/>
    <col min="14596" max="14596" width="15.85546875" customWidth="1"/>
    <col min="14597" max="14614" width="5.140625" customWidth="1"/>
    <col min="14849" max="14850" width="6.140625" customWidth="1"/>
    <col min="14851" max="14851" width="5.7109375" customWidth="1"/>
    <col min="14852" max="14852" width="15.85546875" customWidth="1"/>
    <col min="14853" max="14870" width="5.140625" customWidth="1"/>
    <col min="15105" max="15106" width="6.140625" customWidth="1"/>
    <col min="15107" max="15107" width="5.7109375" customWidth="1"/>
    <col min="15108" max="15108" width="15.85546875" customWidth="1"/>
    <col min="15109" max="15126" width="5.140625" customWidth="1"/>
    <col min="15361" max="15362" width="6.140625" customWidth="1"/>
    <col min="15363" max="15363" width="5.7109375" customWidth="1"/>
    <col min="15364" max="15364" width="15.85546875" customWidth="1"/>
    <col min="15365" max="15382" width="5.140625" customWidth="1"/>
    <col min="15617" max="15618" width="6.140625" customWidth="1"/>
    <col min="15619" max="15619" width="5.7109375" customWidth="1"/>
    <col min="15620" max="15620" width="15.85546875" customWidth="1"/>
    <col min="15621" max="15638" width="5.140625" customWidth="1"/>
    <col min="15873" max="15874" width="6.140625" customWidth="1"/>
    <col min="15875" max="15875" width="5.7109375" customWidth="1"/>
    <col min="15876" max="15876" width="15.85546875" customWidth="1"/>
    <col min="15877" max="15894" width="5.140625" customWidth="1"/>
    <col min="16129" max="16130" width="6.140625" customWidth="1"/>
    <col min="16131" max="16131" width="5.7109375" customWidth="1"/>
    <col min="16132" max="16132" width="15.85546875" customWidth="1"/>
    <col min="16133" max="16150" width="5.140625" customWidth="1"/>
  </cols>
  <sheetData>
    <row r="1" spans="1:46" ht="18">
      <c r="A1" s="1" t="s">
        <v>67</v>
      </c>
      <c r="D1" s="52"/>
    </row>
    <row r="2" spans="1:46" ht="15.75">
      <c r="A2" s="2" t="s">
        <v>37</v>
      </c>
      <c r="B2" s="134" t="s">
        <v>66</v>
      </c>
      <c r="C2" s="2" t="s">
        <v>65</v>
      </c>
    </row>
    <row r="3" spans="1:46" ht="13.5" thickBot="1">
      <c r="Z3" s="3"/>
      <c r="AA3" s="3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3"/>
      <c r="AN3" s="5"/>
      <c r="AO3" s="6"/>
      <c r="AP3" s="6"/>
      <c r="AQ3" s="6"/>
      <c r="AR3" s="6"/>
      <c r="AS3" s="6"/>
      <c r="AT3" s="6"/>
    </row>
    <row r="4" spans="1:46" ht="18.75" thickBot="1">
      <c r="A4" s="51" t="s">
        <v>0</v>
      </c>
      <c r="B4" s="308" t="s">
        <v>1</v>
      </c>
      <c r="C4" s="306"/>
      <c r="D4" s="307"/>
      <c r="E4" s="308" t="s">
        <v>2</v>
      </c>
      <c r="F4" s="309"/>
      <c r="G4" s="310"/>
      <c r="H4" s="308" t="s">
        <v>3</v>
      </c>
      <c r="I4" s="306"/>
      <c r="J4" s="307"/>
      <c r="K4" s="308" t="s">
        <v>4</v>
      </c>
      <c r="L4" s="306"/>
      <c r="M4" s="307"/>
      <c r="N4" s="308" t="s">
        <v>5</v>
      </c>
      <c r="O4" s="306"/>
      <c r="P4" s="307"/>
      <c r="Q4" s="308" t="s">
        <v>6</v>
      </c>
      <c r="R4" s="309"/>
      <c r="S4" s="311"/>
      <c r="T4" s="305" t="s">
        <v>7</v>
      </c>
      <c r="U4" s="306"/>
      <c r="V4" s="307"/>
      <c r="W4" s="50" t="s">
        <v>8</v>
      </c>
      <c r="X4" s="49" t="s">
        <v>9</v>
      </c>
      <c r="Z4" s="3"/>
      <c r="AA4" s="3" t="s">
        <v>8</v>
      </c>
      <c r="AB4" s="4"/>
      <c r="AC4" s="4"/>
      <c r="AD4" s="4"/>
      <c r="AE4" s="4"/>
      <c r="AF4" s="4" t="s">
        <v>10</v>
      </c>
      <c r="AG4" s="4" t="s">
        <v>11</v>
      </c>
      <c r="AH4" s="4"/>
      <c r="AI4" s="4"/>
      <c r="AJ4" s="4"/>
      <c r="AK4" s="4"/>
      <c r="AL4" s="4"/>
      <c r="AM4" s="3"/>
      <c r="AN4" s="48"/>
      <c r="AO4" s="3"/>
      <c r="AP4" s="3"/>
      <c r="AQ4">
        <v>2</v>
      </c>
      <c r="AR4" t="str">
        <f>AA4</f>
        <v>Poäng</v>
      </c>
      <c r="AS4" t="str">
        <f>CONCATENATE(AB4," ",AC4)</f>
        <v xml:space="preserve"> </v>
      </c>
      <c r="AT4">
        <f>AM4</f>
        <v>0</v>
      </c>
    </row>
    <row r="5" spans="1:46" ht="13.5" thickTop="1">
      <c r="A5" s="7"/>
      <c r="B5" s="8"/>
      <c r="C5" s="9">
        <f>VLOOKUP($B5,Namn,4)</f>
        <v>0</v>
      </c>
      <c r="D5" s="10">
        <f>VLOOKUP($B5,Namn,5)</f>
        <v>0</v>
      </c>
      <c r="E5" s="8">
        <v>2</v>
      </c>
      <c r="F5" s="8"/>
      <c r="G5" s="11"/>
      <c r="H5" s="12">
        <v>6</v>
      </c>
      <c r="I5" s="12"/>
      <c r="J5" s="13"/>
      <c r="K5" s="8">
        <v>4</v>
      </c>
      <c r="L5" s="8"/>
      <c r="M5" s="11"/>
      <c r="N5" s="8">
        <v>5</v>
      </c>
      <c r="O5" s="8"/>
      <c r="P5" s="11"/>
      <c r="Q5" s="8">
        <v>3</v>
      </c>
      <c r="R5" s="8"/>
      <c r="S5" s="8"/>
      <c r="T5" s="14"/>
      <c r="U5" s="8"/>
      <c r="V5" s="11">
        <f>T7-V7</f>
        <v>-2</v>
      </c>
      <c r="W5" s="11"/>
      <c r="X5" s="15"/>
      <c r="Z5" s="3"/>
      <c r="AA5" s="3" t="s">
        <v>12</v>
      </c>
      <c r="AB5" s="3" t="s">
        <v>13</v>
      </c>
      <c r="AC5" s="3" t="s">
        <v>14</v>
      </c>
      <c r="AD5" s="3" t="s">
        <v>15</v>
      </c>
      <c r="AE5" s="3" t="s">
        <v>16</v>
      </c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6" ht="15">
      <c r="A6" s="7"/>
      <c r="B6" s="66" t="s">
        <v>33</v>
      </c>
      <c r="C6" s="16"/>
      <c r="D6" s="17"/>
      <c r="E6" s="18">
        <v>12</v>
      </c>
      <c r="F6" s="18" t="s">
        <v>17</v>
      </c>
      <c r="G6" s="19">
        <v>9</v>
      </c>
      <c r="H6" s="18">
        <v>10</v>
      </c>
      <c r="I6" s="18"/>
      <c r="J6" s="19">
        <v>12</v>
      </c>
      <c r="K6" s="18">
        <v>12</v>
      </c>
      <c r="L6" s="18" t="s">
        <v>17</v>
      </c>
      <c r="M6" s="19">
        <v>8</v>
      </c>
      <c r="N6" s="18">
        <v>5</v>
      </c>
      <c r="O6" s="18" t="s">
        <v>17</v>
      </c>
      <c r="P6" s="19">
        <v>12</v>
      </c>
      <c r="Q6" s="18"/>
      <c r="R6" s="18" t="s">
        <v>17</v>
      </c>
      <c r="S6" s="18"/>
      <c r="T6" s="14"/>
      <c r="U6" s="8"/>
      <c r="V6" s="11"/>
      <c r="W6" s="20">
        <f>SUM(AA6:AE6)</f>
        <v>2</v>
      </c>
      <c r="X6" s="21">
        <f>IF(C6="FRI","",IF($E$6="",0,RANK(AF6,$AF$6:$AG$22)))</f>
        <v>3</v>
      </c>
      <c r="Z6" s="3"/>
      <c r="AA6" s="22">
        <f>IF(E6=12,1,0)+IF(E7=12,1,0)</f>
        <v>1</v>
      </c>
      <c r="AB6" s="22">
        <f>IF(H6=12,1,0)+IF(H7=12,1,0)</f>
        <v>0</v>
      </c>
      <c r="AC6" s="22">
        <f>IF(K6=12,1,0)+IF(K7=12,1,0)</f>
        <v>1</v>
      </c>
      <c r="AD6" s="22">
        <f>IF(N6=12,1,0)+IF(N7=12,1,0)</f>
        <v>0</v>
      </c>
      <c r="AE6" s="22">
        <f>IF(Q6=12,1,0)+IF(Q7=12,1,0)</f>
        <v>0</v>
      </c>
      <c r="AF6" s="22">
        <f>IF(C6="FRI",-99999,1000*SUM(AA6:AE6)+V5*10-AG6)</f>
        <v>1980</v>
      </c>
      <c r="AG6" s="23"/>
      <c r="AH6" s="3"/>
      <c r="AI6" s="3"/>
      <c r="AJ6" s="3"/>
      <c r="AK6" s="3"/>
      <c r="AL6" s="3"/>
      <c r="AM6" s="3"/>
      <c r="AN6" s="3"/>
      <c r="AO6" s="3"/>
      <c r="AP6" s="3"/>
    </row>
    <row r="7" spans="1:46" ht="18">
      <c r="A7" s="47">
        <v>1</v>
      </c>
      <c r="B7" s="312" t="s">
        <v>68</v>
      </c>
      <c r="C7" s="300"/>
      <c r="D7" s="301"/>
      <c r="E7" s="24"/>
      <c r="F7" s="25" t="s">
        <v>17</v>
      </c>
      <c r="G7" s="26"/>
      <c r="H7" s="24"/>
      <c r="I7" s="25" t="s">
        <v>17</v>
      </c>
      <c r="J7" s="26"/>
      <c r="K7" s="24"/>
      <c r="L7" s="25" t="s">
        <v>17</v>
      </c>
      <c r="M7" s="26"/>
      <c r="N7" s="24"/>
      <c r="O7" s="25" t="s">
        <v>17</v>
      </c>
      <c r="P7" s="26"/>
      <c r="Q7" s="24"/>
      <c r="R7" s="25" t="s">
        <v>17</v>
      </c>
      <c r="S7" s="24"/>
      <c r="T7" s="27">
        <f>E6+E7+K6+K7+N6+N7+Q6+Q7+H6+H7</f>
        <v>39</v>
      </c>
      <c r="U7" s="28" t="s">
        <v>17</v>
      </c>
      <c r="V7" s="29">
        <f>G6+G7+M6+M7+P6+P7+S6+S7+J6+J7</f>
        <v>41</v>
      </c>
      <c r="W7" s="30"/>
      <c r="X7" s="31"/>
      <c r="Z7" s="3"/>
      <c r="AA7" s="3"/>
      <c r="AB7" s="3"/>
      <c r="AC7" s="3"/>
      <c r="AD7" s="3"/>
      <c r="AE7" s="3"/>
      <c r="AF7" s="3"/>
      <c r="AG7" s="3"/>
    </row>
    <row r="8" spans="1:46" ht="15">
      <c r="A8" s="7"/>
      <c r="B8" s="66"/>
      <c r="C8" s="16">
        <f>VLOOKUP($B8,Namn,4)</f>
        <v>0</v>
      </c>
      <c r="D8" s="17">
        <f>VLOOKUP($B8,Namn,5)</f>
        <v>0</v>
      </c>
      <c r="E8" s="12">
        <v>1</v>
      </c>
      <c r="F8" s="12"/>
      <c r="G8" s="13"/>
      <c r="H8" s="12">
        <v>5</v>
      </c>
      <c r="I8" s="12"/>
      <c r="J8" s="13"/>
      <c r="K8" s="12">
        <v>6</v>
      </c>
      <c r="L8" s="12"/>
      <c r="M8" s="13"/>
      <c r="N8" s="12">
        <v>3</v>
      </c>
      <c r="O8" s="12"/>
      <c r="P8" s="13"/>
      <c r="Q8" s="12">
        <v>4</v>
      </c>
      <c r="R8" s="12"/>
      <c r="S8" s="12"/>
      <c r="T8" s="14"/>
      <c r="U8" s="8"/>
      <c r="V8" s="11">
        <f>T10-V10</f>
        <v>-6</v>
      </c>
      <c r="W8" s="32"/>
      <c r="X8" s="21"/>
      <c r="Z8" s="3"/>
      <c r="AA8" s="3"/>
      <c r="AB8" s="3"/>
      <c r="AC8" s="3"/>
      <c r="AD8" s="3"/>
      <c r="AE8" s="3"/>
      <c r="AF8" s="3"/>
      <c r="AG8" s="3"/>
    </row>
    <row r="9" spans="1:46" ht="15">
      <c r="A9" s="7"/>
      <c r="B9" s="66" t="s">
        <v>38</v>
      </c>
      <c r="C9" s="16"/>
      <c r="D9" s="17"/>
      <c r="E9" s="18">
        <v>9</v>
      </c>
      <c r="F9" s="18" t="s">
        <v>17</v>
      </c>
      <c r="G9" s="19">
        <f>E6</f>
        <v>12</v>
      </c>
      <c r="H9" s="18">
        <v>10</v>
      </c>
      <c r="I9" s="18" t="s">
        <v>17</v>
      </c>
      <c r="J9" s="19">
        <v>12</v>
      </c>
      <c r="K9" s="18">
        <v>7</v>
      </c>
      <c r="L9" s="18"/>
      <c r="M9" s="19">
        <v>12</v>
      </c>
      <c r="N9" s="18"/>
      <c r="O9" s="18" t="s">
        <v>17</v>
      </c>
      <c r="P9" s="19"/>
      <c r="Q9" s="18">
        <v>12</v>
      </c>
      <c r="R9" s="18" t="s">
        <v>17</v>
      </c>
      <c r="S9" s="18">
        <v>8</v>
      </c>
      <c r="T9" s="14"/>
      <c r="U9" s="8"/>
      <c r="V9" s="11"/>
      <c r="W9" s="20">
        <f>SUM(AA9:AE9)</f>
        <v>1</v>
      </c>
      <c r="X9" s="21">
        <f>IF(C9="FRI","",IF($E$6="",0,RANK(AF9,$AF$6:$AG$22)))</f>
        <v>4</v>
      </c>
      <c r="Z9" s="3"/>
      <c r="AA9" s="22">
        <f>IF(E9=12,1,0)+IF(E10=12,1,0)</f>
        <v>0</v>
      </c>
      <c r="AB9" s="22">
        <f>IF(H9=12,1,0)+IF(H10=12,1,0)</f>
        <v>0</v>
      </c>
      <c r="AC9" s="22">
        <f>IF(K9=12,1,0)+IF(K10=12,1,0)</f>
        <v>0</v>
      </c>
      <c r="AD9" s="22">
        <f>IF(N9=12,1,0)+IF(N10=12,1,0)</f>
        <v>0</v>
      </c>
      <c r="AE9" s="22">
        <f>IF(Q9=12,1,0)+IF(Q10=12,1,0)</f>
        <v>1</v>
      </c>
      <c r="AF9" s="22">
        <f>IF(C9="FRI",-99999,1000*SUM(AA9:AE9)+V8*10-AG9)</f>
        <v>940</v>
      </c>
      <c r="AG9" s="23"/>
    </row>
    <row r="10" spans="1:46" ht="18">
      <c r="A10" s="47">
        <v>2</v>
      </c>
      <c r="B10" s="312" t="s">
        <v>69</v>
      </c>
      <c r="C10" s="300"/>
      <c r="D10" s="301"/>
      <c r="E10" s="33"/>
      <c r="F10" s="33" t="s">
        <v>17</v>
      </c>
      <c r="G10" s="34">
        <f>E7</f>
        <v>0</v>
      </c>
      <c r="H10" s="24"/>
      <c r="I10" s="25" t="s">
        <v>17</v>
      </c>
      <c r="J10" s="26"/>
      <c r="K10" s="24"/>
      <c r="L10" s="25" t="s">
        <v>17</v>
      </c>
      <c r="M10" s="26"/>
      <c r="N10" s="24"/>
      <c r="O10" s="25" t="s">
        <v>17</v>
      </c>
      <c r="P10" s="26"/>
      <c r="Q10" s="24"/>
      <c r="R10" s="25" t="s">
        <v>17</v>
      </c>
      <c r="S10" s="24"/>
      <c r="T10" s="27">
        <f>E9+E10+K9+K10+N9+N10+Q9+Q10+H9+H10</f>
        <v>38</v>
      </c>
      <c r="U10" s="28" t="s">
        <v>17</v>
      </c>
      <c r="V10" s="29">
        <f>G9+G10+M9+M10+P9+P10+S9+S10+J9+J10</f>
        <v>44</v>
      </c>
      <c r="W10" s="30"/>
      <c r="X10" s="31"/>
      <c r="Z10" s="3"/>
      <c r="AA10" s="3"/>
      <c r="AB10" s="3"/>
      <c r="AC10" s="3"/>
      <c r="AD10" s="3"/>
      <c r="AE10" s="3"/>
      <c r="AF10" s="3"/>
      <c r="AG10" s="3"/>
    </row>
    <row r="11" spans="1:46" ht="15">
      <c r="A11" s="7"/>
      <c r="B11" s="66"/>
      <c r="C11" s="16">
        <f>VLOOKUP($B11,Namn,4)</f>
        <v>0</v>
      </c>
      <c r="D11" s="17">
        <f>VLOOKUP($B11,Namn,5)</f>
        <v>0</v>
      </c>
      <c r="E11" s="12">
        <v>6</v>
      </c>
      <c r="F11" s="12"/>
      <c r="G11" s="13"/>
      <c r="H11" s="12">
        <v>4</v>
      </c>
      <c r="I11" s="12"/>
      <c r="J11" s="13"/>
      <c r="K11" s="12">
        <v>5</v>
      </c>
      <c r="L11" s="12"/>
      <c r="M11" s="13"/>
      <c r="N11" s="12">
        <v>2</v>
      </c>
      <c r="O11" s="12"/>
      <c r="P11" s="13"/>
      <c r="Q11" s="12">
        <v>1</v>
      </c>
      <c r="R11" s="12"/>
      <c r="S11" s="12"/>
      <c r="T11" s="14"/>
      <c r="U11" s="8"/>
      <c r="V11" s="11">
        <f>T13-V13</f>
        <v>0</v>
      </c>
      <c r="W11" s="35"/>
      <c r="X11" s="21"/>
      <c r="Z11" s="3"/>
      <c r="AA11" s="3"/>
      <c r="AB11" s="3"/>
      <c r="AC11" s="3"/>
      <c r="AD11" s="3"/>
      <c r="AE11" s="3"/>
      <c r="AF11" s="3"/>
      <c r="AG11" s="3"/>
    </row>
    <row r="12" spans="1:46" ht="15">
      <c r="A12" s="7"/>
      <c r="B12" s="175" t="s">
        <v>43</v>
      </c>
      <c r="C12" s="176"/>
      <c r="D12" s="177"/>
      <c r="E12" s="18"/>
      <c r="F12" s="18"/>
      <c r="G12" s="19"/>
      <c r="H12" s="18"/>
      <c r="I12" s="18" t="s">
        <v>17</v>
      </c>
      <c r="J12" s="19"/>
      <c r="K12" s="18"/>
      <c r="L12" s="18" t="s">
        <v>17</v>
      </c>
      <c r="M12" s="19"/>
      <c r="N12" s="18">
        <f>P9</f>
        <v>0</v>
      </c>
      <c r="O12" s="18" t="s">
        <v>17</v>
      </c>
      <c r="P12" s="19">
        <f>N9</f>
        <v>0</v>
      </c>
      <c r="Q12" s="18">
        <f>S6</f>
        <v>0</v>
      </c>
      <c r="R12" s="18" t="s">
        <v>17</v>
      </c>
      <c r="S12" s="18">
        <f>Q6</f>
        <v>0</v>
      </c>
      <c r="T12" s="14"/>
      <c r="U12" s="8"/>
      <c r="V12" s="11"/>
      <c r="W12" s="20">
        <f>SUM(AA12:AE12)</f>
        <v>0</v>
      </c>
      <c r="X12" s="21">
        <f>IF(C12="FRI","",IF($E$6="",0,RANK(AF12,$AF$6:$AG$22)))</f>
        <v>6</v>
      </c>
      <c r="Z12" s="3"/>
      <c r="AA12" s="22">
        <f>IF(E12=12,1,0)+IF(E13=12,1,0)</f>
        <v>0</v>
      </c>
      <c r="AB12" s="22">
        <f>IF(H12=12,1,0)+IF(H13=12,1,0)</f>
        <v>0</v>
      </c>
      <c r="AC12" s="22">
        <f>IF(K12=12,1,0)+IF(K13=12,1,0)</f>
        <v>0</v>
      </c>
      <c r="AD12" s="22">
        <f>IF(N12=12,1,0)+IF(N13=12,1,0)</f>
        <v>0</v>
      </c>
      <c r="AE12" s="22">
        <f>IF(Q12=12,1,0)+IF(Q13=12,1,0)</f>
        <v>0</v>
      </c>
      <c r="AF12" s="22">
        <f>IF(C12="FRI",-99999,1000*SUM(AA12:AE12)+V11*10-AG12)</f>
        <v>0</v>
      </c>
      <c r="AG12" s="23"/>
    </row>
    <row r="13" spans="1:46" ht="18">
      <c r="A13" s="47">
        <v>3</v>
      </c>
      <c r="B13" s="314" t="s">
        <v>70</v>
      </c>
      <c r="C13" s="315"/>
      <c r="D13" s="316"/>
      <c r="E13" s="24"/>
      <c r="F13" s="25" t="s">
        <v>17</v>
      </c>
      <c r="G13" s="26"/>
      <c r="H13" s="24"/>
      <c r="I13" s="25" t="s">
        <v>17</v>
      </c>
      <c r="J13" s="26"/>
      <c r="K13" s="24"/>
      <c r="L13" s="25" t="s">
        <v>17</v>
      </c>
      <c r="M13" s="26"/>
      <c r="N13" s="25">
        <f>P10</f>
        <v>0</v>
      </c>
      <c r="O13" s="25" t="s">
        <v>17</v>
      </c>
      <c r="P13" s="36">
        <f>N10</f>
        <v>0</v>
      </c>
      <c r="Q13" s="25">
        <f>S7</f>
        <v>0</v>
      </c>
      <c r="R13" s="25" t="s">
        <v>17</v>
      </c>
      <c r="S13" s="25">
        <f>Q7</f>
        <v>0</v>
      </c>
      <c r="T13" s="27">
        <f>E12+E13+K12+K13+N12+N13+Q12+Q13+H12+H13</f>
        <v>0</v>
      </c>
      <c r="U13" s="28" t="s">
        <v>17</v>
      </c>
      <c r="V13" s="29">
        <f>G12+G13+M12+M13+P12+P13+S12+S13+J12+J13</f>
        <v>0</v>
      </c>
      <c r="W13" s="30"/>
      <c r="X13" s="31"/>
      <c r="Z13" s="3"/>
      <c r="AA13" s="3"/>
      <c r="AB13" s="3"/>
      <c r="AC13" s="3"/>
      <c r="AD13" s="3"/>
      <c r="AE13" s="3"/>
      <c r="AF13" s="3"/>
      <c r="AG13" s="3"/>
    </row>
    <row r="14" spans="1:46" ht="15">
      <c r="A14" s="7"/>
      <c r="B14" s="66"/>
      <c r="C14" s="16">
        <f>VLOOKUP($B14,Namn,4)</f>
        <v>0</v>
      </c>
      <c r="D14" s="17">
        <f>VLOOKUP($B14,Namn,5)</f>
        <v>0</v>
      </c>
      <c r="E14" s="12">
        <v>5</v>
      </c>
      <c r="F14" s="12"/>
      <c r="G14" s="13"/>
      <c r="H14" s="12">
        <v>3</v>
      </c>
      <c r="I14" s="12"/>
      <c r="J14" s="13"/>
      <c r="K14" s="12">
        <v>1</v>
      </c>
      <c r="L14" s="12"/>
      <c r="M14" s="13"/>
      <c r="N14" s="12">
        <v>6</v>
      </c>
      <c r="O14" s="12"/>
      <c r="P14" s="13"/>
      <c r="Q14" s="12">
        <v>2</v>
      </c>
      <c r="R14" s="12"/>
      <c r="S14" s="12"/>
      <c r="T14" s="14"/>
      <c r="U14" s="8"/>
      <c r="V14" s="11">
        <f>T16-V16</f>
        <v>-15</v>
      </c>
      <c r="W14" s="35"/>
      <c r="X14" s="21"/>
      <c r="Z14" s="3"/>
      <c r="AA14" s="3"/>
      <c r="AB14" s="3"/>
      <c r="AC14" s="3"/>
      <c r="AD14" s="3"/>
      <c r="AE14" s="3"/>
      <c r="AF14" s="3"/>
      <c r="AG14" s="3"/>
    </row>
    <row r="15" spans="1:46" ht="15">
      <c r="A15" s="7"/>
      <c r="B15" s="66" t="s">
        <v>41</v>
      </c>
      <c r="C15" s="16"/>
      <c r="D15" s="17"/>
      <c r="E15" s="18">
        <v>3</v>
      </c>
      <c r="F15" s="18" t="s">
        <v>17</v>
      </c>
      <c r="G15" s="19">
        <v>12</v>
      </c>
      <c r="H15" s="18">
        <f>J12</f>
        <v>0</v>
      </c>
      <c r="I15" s="18" t="s">
        <v>17</v>
      </c>
      <c r="J15" s="19">
        <f>H12</f>
        <v>0</v>
      </c>
      <c r="K15" s="18">
        <f>M6</f>
        <v>8</v>
      </c>
      <c r="L15" s="18" t="s">
        <v>17</v>
      </c>
      <c r="M15" s="19">
        <f>K6</f>
        <v>12</v>
      </c>
      <c r="N15" s="18">
        <v>12</v>
      </c>
      <c r="O15" s="18"/>
      <c r="P15" s="19">
        <v>10</v>
      </c>
      <c r="Q15" s="18">
        <f>S9</f>
        <v>8</v>
      </c>
      <c r="R15" s="18" t="s">
        <v>17</v>
      </c>
      <c r="S15" s="18">
        <f>Q9</f>
        <v>12</v>
      </c>
      <c r="T15" s="14"/>
      <c r="U15" s="8"/>
      <c r="V15" s="11"/>
      <c r="W15" s="20">
        <f>SUM(AA15:AE15)</f>
        <v>1</v>
      </c>
      <c r="X15" s="21">
        <f>IF(C15="FRI","",IF($E$6="",0,RANK(AF15,$AF$6:$AG$22)))</f>
        <v>5</v>
      </c>
      <c r="Z15" s="3"/>
      <c r="AA15" s="22">
        <f>IF(E15=12,1,0)+IF(E16=12,1,0)</f>
        <v>0</v>
      </c>
      <c r="AB15" s="22">
        <f>IF(H15=12,1,0)+IF(H16=12,1,0)</f>
        <v>0</v>
      </c>
      <c r="AC15" s="22">
        <f>IF(K15=12,1,0)+IF(K16=12,1,0)</f>
        <v>0</v>
      </c>
      <c r="AD15" s="22">
        <f>IF(N15=12,1,0)+IF(N16=12,1,0)</f>
        <v>1</v>
      </c>
      <c r="AE15" s="22">
        <f>IF(Q15=12,1,0)+IF(Q16=12,1,0)</f>
        <v>0</v>
      </c>
      <c r="AF15" s="22">
        <f>IF(C15="FRI",-99999,1000*SUM(AA15:AE15)+V14*10-AG15)</f>
        <v>850</v>
      </c>
      <c r="AG15" s="23"/>
    </row>
    <row r="16" spans="1:46" ht="18">
      <c r="A16" s="47">
        <v>4</v>
      </c>
      <c r="B16" s="312" t="s">
        <v>71</v>
      </c>
      <c r="C16" s="300"/>
      <c r="D16" s="301"/>
      <c r="E16" s="24"/>
      <c r="F16" s="25" t="s">
        <v>17</v>
      </c>
      <c r="G16" s="26"/>
      <c r="H16" s="25">
        <f>J13</f>
        <v>0</v>
      </c>
      <c r="I16" s="25" t="s">
        <v>17</v>
      </c>
      <c r="J16" s="36">
        <f>H13</f>
        <v>0</v>
      </c>
      <c r="K16" s="25">
        <f>M7</f>
        <v>0</v>
      </c>
      <c r="L16" s="25" t="s">
        <v>17</v>
      </c>
      <c r="M16" s="36">
        <f>K7</f>
        <v>0</v>
      </c>
      <c r="N16" s="24"/>
      <c r="O16" s="25" t="s">
        <v>18</v>
      </c>
      <c r="P16" s="26"/>
      <c r="Q16" s="25">
        <f>S10</f>
        <v>0</v>
      </c>
      <c r="R16" s="25" t="s">
        <v>17</v>
      </c>
      <c r="S16" s="25">
        <f>Q10</f>
        <v>0</v>
      </c>
      <c r="T16" s="27">
        <f>E15+E16+K15+K16+N15+N16+Q15+Q16+H15+H16</f>
        <v>31</v>
      </c>
      <c r="U16" s="28" t="s">
        <v>17</v>
      </c>
      <c r="V16" s="29">
        <f>G15+G16+M15+M16+P15+P16+S15+S16+J15+J16</f>
        <v>46</v>
      </c>
      <c r="W16" s="30"/>
      <c r="X16" s="31"/>
      <c r="Z16" s="3"/>
      <c r="AA16" s="3"/>
      <c r="AB16" s="3"/>
      <c r="AC16" s="3"/>
      <c r="AD16" s="3"/>
      <c r="AE16" s="3"/>
      <c r="AF16" s="3"/>
      <c r="AG16" s="3"/>
    </row>
    <row r="17" spans="1:33" ht="15">
      <c r="A17" s="7"/>
      <c r="B17" s="66"/>
      <c r="C17" s="16">
        <f>VLOOKUP($B17,Namn,4)</f>
        <v>0</v>
      </c>
      <c r="D17" s="17">
        <f>VLOOKUP($B17,Namn,5)</f>
        <v>0</v>
      </c>
      <c r="E17" s="12">
        <v>4</v>
      </c>
      <c r="F17" s="12"/>
      <c r="G17" s="13"/>
      <c r="H17" s="12">
        <v>2</v>
      </c>
      <c r="I17" s="12"/>
      <c r="J17" s="13"/>
      <c r="K17" s="12">
        <v>3</v>
      </c>
      <c r="L17" s="12"/>
      <c r="M17" s="13"/>
      <c r="N17" s="12">
        <v>1</v>
      </c>
      <c r="O17" s="12"/>
      <c r="P17" s="13"/>
      <c r="Q17" s="12">
        <v>6</v>
      </c>
      <c r="R17" s="12"/>
      <c r="S17" s="12"/>
      <c r="T17" s="14"/>
      <c r="U17" s="8"/>
      <c r="V17" s="11">
        <f>T19-V19</f>
        <v>24</v>
      </c>
      <c r="W17" s="35"/>
      <c r="X17" s="21"/>
      <c r="Z17" s="3"/>
      <c r="AA17" s="3"/>
      <c r="AB17" s="3"/>
      <c r="AC17" s="3"/>
      <c r="AD17" s="3"/>
      <c r="AE17" s="3"/>
      <c r="AF17" s="3"/>
      <c r="AG17" s="3"/>
    </row>
    <row r="18" spans="1:33" ht="15">
      <c r="A18" s="7"/>
      <c r="B18" s="66" t="s">
        <v>42</v>
      </c>
      <c r="C18" s="16"/>
      <c r="D18" s="17"/>
      <c r="E18" s="18">
        <f>G15</f>
        <v>12</v>
      </c>
      <c r="F18" s="18" t="s">
        <v>17</v>
      </c>
      <c r="G18" s="19">
        <f>E15</f>
        <v>3</v>
      </c>
      <c r="H18" s="18">
        <f>J9</f>
        <v>12</v>
      </c>
      <c r="I18" s="18" t="s">
        <v>17</v>
      </c>
      <c r="J18" s="19">
        <f>H9</f>
        <v>10</v>
      </c>
      <c r="K18" s="18">
        <f>M12</f>
        <v>0</v>
      </c>
      <c r="L18" s="18" t="s">
        <v>17</v>
      </c>
      <c r="M18" s="19">
        <f>K12</f>
        <v>0</v>
      </c>
      <c r="N18" s="18">
        <f>P6</f>
        <v>12</v>
      </c>
      <c r="O18" s="18" t="s">
        <v>17</v>
      </c>
      <c r="P18" s="19">
        <f>N6</f>
        <v>5</v>
      </c>
      <c r="Q18" s="18">
        <v>12</v>
      </c>
      <c r="R18" s="18"/>
      <c r="S18" s="18">
        <v>6</v>
      </c>
      <c r="T18" s="14"/>
      <c r="U18" s="8"/>
      <c r="V18" s="11"/>
      <c r="W18" s="20">
        <f>SUM(AA18:AE18)</f>
        <v>4</v>
      </c>
      <c r="X18" s="21">
        <f>IF(C18="FRI","",IF($E$6="",0,RANK(AF18,$AF$6:$AG$22)))</f>
        <v>1</v>
      </c>
      <c r="Z18" s="3"/>
      <c r="AA18" s="22">
        <f>IF(E18=12,1,0)+IF(E19=12,1,0)</f>
        <v>1</v>
      </c>
      <c r="AB18" s="22">
        <f>IF(H18=12,1,0)+IF(H19=12,1,0)</f>
        <v>1</v>
      </c>
      <c r="AC18" s="22">
        <f>IF(K18=12,1,0)+IF(K19=12,1,0)</f>
        <v>0</v>
      </c>
      <c r="AD18" s="22">
        <f>IF(N18=12,1,0)+IF(N19=12,1,0)</f>
        <v>1</v>
      </c>
      <c r="AE18" s="22">
        <f>IF(Q18=12,1,0)+IF(Q19=12,1,0)</f>
        <v>1</v>
      </c>
      <c r="AF18" s="22">
        <f>IF(C18="FRI",-99999,1000*SUM(AA18:AE18)+V17*10-AG18)</f>
        <v>4240</v>
      </c>
      <c r="AG18" s="23"/>
    </row>
    <row r="19" spans="1:33" ht="18">
      <c r="A19" s="47">
        <v>5</v>
      </c>
      <c r="B19" s="312" t="s">
        <v>72</v>
      </c>
      <c r="C19" s="300"/>
      <c r="D19" s="301"/>
      <c r="E19" s="25">
        <f>G16</f>
        <v>0</v>
      </c>
      <c r="F19" s="25" t="s">
        <v>17</v>
      </c>
      <c r="G19" s="36">
        <f>E16</f>
        <v>0</v>
      </c>
      <c r="H19" s="25">
        <f>J10</f>
        <v>0</v>
      </c>
      <c r="I19" s="25" t="s">
        <v>17</v>
      </c>
      <c r="J19" s="36">
        <f>H10</f>
        <v>0</v>
      </c>
      <c r="K19" s="25">
        <f>M13</f>
        <v>0</v>
      </c>
      <c r="L19" s="25" t="s">
        <v>17</v>
      </c>
      <c r="M19" s="36">
        <f>K13</f>
        <v>0</v>
      </c>
      <c r="N19" s="25">
        <f>P7</f>
        <v>0</v>
      </c>
      <c r="O19" s="25" t="s">
        <v>17</v>
      </c>
      <c r="P19" s="36">
        <f>N7</f>
        <v>0</v>
      </c>
      <c r="Q19" s="24"/>
      <c r="R19" s="25" t="s">
        <v>17</v>
      </c>
      <c r="S19" s="24"/>
      <c r="T19" s="27">
        <f>E18+E19+K18+K19+N18+N19+Q18+Q19+H18+H19</f>
        <v>48</v>
      </c>
      <c r="U19" s="28" t="s">
        <v>17</v>
      </c>
      <c r="V19" s="29">
        <f>G18+G19+M18+M19+P18+P19+S18+S19+J18+J19</f>
        <v>24</v>
      </c>
      <c r="W19" s="30"/>
      <c r="X19" s="31"/>
      <c r="Z19" s="3"/>
      <c r="AA19" s="3"/>
      <c r="AB19" s="3"/>
      <c r="AC19" s="3"/>
      <c r="AD19" s="3"/>
      <c r="AE19" s="3"/>
      <c r="AF19" s="3"/>
      <c r="AG19" s="3"/>
    </row>
    <row r="20" spans="1:33">
      <c r="A20" s="7"/>
      <c r="B20" s="66"/>
      <c r="C20" s="16">
        <f>VLOOKUP($B20,Namn,4)</f>
        <v>0</v>
      </c>
      <c r="D20" s="17">
        <f>VLOOKUP($B20,Namn,5)</f>
        <v>0</v>
      </c>
      <c r="E20" s="12">
        <v>3</v>
      </c>
      <c r="F20" s="12"/>
      <c r="G20" s="13"/>
      <c r="H20" s="12">
        <v>1</v>
      </c>
      <c r="I20" s="12"/>
      <c r="J20" s="13"/>
      <c r="K20" s="12">
        <v>2</v>
      </c>
      <c r="L20" s="12"/>
      <c r="M20" s="13"/>
      <c r="N20" s="12">
        <v>4</v>
      </c>
      <c r="O20" s="12"/>
      <c r="P20" s="13"/>
      <c r="Q20" s="12">
        <v>5</v>
      </c>
      <c r="R20" s="12"/>
      <c r="S20" s="12"/>
      <c r="T20" s="14"/>
      <c r="U20" s="8"/>
      <c r="V20" s="11">
        <f>T22-V22</f>
        <v>-1</v>
      </c>
      <c r="W20" s="11"/>
      <c r="X20" s="37"/>
      <c r="Z20" s="3"/>
      <c r="AA20" s="3"/>
      <c r="AB20" s="3"/>
      <c r="AC20" s="3"/>
      <c r="AD20" s="3"/>
      <c r="AE20" s="3"/>
      <c r="AF20" s="3"/>
      <c r="AG20" s="3"/>
    </row>
    <row r="21" spans="1:33" ht="15">
      <c r="A21" s="7"/>
      <c r="B21" s="66" t="s">
        <v>32</v>
      </c>
      <c r="C21" s="16"/>
      <c r="D21" s="17"/>
      <c r="E21" s="18">
        <f>G12</f>
        <v>0</v>
      </c>
      <c r="F21" s="18" t="s">
        <v>17</v>
      </c>
      <c r="G21" s="19">
        <f>E12</f>
        <v>0</v>
      </c>
      <c r="H21" s="18">
        <f>J6</f>
        <v>12</v>
      </c>
      <c r="I21" s="18" t="s">
        <v>17</v>
      </c>
      <c r="J21" s="19">
        <f>H6</f>
        <v>10</v>
      </c>
      <c r="K21" s="18">
        <f>M9</f>
        <v>12</v>
      </c>
      <c r="L21" s="18" t="s">
        <v>17</v>
      </c>
      <c r="M21" s="19">
        <f>K9</f>
        <v>7</v>
      </c>
      <c r="N21" s="18">
        <f>P15</f>
        <v>10</v>
      </c>
      <c r="O21" s="18" t="s">
        <v>17</v>
      </c>
      <c r="P21" s="19">
        <f>N15</f>
        <v>12</v>
      </c>
      <c r="Q21" s="18">
        <f>S18</f>
        <v>6</v>
      </c>
      <c r="R21" s="18" t="s">
        <v>17</v>
      </c>
      <c r="S21" s="18">
        <f>Q18</f>
        <v>12</v>
      </c>
      <c r="T21" s="14"/>
      <c r="U21" s="8"/>
      <c r="V21" s="11"/>
      <c r="W21" s="20">
        <f>SUM(AA21:AE21)</f>
        <v>2</v>
      </c>
      <c r="X21" s="21">
        <f>IF(C21="FRI","",IF($E$6="",0,RANK(AF21,$AF$6:$AG$22)))</f>
        <v>2</v>
      </c>
      <c r="Z21" s="3"/>
      <c r="AA21" s="22">
        <f>IF(E21=12,1,0)+IF(E22=12,1,0)</f>
        <v>0</v>
      </c>
      <c r="AB21" s="22">
        <f>IF(H21=12,1,0)+IF(H22=12,1,0)</f>
        <v>1</v>
      </c>
      <c r="AC21" s="22">
        <f>IF(K21=12,1,0)+IF(K22=12,1,0)</f>
        <v>1</v>
      </c>
      <c r="AD21" s="22">
        <f>IF(N21=12,1,0)+IF(N22=12,1,0)</f>
        <v>0</v>
      </c>
      <c r="AE21" s="22">
        <f>IF(Q21=12,1,0)+IF(Q22=12,1,0)</f>
        <v>0</v>
      </c>
      <c r="AF21" s="22">
        <f>IF(C21="FRI",-99999,1000*SUM(AA21:AE21)+V20*10-AG21)</f>
        <v>1990</v>
      </c>
      <c r="AG21" s="23"/>
    </row>
    <row r="22" spans="1:33" ht="18.75" thickBot="1">
      <c r="A22" s="46">
        <v>6</v>
      </c>
      <c r="B22" s="313" t="s">
        <v>73</v>
      </c>
      <c r="C22" s="303"/>
      <c r="D22" s="304"/>
      <c r="E22" s="38">
        <f>G13</f>
        <v>0</v>
      </c>
      <c r="F22" s="39" t="s">
        <v>17</v>
      </c>
      <c r="G22" s="40">
        <f>E13</f>
        <v>0</v>
      </c>
      <c r="H22" s="39">
        <f>J7</f>
        <v>0</v>
      </c>
      <c r="I22" s="39" t="s">
        <v>17</v>
      </c>
      <c r="J22" s="40">
        <f>H7</f>
        <v>0</v>
      </c>
      <c r="K22" s="39">
        <f>M10</f>
        <v>0</v>
      </c>
      <c r="L22" s="39" t="s">
        <v>17</v>
      </c>
      <c r="M22" s="40">
        <f>K10</f>
        <v>0</v>
      </c>
      <c r="N22" s="39">
        <f>P16</f>
        <v>0</v>
      </c>
      <c r="O22" s="39" t="s">
        <v>17</v>
      </c>
      <c r="P22" s="40">
        <f>N16</f>
        <v>0</v>
      </c>
      <c r="Q22" s="39">
        <f>S19</f>
        <v>0</v>
      </c>
      <c r="R22" s="39" t="s">
        <v>17</v>
      </c>
      <c r="S22" s="41">
        <f>Q19</f>
        <v>0</v>
      </c>
      <c r="T22" s="27">
        <f>E21+E22+K21+K22+N21+N22+Q21+Q22+H21+H22</f>
        <v>40</v>
      </c>
      <c r="U22" s="28" t="s">
        <v>17</v>
      </c>
      <c r="V22" s="29">
        <f>G21+G22+M21+M22+P21+P22+S21+S22+J21+J22</f>
        <v>41</v>
      </c>
      <c r="W22" s="44"/>
      <c r="X22" s="45"/>
    </row>
    <row r="25" spans="1:33" hidden="1">
      <c r="C25">
        <v>39</v>
      </c>
    </row>
    <row r="26" spans="1:33" hidden="1">
      <c r="C26">
        <v>43</v>
      </c>
    </row>
    <row r="27" spans="1:33" hidden="1">
      <c r="C27">
        <v>51</v>
      </c>
      <c r="I27" t="s">
        <v>19</v>
      </c>
    </row>
    <row r="28" spans="1:33" hidden="1">
      <c r="C28">
        <v>64</v>
      </c>
      <c r="I28" t="s">
        <v>19</v>
      </c>
    </row>
    <row r="29" spans="1:33" hidden="1">
      <c r="C29">
        <v>67</v>
      </c>
      <c r="I29" t="s">
        <v>19</v>
      </c>
    </row>
    <row r="30" spans="1:33" hidden="1">
      <c r="I30" t="s">
        <v>19</v>
      </c>
    </row>
    <row r="31" spans="1:33" hidden="1"/>
    <row r="32" spans="1:33" hidden="1"/>
    <row r="33" spans="2:9" hidden="1"/>
    <row r="34" spans="2:9" hidden="1"/>
    <row r="35" spans="2:9" hidden="1"/>
    <row r="36" spans="2:9" hidden="1"/>
    <row r="37" spans="2:9" hidden="1"/>
    <row r="38" spans="2:9" hidden="1"/>
    <row r="39" spans="2:9" hidden="1"/>
    <row r="41" spans="2:9">
      <c r="B41" s="55" t="s">
        <v>145</v>
      </c>
      <c r="C41" s="55" t="s">
        <v>146</v>
      </c>
      <c r="I41" t="s">
        <v>165</v>
      </c>
    </row>
    <row r="42" spans="2:9">
      <c r="C42" s="55" t="s">
        <v>147</v>
      </c>
      <c r="I42" t="s">
        <v>166</v>
      </c>
    </row>
  </sheetData>
  <mergeCells count="13">
    <mergeCell ref="B16:D16"/>
    <mergeCell ref="B19:D19"/>
    <mergeCell ref="B22:D22"/>
    <mergeCell ref="T4:V4"/>
    <mergeCell ref="B4:D4"/>
    <mergeCell ref="E4:G4"/>
    <mergeCell ref="H4:J4"/>
    <mergeCell ref="K4:M4"/>
    <mergeCell ref="N4:P4"/>
    <mergeCell ref="Q4:S4"/>
    <mergeCell ref="B7:D7"/>
    <mergeCell ref="B10:D10"/>
    <mergeCell ref="B13:D13"/>
  </mergeCells>
  <pageMargins left="0.75" right="0.75" top="1" bottom="1" header="0.5" footer="0.5"/>
  <pageSetup paperSize="9" scale="90" orientation="landscape" horizontalDpi="4294967293" verticalDpi="4294967293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49"/>
  <sheetViews>
    <sheetView showGridLines="0" showZeros="0" topLeftCell="A11" zoomScaleNormal="100" workbookViewId="0">
      <selection activeCell="AV12" sqref="AV12"/>
    </sheetView>
  </sheetViews>
  <sheetFormatPr defaultRowHeight="12.75"/>
  <cols>
    <col min="1" max="1" width="6.140625" customWidth="1"/>
    <col min="2" max="2" width="6.85546875" customWidth="1"/>
    <col min="3" max="3" width="7.85546875" customWidth="1"/>
    <col min="4" max="4" width="17" customWidth="1"/>
    <col min="5" max="19" width="5" customWidth="1"/>
    <col min="20" max="22" width="5.140625" customWidth="1"/>
    <col min="26" max="46" width="0" hidden="1" customWidth="1"/>
    <col min="257" max="258" width="6.140625" customWidth="1"/>
    <col min="259" max="259" width="5.7109375" customWidth="1"/>
    <col min="260" max="260" width="15.85546875" customWidth="1"/>
    <col min="261" max="278" width="5.140625" customWidth="1"/>
    <col min="513" max="514" width="6.140625" customWidth="1"/>
    <col min="515" max="515" width="5.7109375" customWidth="1"/>
    <col min="516" max="516" width="15.85546875" customWidth="1"/>
    <col min="517" max="534" width="5.140625" customWidth="1"/>
    <col min="769" max="770" width="6.140625" customWidth="1"/>
    <col min="771" max="771" width="5.7109375" customWidth="1"/>
    <col min="772" max="772" width="15.85546875" customWidth="1"/>
    <col min="773" max="790" width="5.140625" customWidth="1"/>
    <col min="1025" max="1026" width="6.140625" customWidth="1"/>
    <col min="1027" max="1027" width="5.7109375" customWidth="1"/>
    <col min="1028" max="1028" width="15.85546875" customWidth="1"/>
    <col min="1029" max="1046" width="5.140625" customWidth="1"/>
    <col min="1281" max="1282" width="6.140625" customWidth="1"/>
    <col min="1283" max="1283" width="5.7109375" customWidth="1"/>
    <col min="1284" max="1284" width="15.85546875" customWidth="1"/>
    <col min="1285" max="1302" width="5.140625" customWidth="1"/>
    <col min="1537" max="1538" width="6.140625" customWidth="1"/>
    <col min="1539" max="1539" width="5.7109375" customWidth="1"/>
    <col min="1540" max="1540" width="15.85546875" customWidth="1"/>
    <col min="1541" max="1558" width="5.140625" customWidth="1"/>
    <col min="1793" max="1794" width="6.140625" customWidth="1"/>
    <col min="1795" max="1795" width="5.7109375" customWidth="1"/>
    <col min="1796" max="1796" width="15.85546875" customWidth="1"/>
    <col min="1797" max="1814" width="5.140625" customWidth="1"/>
    <col min="2049" max="2050" width="6.140625" customWidth="1"/>
    <col min="2051" max="2051" width="5.7109375" customWidth="1"/>
    <col min="2052" max="2052" width="15.85546875" customWidth="1"/>
    <col min="2053" max="2070" width="5.140625" customWidth="1"/>
    <col min="2305" max="2306" width="6.140625" customWidth="1"/>
    <col min="2307" max="2307" width="5.7109375" customWidth="1"/>
    <col min="2308" max="2308" width="15.85546875" customWidth="1"/>
    <col min="2309" max="2326" width="5.140625" customWidth="1"/>
    <col min="2561" max="2562" width="6.140625" customWidth="1"/>
    <col min="2563" max="2563" width="5.7109375" customWidth="1"/>
    <col min="2564" max="2564" width="15.85546875" customWidth="1"/>
    <col min="2565" max="2582" width="5.140625" customWidth="1"/>
    <col min="2817" max="2818" width="6.140625" customWidth="1"/>
    <col min="2819" max="2819" width="5.7109375" customWidth="1"/>
    <col min="2820" max="2820" width="15.85546875" customWidth="1"/>
    <col min="2821" max="2838" width="5.140625" customWidth="1"/>
    <col min="3073" max="3074" width="6.140625" customWidth="1"/>
    <col min="3075" max="3075" width="5.7109375" customWidth="1"/>
    <col min="3076" max="3076" width="15.85546875" customWidth="1"/>
    <col min="3077" max="3094" width="5.140625" customWidth="1"/>
    <col min="3329" max="3330" width="6.140625" customWidth="1"/>
    <col min="3331" max="3331" width="5.7109375" customWidth="1"/>
    <col min="3332" max="3332" width="15.85546875" customWidth="1"/>
    <col min="3333" max="3350" width="5.140625" customWidth="1"/>
    <col min="3585" max="3586" width="6.140625" customWidth="1"/>
    <col min="3587" max="3587" width="5.7109375" customWidth="1"/>
    <col min="3588" max="3588" width="15.85546875" customWidth="1"/>
    <col min="3589" max="3606" width="5.140625" customWidth="1"/>
    <col min="3841" max="3842" width="6.140625" customWidth="1"/>
    <col min="3843" max="3843" width="5.7109375" customWidth="1"/>
    <col min="3844" max="3844" width="15.85546875" customWidth="1"/>
    <col min="3845" max="3862" width="5.140625" customWidth="1"/>
    <col min="4097" max="4098" width="6.140625" customWidth="1"/>
    <col min="4099" max="4099" width="5.7109375" customWidth="1"/>
    <col min="4100" max="4100" width="15.85546875" customWidth="1"/>
    <col min="4101" max="4118" width="5.140625" customWidth="1"/>
    <col min="4353" max="4354" width="6.140625" customWidth="1"/>
    <col min="4355" max="4355" width="5.7109375" customWidth="1"/>
    <col min="4356" max="4356" width="15.85546875" customWidth="1"/>
    <col min="4357" max="4374" width="5.140625" customWidth="1"/>
    <col min="4609" max="4610" width="6.140625" customWidth="1"/>
    <col min="4611" max="4611" width="5.7109375" customWidth="1"/>
    <col min="4612" max="4612" width="15.85546875" customWidth="1"/>
    <col min="4613" max="4630" width="5.140625" customWidth="1"/>
    <col min="4865" max="4866" width="6.140625" customWidth="1"/>
    <col min="4867" max="4867" width="5.7109375" customWidth="1"/>
    <col min="4868" max="4868" width="15.85546875" customWidth="1"/>
    <col min="4869" max="4886" width="5.140625" customWidth="1"/>
    <col min="5121" max="5122" width="6.140625" customWidth="1"/>
    <col min="5123" max="5123" width="5.7109375" customWidth="1"/>
    <col min="5124" max="5124" width="15.85546875" customWidth="1"/>
    <col min="5125" max="5142" width="5.140625" customWidth="1"/>
    <col min="5377" max="5378" width="6.140625" customWidth="1"/>
    <col min="5379" max="5379" width="5.7109375" customWidth="1"/>
    <col min="5380" max="5380" width="15.85546875" customWidth="1"/>
    <col min="5381" max="5398" width="5.140625" customWidth="1"/>
    <col min="5633" max="5634" width="6.140625" customWidth="1"/>
    <col min="5635" max="5635" width="5.7109375" customWidth="1"/>
    <col min="5636" max="5636" width="15.85546875" customWidth="1"/>
    <col min="5637" max="5654" width="5.140625" customWidth="1"/>
    <col min="5889" max="5890" width="6.140625" customWidth="1"/>
    <col min="5891" max="5891" width="5.7109375" customWidth="1"/>
    <col min="5892" max="5892" width="15.85546875" customWidth="1"/>
    <col min="5893" max="5910" width="5.140625" customWidth="1"/>
    <col min="6145" max="6146" width="6.140625" customWidth="1"/>
    <col min="6147" max="6147" width="5.7109375" customWidth="1"/>
    <col min="6148" max="6148" width="15.85546875" customWidth="1"/>
    <col min="6149" max="6166" width="5.140625" customWidth="1"/>
    <col min="6401" max="6402" width="6.140625" customWidth="1"/>
    <col min="6403" max="6403" width="5.7109375" customWidth="1"/>
    <col min="6404" max="6404" width="15.85546875" customWidth="1"/>
    <col min="6405" max="6422" width="5.140625" customWidth="1"/>
    <col min="6657" max="6658" width="6.140625" customWidth="1"/>
    <col min="6659" max="6659" width="5.7109375" customWidth="1"/>
    <col min="6660" max="6660" width="15.85546875" customWidth="1"/>
    <col min="6661" max="6678" width="5.140625" customWidth="1"/>
    <col min="6913" max="6914" width="6.140625" customWidth="1"/>
    <col min="6915" max="6915" width="5.7109375" customWidth="1"/>
    <col min="6916" max="6916" width="15.85546875" customWidth="1"/>
    <col min="6917" max="6934" width="5.140625" customWidth="1"/>
    <col min="7169" max="7170" width="6.140625" customWidth="1"/>
    <col min="7171" max="7171" width="5.7109375" customWidth="1"/>
    <col min="7172" max="7172" width="15.85546875" customWidth="1"/>
    <col min="7173" max="7190" width="5.140625" customWidth="1"/>
    <col min="7425" max="7426" width="6.140625" customWidth="1"/>
    <col min="7427" max="7427" width="5.7109375" customWidth="1"/>
    <col min="7428" max="7428" width="15.85546875" customWidth="1"/>
    <col min="7429" max="7446" width="5.140625" customWidth="1"/>
    <col min="7681" max="7682" width="6.140625" customWidth="1"/>
    <col min="7683" max="7683" width="5.7109375" customWidth="1"/>
    <col min="7684" max="7684" width="15.85546875" customWidth="1"/>
    <col min="7685" max="7702" width="5.140625" customWidth="1"/>
    <col min="7937" max="7938" width="6.140625" customWidth="1"/>
    <col min="7939" max="7939" width="5.7109375" customWidth="1"/>
    <col min="7940" max="7940" width="15.85546875" customWidth="1"/>
    <col min="7941" max="7958" width="5.140625" customWidth="1"/>
    <col min="8193" max="8194" width="6.140625" customWidth="1"/>
    <col min="8195" max="8195" width="5.7109375" customWidth="1"/>
    <col min="8196" max="8196" width="15.85546875" customWidth="1"/>
    <col min="8197" max="8214" width="5.140625" customWidth="1"/>
    <col min="8449" max="8450" width="6.140625" customWidth="1"/>
    <col min="8451" max="8451" width="5.7109375" customWidth="1"/>
    <col min="8452" max="8452" width="15.85546875" customWidth="1"/>
    <col min="8453" max="8470" width="5.140625" customWidth="1"/>
    <col min="8705" max="8706" width="6.140625" customWidth="1"/>
    <col min="8707" max="8707" width="5.7109375" customWidth="1"/>
    <col min="8708" max="8708" width="15.85546875" customWidth="1"/>
    <col min="8709" max="8726" width="5.140625" customWidth="1"/>
    <col min="8961" max="8962" width="6.140625" customWidth="1"/>
    <col min="8963" max="8963" width="5.7109375" customWidth="1"/>
    <col min="8964" max="8964" width="15.85546875" customWidth="1"/>
    <col min="8965" max="8982" width="5.140625" customWidth="1"/>
    <col min="9217" max="9218" width="6.140625" customWidth="1"/>
    <col min="9219" max="9219" width="5.7109375" customWidth="1"/>
    <col min="9220" max="9220" width="15.85546875" customWidth="1"/>
    <col min="9221" max="9238" width="5.140625" customWidth="1"/>
    <col min="9473" max="9474" width="6.140625" customWidth="1"/>
    <col min="9475" max="9475" width="5.7109375" customWidth="1"/>
    <col min="9476" max="9476" width="15.85546875" customWidth="1"/>
    <col min="9477" max="9494" width="5.140625" customWidth="1"/>
    <col min="9729" max="9730" width="6.140625" customWidth="1"/>
    <col min="9731" max="9731" width="5.7109375" customWidth="1"/>
    <col min="9732" max="9732" width="15.85546875" customWidth="1"/>
    <col min="9733" max="9750" width="5.140625" customWidth="1"/>
    <col min="9985" max="9986" width="6.140625" customWidth="1"/>
    <col min="9987" max="9987" width="5.7109375" customWidth="1"/>
    <col min="9988" max="9988" width="15.85546875" customWidth="1"/>
    <col min="9989" max="10006" width="5.140625" customWidth="1"/>
    <col min="10241" max="10242" width="6.140625" customWidth="1"/>
    <col min="10243" max="10243" width="5.7109375" customWidth="1"/>
    <col min="10244" max="10244" width="15.85546875" customWidth="1"/>
    <col min="10245" max="10262" width="5.140625" customWidth="1"/>
    <col min="10497" max="10498" width="6.140625" customWidth="1"/>
    <col min="10499" max="10499" width="5.7109375" customWidth="1"/>
    <col min="10500" max="10500" width="15.85546875" customWidth="1"/>
    <col min="10501" max="10518" width="5.140625" customWidth="1"/>
    <col min="10753" max="10754" width="6.140625" customWidth="1"/>
    <col min="10755" max="10755" width="5.7109375" customWidth="1"/>
    <col min="10756" max="10756" width="15.85546875" customWidth="1"/>
    <col min="10757" max="10774" width="5.140625" customWidth="1"/>
    <col min="11009" max="11010" width="6.140625" customWidth="1"/>
    <col min="11011" max="11011" width="5.7109375" customWidth="1"/>
    <col min="11012" max="11012" width="15.85546875" customWidth="1"/>
    <col min="11013" max="11030" width="5.140625" customWidth="1"/>
    <col min="11265" max="11266" width="6.140625" customWidth="1"/>
    <col min="11267" max="11267" width="5.7109375" customWidth="1"/>
    <col min="11268" max="11268" width="15.85546875" customWidth="1"/>
    <col min="11269" max="11286" width="5.140625" customWidth="1"/>
    <col min="11521" max="11522" width="6.140625" customWidth="1"/>
    <col min="11523" max="11523" width="5.7109375" customWidth="1"/>
    <col min="11524" max="11524" width="15.85546875" customWidth="1"/>
    <col min="11525" max="11542" width="5.140625" customWidth="1"/>
    <col min="11777" max="11778" width="6.140625" customWidth="1"/>
    <col min="11779" max="11779" width="5.7109375" customWidth="1"/>
    <col min="11780" max="11780" width="15.85546875" customWidth="1"/>
    <col min="11781" max="11798" width="5.140625" customWidth="1"/>
    <col min="12033" max="12034" width="6.140625" customWidth="1"/>
    <col min="12035" max="12035" width="5.7109375" customWidth="1"/>
    <col min="12036" max="12036" width="15.85546875" customWidth="1"/>
    <col min="12037" max="12054" width="5.140625" customWidth="1"/>
    <col min="12289" max="12290" width="6.140625" customWidth="1"/>
    <col min="12291" max="12291" width="5.7109375" customWidth="1"/>
    <col min="12292" max="12292" width="15.85546875" customWidth="1"/>
    <col min="12293" max="12310" width="5.140625" customWidth="1"/>
    <col min="12545" max="12546" width="6.140625" customWidth="1"/>
    <col min="12547" max="12547" width="5.7109375" customWidth="1"/>
    <col min="12548" max="12548" width="15.85546875" customWidth="1"/>
    <col min="12549" max="12566" width="5.140625" customWidth="1"/>
    <col min="12801" max="12802" width="6.140625" customWidth="1"/>
    <col min="12803" max="12803" width="5.7109375" customWidth="1"/>
    <col min="12804" max="12804" width="15.85546875" customWidth="1"/>
    <col min="12805" max="12822" width="5.140625" customWidth="1"/>
    <col min="13057" max="13058" width="6.140625" customWidth="1"/>
    <col min="13059" max="13059" width="5.7109375" customWidth="1"/>
    <col min="13060" max="13060" width="15.85546875" customWidth="1"/>
    <col min="13061" max="13078" width="5.140625" customWidth="1"/>
    <col min="13313" max="13314" width="6.140625" customWidth="1"/>
    <col min="13315" max="13315" width="5.7109375" customWidth="1"/>
    <col min="13316" max="13316" width="15.85546875" customWidth="1"/>
    <col min="13317" max="13334" width="5.140625" customWidth="1"/>
    <col min="13569" max="13570" width="6.140625" customWidth="1"/>
    <col min="13571" max="13571" width="5.7109375" customWidth="1"/>
    <col min="13572" max="13572" width="15.85546875" customWidth="1"/>
    <col min="13573" max="13590" width="5.140625" customWidth="1"/>
    <col min="13825" max="13826" width="6.140625" customWidth="1"/>
    <col min="13827" max="13827" width="5.7109375" customWidth="1"/>
    <col min="13828" max="13828" width="15.85546875" customWidth="1"/>
    <col min="13829" max="13846" width="5.140625" customWidth="1"/>
    <col min="14081" max="14082" width="6.140625" customWidth="1"/>
    <col min="14083" max="14083" width="5.7109375" customWidth="1"/>
    <col min="14084" max="14084" width="15.85546875" customWidth="1"/>
    <col min="14085" max="14102" width="5.140625" customWidth="1"/>
    <col min="14337" max="14338" width="6.140625" customWidth="1"/>
    <col min="14339" max="14339" width="5.7109375" customWidth="1"/>
    <col min="14340" max="14340" width="15.85546875" customWidth="1"/>
    <col min="14341" max="14358" width="5.140625" customWidth="1"/>
    <col min="14593" max="14594" width="6.140625" customWidth="1"/>
    <col min="14595" max="14595" width="5.7109375" customWidth="1"/>
    <col min="14596" max="14596" width="15.85546875" customWidth="1"/>
    <col min="14597" max="14614" width="5.140625" customWidth="1"/>
    <col min="14849" max="14850" width="6.140625" customWidth="1"/>
    <col min="14851" max="14851" width="5.7109375" customWidth="1"/>
    <col min="14852" max="14852" width="15.85546875" customWidth="1"/>
    <col min="14853" max="14870" width="5.140625" customWidth="1"/>
    <col min="15105" max="15106" width="6.140625" customWidth="1"/>
    <col min="15107" max="15107" width="5.7109375" customWidth="1"/>
    <col min="15108" max="15108" width="15.85546875" customWidth="1"/>
    <col min="15109" max="15126" width="5.140625" customWidth="1"/>
    <col min="15361" max="15362" width="6.140625" customWidth="1"/>
    <col min="15363" max="15363" width="5.7109375" customWidth="1"/>
    <col min="15364" max="15364" width="15.85546875" customWidth="1"/>
    <col min="15365" max="15382" width="5.140625" customWidth="1"/>
    <col min="15617" max="15618" width="6.140625" customWidth="1"/>
    <col min="15619" max="15619" width="5.7109375" customWidth="1"/>
    <col min="15620" max="15620" width="15.85546875" customWidth="1"/>
    <col min="15621" max="15638" width="5.140625" customWidth="1"/>
    <col min="15873" max="15874" width="6.140625" customWidth="1"/>
    <col min="15875" max="15875" width="5.7109375" customWidth="1"/>
    <col min="15876" max="15876" width="15.85546875" customWidth="1"/>
    <col min="15877" max="15894" width="5.140625" customWidth="1"/>
    <col min="16129" max="16130" width="6.140625" customWidth="1"/>
    <col min="16131" max="16131" width="5.7109375" customWidth="1"/>
    <col min="16132" max="16132" width="15.85546875" customWidth="1"/>
    <col min="16133" max="16150" width="5.140625" customWidth="1"/>
  </cols>
  <sheetData>
    <row r="1" spans="1:46" ht="18">
      <c r="A1" s="1" t="s">
        <v>215</v>
      </c>
      <c r="D1" s="80"/>
    </row>
    <row r="2" spans="1:46" ht="15">
      <c r="A2" s="146" t="s">
        <v>37</v>
      </c>
      <c r="B2" s="146" t="s">
        <v>214</v>
      </c>
      <c r="C2" s="146" t="s">
        <v>115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</row>
    <row r="3" spans="1:46" ht="13.5" thickBot="1">
      <c r="Z3" s="3"/>
      <c r="AA3" s="3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3"/>
      <c r="AN3" s="5"/>
      <c r="AO3" s="6"/>
      <c r="AP3" s="6"/>
      <c r="AQ3" s="6"/>
      <c r="AR3" s="6"/>
      <c r="AS3" s="6"/>
      <c r="AT3" s="6"/>
    </row>
    <row r="4" spans="1:46" ht="18.75" thickBot="1">
      <c r="A4" s="82" t="s">
        <v>0</v>
      </c>
      <c r="B4" s="317" t="s">
        <v>1</v>
      </c>
      <c r="C4" s="306"/>
      <c r="D4" s="307"/>
      <c r="E4" s="317" t="s">
        <v>2</v>
      </c>
      <c r="F4" s="318"/>
      <c r="G4" s="328"/>
      <c r="H4" s="317" t="s">
        <v>3</v>
      </c>
      <c r="I4" s="306"/>
      <c r="J4" s="307"/>
      <c r="K4" s="317" t="s">
        <v>4</v>
      </c>
      <c r="L4" s="306"/>
      <c r="M4" s="307"/>
      <c r="N4" s="317" t="s">
        <v>5</v>
      </c>
      <c r="O4" s="306"/>
      <c r="P4" s="307"/>
      <c r="Q4" s="317" t="s">
        <v>6</v>
      </c>
      <c r="R4" s="318"/>
      <c r="S4" s="319"/>
      <c r="T4" s="323" t="s">
        <v>7</v>
      </c>
      <c r="U4" s="306"/>
      <c r="V4" s="307"/>
      <c r="W4" s="83" t="s">
        <v>8</v>
      </c>
      <c r="X4" s="84" t="s">
        <v>9</v>
      </c>
      <c r="Z4" s="3"/>
      <c r="AA4" s="3" t="s">
        <v>8</v>
      </c>
      <c r="AB4" s="4"/>
      <c r="AC4" s="4"/>
      <c r="AD4" s="4"/>
      <c r="AE4" s="4"/>
      <c r="AF4" s="4" t="s">
        <v>10</v>
      </c>
      <c r="AG4" s="4" t="s">
        <v>11</v>
      </c>
      <c r="AH4" s="4"/>
      <c r="AI4" s="4"/>
      <c r="AJ4" s="4"/>
      <c r="AK4" s="4"/>
      <c r="AL4" s="4"/>
      <c r="AM4" s="3"/>
      <c r="AN4" s="208"/>
      <c r="AO4" s="3"/>
      <c r="AP4" s="3"/>
      <c r="AQ4">
        <v>2</v>
      </c>
      <c r="AR4" t="str">
        <f>AA4</f>
        <v>Poäng</v>
      </c>
      <c r="AS4" t="str">
        <f>CONCATENATE(AB4," ",AC4)</f>
        <v xml:space="preserve"> </v>
      </c>
      <c r="AT4">
        <f>AM4</f>
        <v>0</v>
      </c>
    </row>
    <row r="5" spans="1:46" ht="13.5" thickTop="1">
      <c r="A5" s="7"/>
      <c r="B5" s="8"/>
      <c r="C5" s="9">
        <f>VLOOKUP($B5,Namn,4)</f>
        <v>0</v>
      </c>
      <c r="D5" s="10">
        <f>VLOOKUP($B5,Namn,5)</f>
        <v>0</v>
      </c>
      <c r="E5" s="8">
        <v>2</v>
      </c>
      <c r="F5" s="8"/>
      <c r="G5" s="11"/>
      <c r="H5" s="12">
        <v>6</v>
      </c>
      <c r="I5" s="12"/>
      <c r="J5" s="13"/>
      <c r="K5" s="8">
        <v>4</v>
      </c>
      <c r="L5" s="8"/>
      <c r="M5" s="11"/>
      <c r="N5" s="8">
        <v>5</v>
      </c>
      <c r="O5" s="8"/>
      <c r="P5" s="11"/>
      <c r="Q5" s="8">
        <v>3</v>
      </c>
      <c r="R5" s="8"/>
      <c r="S5" s="8"/>
      <c r="T5" s="14"/>
      <c r="U5" s="8"/>
      <c r="V5" s="11">
        <f>T7-V7</f>
        <v>-27</v>
      </c>
      <c r="W5" s="11"/>
      <c r="X5" s="15"/>
      <c r="Z5" s="3"/>
      <c r="AA5" s="3" t="s">
        <v>12</v>
      </c>
      <c r="AB5" s="3" t="s">
        <v>13</v>
      </c>
      <c r="AC5" s="3" t="s">
        <v>14</v>
      </c>
      <c r="AD5" s="3" t="s">
        <v>15</v>
      </c>
      <c r="AE5" s="3" t="s">
        <v>16</v>
      </c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6" ht="15">
      <c r="A6" s="7"/>
      <c r="B6" s="207" t="s">
        <v>51</v>
      </c>
      <c r="C6" s="206"/>
      <c r="D6" s="205"/>
      <c r="E6" s="18">
        <v>8</v>
      </c>
      <c r="F6" s="18" t="s">
        <v>17</v>
      </c>
      <c r="G6" s="19">
        <v>12</v>
      </c>
      <c r="H6" s="18">
        <v>8</v>
      </c>
      <c r="I6" s="18"/>
      <c r="J6" s="19">
        <v>12</v>
      </c>
      <c r="K6" s="18">
        <v>3</v>
      </c>
      <c r="L6" s="18" t="s">
        <v>17</v>
      </c>
      <c r="M6" s="19">
        <v>12</v>
      </c>
      <c r="N6" s="18">
        <v>6</v>
      </c>
      <c r="O6" s="18" t="s">
        <v>17</v>
      </c>
      <c r="P6" s="19">
        <v>12</v>
      </c>
      <c r="Q6" s="18">
        <v>8</v>
      </c>
      <c r="R6" s="18" t="s">
        <v>17</v>
      </c>
      <c r="S6" s="18">
        <v>12</v>
      </c>
      <c r="T6" s="14"/>
      <c r="U6" s="8"/>
      <c r="V6" s="11"/>
      <c r="W6" s="20">
        <f>SUM(AA6:AE6)</f>
        <v>0</v>
      </c>
      <c r="X6" s="21">
        <f>IF(C6="FRI","",IF($E$6="",0,RANK(AF6,$AF$6:$AG$22)))</f>
        <v>6</v>
      </c>
      <c r="Z6" s="3"/>
      <c r="AA6" s="22">
        <f>IF(E6=12,1,0)+IF(E7=12,1,0)</f>
        <v>0</v>
      </c>
      <c r="AB6" s="22">
        <f>IF(H6=12,1,0)+IF(H7=12,1,0)</f>
        <v>0</v>
      </c>
      <c r="AC6" s="22">
        <f>IF(K6=12,1,0)+IF(K7=12,1,0)</f>
        <v>0</v>
      </c>
      <c r="AD6" s="22">
        <f>IF(N6=12,1,0)+IF(N7=12,1,0)</f>
        <v>0</v>
      </c>
      <c r="AE6" s="22">
        <f>IF(Q6=12,1,0)+IF(Q7=12,1,0)</f>
        <v>0</v>
      </c>
      <c r="AF6" s="22">
        <f>IF(C6="FRI",-99999,1000*SUM(AA6:AE6)+V5*10-AG6)</f>
        <v>-270</v>
      </c>
      <c r="AG6" s="23"/>
      <c r="AH6" s="3"/>
      <c r="AI6" s="3"/>
      <c r="AJ6" s="3"/>
      <c r="AK6" s="3"/>
      <c r="AL6" s="3"/>
      <c r="AM6" s="3"/>
      <c r="AN6" s="3"/>
      <c r="AO6" s="3"/>
      <c r="AP6" s="3"/>
    </row>
    <row r="7" spans="1:46" ht="18">
      <c r="A7" s="94">
        <v>1</v>
      </c>
      <c r="B7" s="324" t="s">
        <v>213</v>
      </c>
      <c r="C7" s="325"/>
      <c r="D7" s="326"/>
      <c r="E7" s="24"/>
      <c r="F7" s="25" t="s">
        <v>17</v>
      </c>
      <c r="G7" s="26"/>
      <c r="H7" s="24"/>
      <c r="I7" s="25" t="s">
        <v>17</v>
      </c>
      <c r="J7" s="26"/>
      <c r="K7" s="24"/>
      <c r="L7" s="25" t="s">
        <v>17</v>
      </c>
      <c r="M7" s="26"/>
      <c r="N7" s="24"/>
      <c r="O7" s="25" t="s">
        <v>17</v>
      </c>
      <c r="P7" s="26"/>
      <c r="Q7" s="24"/>
      <c r="R7" s="25" t="s">
        <v>17</v>
      </c>
      <c r="S7" s="24"/>
      <c r="T7" s="27">
        <f>E6+E7+K6+K7+N6+N7+Q6+Q7+H6+H7</f>
        <v>33</v>
      </c>
      <c r="U7" s="28" t="s">
        <v>17</v>
      </c>
      <c r="V7" s="29">
        <f>G6+G7+M6+M7+P6+P7+S6+S7+J6+J7</f>
        <v>60</v>
      </c>
      <c r="W7" s="30"/>
      <c r="X7" s="31"/>
      <c r="Z7" s="3"/>
      <c r="AA7" s="3"/>
      <c r="AB7" s="3"/>
      <c r="AC7" s="3"/>
      <c r="AD7" s="3"/>
      <c r="AE7" s="3"/>
      <c r="AF7" s="3"/>
      <c r="AG7" s="3"/>
    </row>
    <row r="8" spans="1:46" ht="15">
      <c r="A8" s="7"/>
      <c r="B8" s="207"/>
      <c r="C8" s="206">
        <f>VLOOKUP($B8,Namn,4)</f>
        <v>0</v>
      </c>
      <c r="D8" s="205">
        <f>VLOOKUP($B8,Namn,5)</f>
        <v>0</v>
      </c>
      <c r="E8" s="12">
        <v>1</v>
      </c>
      <c r="F8" s="12"/>
      <c r="G8" s="13"/>
      <c r="H8" s="12">
        <v>5</v>
      </c>
      <c r="I8" s="12"/>
      <c r="J8" s="13"/>
      <c r="K8" s="12">
        <v>6</v>
      </c>
      <c r="L8" s="12"/>
      <c r="M8" s="13"/>
      <c r="N8" s="12">
        <v>3</v>
      </c>
      <c r="O8" s="12"/>
      <c r="P8" s="13"/>
      <c r="Q8" s="12">
        <v>4</v>
      </c>
      <c r="R8" s="12"/>
      <c r="S8" s="12"/>
      <c r="T8" s="14"/>
      <c r="U8" s="8"/>
      <c r="V8" s="11">
        <f>T10-V10</f>
        <v>28</v>
      </c>
      <c r="W8" s="32"/>
      <c r="X8" s="21"/>
      <c r="Z8" s="3"/>
      <c r="AA8" s="3"/>
      <c r="AB8" s="3"/>
      <c r="AC8" s="3"/>
      <c r="AD8" s="3"/>
      <c r="AE8" s="3"/>
      <c r="AF8" s="3"/>
      <c r="AG8" s="3"/>
    </row>
    <row r="9" spans="1:46" ht="15">
      <c r="A9" s="7"/>
      <c r="B9" s="207" t="s">
        <v>50</v>
      </c>
      <c r="C9" s="206"/>
      <c r="D9" s="205"/>
      <c r="E9" s="18">
        <f>G6</f>
        <v>12</v>
      </c>
      <c r="F9" s="18" t="s">
        <v>17</v>
      </c>
      <c r="G9" s="19">
        <f>E6</f>
        <v>8</v>
      </c>
      <c r="H9" s="18">
        <v>12</v>
      </c>
      <c r="I9" s="18" t="s">
        <v>17</v>
      </c>
      <c r="J9" s="19">
        <v>5</v>
      </c>
      <c r="K9" s="18">
        <v>12</v>
      </c>
      <c r="L9" s="18"/>
      <c r="M9" s="19">
        <v>9</v>
      </c>
      <c r="N9" s="18">
        <v>12</v>
      </c>
      <c r="O9" s="18" t="s">
        <v>17</v>
      </c>
      <c r="P9" s="19">
        <v>3</v>
      </c>
      <c r="Q9" s="18">
        <v>12</v>
      </c>
      <c r="R9" s="18" t="s">
        <v>17</v>
      </c>
      <c r="S9" s="18">
        <v>7</v>
      </c>
      <c r="T9" s="14"/>
      <c r="U9" s="8"/>
      <c r="V9" s="11"/>
      <c r="W9" s="20">
        <f>SUM(AA9:AE9)</f>
        <v>5</v>
      </c>
      <c r="X9" s="21">
        <f>IF(C9="FRI","",IF($E$6="",0,RANK(AF9,$AF$6:$AG$22)))</f>
        <v>1</v>
      </c>
      <c r="Z9" s="3"/>
      <c r="AA9" s="22">
        <f>IF(E9=12,1,0)+IF(E10=12,1,0)</f>
        <v>1</v>
      </c>
      <c r="AB9" s="22">
        <f>IF(H9=12,1,0)+IF(H10=12,1,0)</f>
        <v>1</v>
      </c>
      <c r="AC9" s="22">
        <f>IF(K9=12,1,0)+IF(K10=12,1,0)</f>
        <v>1</v>
      </c>
      <c r="AD9" s="22">
        <f>IF(N9=12,1,0)+IF(N10=12,1,0)</f>
        <v>1</v>
      </c>
      <c r="AE9" s="22">
        <f>IF(Q9=12,1,0)+IF(Q10=12,1,0)</f>
        <v>1</v>
      </c>
      <c r="AF9" s="22">
        <f>IF(C9="FRI",-99999,1000*SUM(AA9:AE9)+V8*10-AG9)</f>
        <v>5280</v>
      </c>
      <c r="AG9" s="23"/>
    </row>
    <row r="10" spans="1:46" ht="18">
      <c r="A10" s="94">
        <v>2</v>
      </c>
      <c r="B10" s="324" t="s">
        <v>212</v>
      </c>
      <c r="C10" s="325"/>
      <c r="D10" s="326"/>
      <c r="E10" s="33">
        <f>G7</f>
        <v>0</v>
      </c>
      <c r="F10" s="33" t="s">
        <v>17</v>
      </c>
      <c r="G10" s="34">
        <f>E7</f>
        <v>0</v>
      </c>
      <c r="H10" s="24"/>
      <c r="I10" s="25" t="s">
        <v>17</v>
      </c>
      <c r="J10" s="26"/>
      <c r="K10" s="24"/>
      <c r="L10" s="25" t="s">
        <v>17</v>
      </c>
      <c r="M10" s="26"/>
      <c r="N10" s="24"/>
      <c r="O10" s="25" t="s">
        <v>17</v>
      </c>
      <c r="P10" s="26"/>
      <c r="Q10" s="24"/>
      <c r="R10" s="25" t="s">
        <v>17</v>
      </c>
      <c r="S10" s="24"/>
      <c r="T10" s="27">
        <f>E9+E10+K9+K10+N9+N10+Q9+Q10+H9+H10</f>
        <v>60</v>
      </c>
      <c r="U10" s="28" t="s">
        <v>17</v>
      </c>
      <c r="V10" s="29">
        <f>G9+G10+M9+M10+P9+P10+S9+S10+J9+J10</f>
        <v>32</v>
      </c>
      <c r="W10" s="30"/>
      <c r="X10" s="31"/>
      <c r="Z10" s="3"/>
      <c r="AA10" s="3"/>
      <c r="AB10" s="3"/>
      <c r="AC10" s="3"/>
      <c r="AD10" s="3"/>
      <c r="AE10" s="3"/>
      <c r="AF10" s="3"/>
      <c r="AG10" s="3"/>
    </row>
    <row r="11" spans="1:46" ht="15">
      <c r="A11" s="7"/>
      <c r="B11" s="207"/>
      <c r="C11" s="206">
        <f>VLOOKUP($B11,Namn,4)</f>
        <v>0</v>
      </c>
      <c r="D11" s="205">
        <f>VLOOKUP($B11,Namn,5)</f>
        <v>0</v>
      </c>
      <c r="E11" s="12">
        <v>6</v>
      </c>
      <c r="F11" s="12"/>
      <c r="G11" s="13"/>
      <c r="H11" s="12">
        <v>4</v>
      </c>
      <c r="I11" s="12"/>
      <c r="J11" s="13"/>
      <c r="K11" s="12">
        <v>5</v>
      </c>
      <c r="L11" s="12"/>
      <c r="M11" s="13"/>
      <c r="N11" s="12">
        <v>2</v>
      </c>
      <c r="O11" s="12"/>
      <c r="P11" s="13"/>
      <c r="Q11" s="12">
        <v>1</v>
      </c>
      <c r="R11" s="12"/>
      <c r="S11" s="12"/>
      <c r="T11" s="14"/>
      <c r="U11" s="8"/>
      <c r="V11" s="11">
        <f>T13-V13</f>
        <v>-13</v>
      </c>
      <c r="W11" s="35"/>
      <c r="X11" s="21"/>
      <c r="Z11" s="3"/>
      <c r="AA11" s="3"/>
      <c r="AB11" s="3"/>
      <c r="AC11" s="3"/>
      <c r="AD11" s="3"/>
      <c r="AE11" s="3"/>
      <c r="AF11" s="3"/>
      <c r="AG11" s="3"/>
    </row>
    <row r="12" spans="1:46" ht="15">
      <c r="A12" s="7"/>
      <c r="B12" s="207" t="s">
        <v>49</v>
      </c>
      <c r="C12" s="206"/>
      <c r="D12" s="205"/>
      <c r="E12" s="18">
        <v>6</v>
      </c>
      <c r="F12" s="18"/>
      <c r="G12" s="19">
        <v>12</v>
      </c>
      <c r="H12" s="18">
        <v>12</v>
      </c>
      <c r="I12" s="18" t="s">
        <v>17</v>
      </c>
      <c r="J12" s="19">
        <v>11</v>
      </c>
      <c r="K12" s="18">
        <v>9</v>
      </c>
      <c r="L12" s="18" t="s">
        <v>17</v>
      </c>
      <c r="M12" s="19">
        <v>12</v>
      </c>
      <c r="N12" s="18">
        <v>3</v>
      </c>
      <c r="O12" s="18" t="s">
        <v>17</v>
      </c>
      <c r="P12" s="19">
        <f>N9</f>
        <v>12</v>
      </c>
      <c r="Q12" s="18">
        <f>S6</f>
        <v>12</v>
      </c>
      <c r="R12" s="18" t="s">
        <v>17</v>
      </c>
      <c r="S12" s="18">
        <f>Q6</f>
        <v>8</v>
      </c>
      <c r="T12" s="14"/>
      <c r="U12" s="8"/>
      <c r="V12" s="11"/>
      <c r="W12" s="20">
        <f>SUM(AA12:AE12)</f>
        <v>2</v>
      </c>
      <c r="X12" s="21">
        <f>IF(C12="FRI","",IF($E$6="",0,RANK(AF12,$AF$6:$AG$22)))</f>
        <v>4</v>
      </c>
      <c r="Z12" s="3"/>
      <c r="AA12" s="22">
        <f>IF(E12=12,1,0)+IF(E13=12,1,0)</f>
        <v>0</v>
      </c>
      <c r="AB12" s="22">
        <f>IF(H12=12,1,0)+IF(H13=12,1,0)</f>
        <v>1</v>
      </c>
      <c r="AC12" s="22">
        <f>IF(K12=12,1,0)+IF(K13=12,1,0)</f>
        <v>0</v>
      </c>
      <c r="AD12" s="22">
        <f>IF(N12=12,1,0)+IF(N13=12,1,0)</f>
        <v>0</v>
      </c>
      <c r="AE12" s="22">
        <f>IF(Q12=12,1,0)+IF(Q13=12,1,0)</f>
        <v>1</v>
      </c>
      <c r="AF12" s="22">
        <f>IF(C12="FRI",-99999,1000*SUM(AA12:AE12)+V11*10-AG12)</f>
        <v>1870</v>
      </c>
      <c r="AG12" s="23"/>
    </row>
    <row r="13" spans="1:46" ht="18">
      <c r="A13" s="94">
        <v>3</v>
      </c>
      <c r="B13" s="324" t="s">
        <v>211</v>
      </c>
      <c r="C13" s="325"/>
      <c r="D13" s="326"/>
      <c r="E13" s="24"/>
      <c r="F13" s="25" t="s">
        <v>17</v>
      </c>
      <c r="G13" s="26"/>
      <c r="H13" s="24"/>
      <c r="I13" s="25" t="s">
        <v>17</v>
      </c>
      <c r="J13" s="26"/>
      <c r="K13" s="24"/>
      <c r="L13" s="25" t="s">
        <v>17</v>
      </c>
      <c r="M13" s="26"/>
      <c r="N13" s="25">
        <f>P10</f>
        <v>0</v>
      </c>
      <c r="O13" s="25" t="s">
        <v>17</v>
      </c>
      <c r="P13" s="36">
        <f>N10</f>
        <v>0</v>
      </c>
      <c r="Q13" s="25">
        <f>S7</f>
        <v>0</v>
      </c>
      <c r="R13" s="25" t="s">
        <v>17</v>
      </c>
      <c r="S13" s="25">
        <f>Q7</f>
        <v>0</v>
      </c>
      <c r="T13" s="27">
        <f>E12+E13+K12+K13+N12+N13+Q12+Q13+H12+H13</f>
        <v>42</v>
      </c>
      <c r="U13" s="28" t="s">
        <v>17</v>
      </c>
      <c r="V13" s="29">
        <f>G12+G13+M12+M13+P12+P13+S12+S13+J12+J13</f>
        <v>55</v>
      </c>
      <c r="W13" s="30"/>
      <c r="X13" s="31"/>
      <c r="Z13" s="3"/>
      <c r="AA13" s="3"/>
      <c r="AB13" s="3"/>
      <c r="AC13" s="3"/>
      <c r="AD13" s="3"/>
      <c r="AE13" s="3"/>
      <c r="AF13" s="3"/>
      <c r="AG13" s="3"/>
    </row>
    <row r="14" spans="1:46" ht="15">
      <c r="A14" s="7"/>
      <c r="B14" s="207"/>
      <c r="C14" s="206">
        <f>VLOOKUP($B14,Namn,4)</f>
        <v>0</v>
      </c>
      <c r="D14" s="205"/>
      <c r="E14" s="12">
        <v>5</v>
      </c>
      <c r="F14" s="12"/>
      <c r="G14" s="13"/>
      <c r="H14" s="12">
        <v>3</v>
      </c>
      <c r="I14" s="12"/>
      <c r="J14" s="13"/>
      <c r="K14" s="12">
        <v>1</v>
      </c>
      <c r="L14" s="12"/>
      <c r="M14" s="13"/>
      <c r="N14" s="12">
        <v>6</v>
      </c>
      <c r="O14" s="12"/>
      <c r="P14" s="13"/>
      <c r="Q14" s="12">
        <v>2</v>
      </c>
      <c r="R14" s="12"/>
      <c r="S14" s="12"/>
      <c r="T14" s="14"/>
      <c r="U14" s="8"/>
      <c r="V14" s="11">
        <f>T16-V16</f>
        <v>-1</v>
      </c>
      <c r="W14" s="35"/>
      <c r="X14" s="21"/>
      <c r="Z14" s="3"/>
      <c r="AA14" s="3"/>
      <c r="AB14" s="3"/>
      <c r="AC14" s="3"/>
      <c r="AD14" s="3"/>
      <c r="AE14" s="3"/>
      <c r="AF14" s="3"/>
      <c r="AG14" s="3"/>
    </row>
    <row r="15" spans="1:46" ht="15">
      <c r="A15" s="7"/>
      <c r="B15" s="207" t="s">
        <v>46</v>
      </c>
      <c r="C15" s="206"/>
      <c r="D15" s="205"/>
      <c r="E15" s="18">
        <v>9</v>
      </c>
      <c r="F15" s="18" t="s">
        <v>17</v>
      </c>
      <c r="G15" s="19">
        <v>12</v>
      </c>
      <c r="H15" s="18">
        <f>J12</f>
        <v>11</v>
      </c>
      <c r="I15" s="18" t="s">
        <v>17</v>
      </c>
      <c r="J15" s="19">
        <f>H12</f>
        <v>12</v>
      </c>
      <c r="K15" s="18">
        <f>M6</f>
        <v>12</v>
      </c>
      <c r="L15" s="18" t="s">
        <v>17</v>
      </c>
      <c r="M15" s="19">
        <f>K6</f>
        <v>3</v>
      </c>
      <c r="N15" s="18">
        <v>11</v>
      </c>
      <c r="O15" s="18"/>
      <c r="P15" s="19">
        <v>12</v>
      </c>
      <c r="Q15" s="18">
        <f>S9</f>
        <v>7</v>
      </c>
      <c r="R15" s="18" t="s">
        <v>17</v>
      </c>
      <c r="S15" s="18">
        <f>Q9</f>
        <v>12</v>
      </c>
      <c r="T15" s="14"/>
      <c r="U15" s="8"/>
      <c r="V15" s="11"/>
      <c r="W15" s="20">
        <f>SUM(AA15:AE15)</f>
        <v>1</v>
      </c>
      <c r="X15" s="21">
        <f>IF(C15="FRI","",IF($E$6="",0,RANK(AF15,$AF$6:$AG$22)))</f>
        <v>5</v>
      </c>
      <c r="Z15" s="3"/>
      <c r="AA15" s="22">
        <f>IF(E15=12,1,0)+IF(E16=12,1,0)</f>
        <v>0</v>
      </c>
      <c r="AB15" s="22">
        <f>IF(H15=12,1,0)+IF(H16=12,1,0)</f>
        <v>0</v>
      </c>
      <c r="AC15" s="22">
        <f>IF(K15=12,1,0)+IF(K16=12,1,0)</f>
        <v>1</v>
      </c>
      <c r="AD15" s="22">
        <f>IF(N15=12,1,0)+IF(N16=12,1,0)</f>
        <v>0</v>
      </c>
      <c r="AE15" s="22">
        <f>IF(Q15=12,1,0)+IF(Q16=12,1,0)</f>
        <v>0</v>
      </c>
      <c r="AF15" s="22">
        <f>IF(C15="FRI",-99999,1000*SUM(AA15:AE15)+V14*10-AG15)</f>
        <v>990</v>
      </c>
      <c r="AG15" s="23"/>
    </row>
    <row r="16" spans="1:46" ht="18">
      <c r="A16" s="94">
        <v>4</v>
      </c>
      <c r="B16" s="324" t="s">
        <v>210</v>
      </c>
      <c r="C16" s="325"/>
      <c r="D16" s="326"/>
      <c r="E16" s="24"/>
      <c r="F16" s="25" t="s">
        <v>17</v>
      </c>
      <c r="G16" s="26"/>
      <c r="H16" s="25">
        <f>J13</f>
        <v>0</v>
      </c>
      <c r="I16" s="25" t="s">
        <v>17</v>
      </c>
      <c r="J16" s="36">
        <f>H13</f>
        <v>0</v>
      </c>
      <c r="K16" s="25">
        <f>M7</f>
        <v>0</v>
      </c>
      <c r="L16" s="25" t="s">
        <v>17</v>
      </c>
      <c r="M16" s="36">
        <f>K7</f>
        <v>0</v>
      </c>
      <c r="N16" s="24"/>
      <c r="O16" s="25" t="s">
        <v>18</v>
      </c>
      <c r="P16" s="26"/>
      <c r="Q16" s="25">
        <f>S10</f>
        <v>0</v>
      </c>
      <c r="R16" s="25" t="s">
        <v>17</v>
      </c>
      <c r="S16" s="25">
        <f>Q10</f>
        <v>0</v>
      </c>
      <c r="T16" s="27">
        <f>E15+E16+K15+K16+N15+N16+Q15+Q16+H15+H16</f>
        <v>50</v>
      </c>
      <c r="U16" s="28" t="s">
        <v>17</v>
      </c>
      <c r="V16" s="29">
        <f>G15+G16+M15+M16+P15+P16+S15+S16+J15+J16</f>
        <v>51</v>
      </c>
      <c r="W16" s="30"/>
      <c r="X16" s="31"/>
      <c r="Z16" s="3"/>
      <c r="AA16" s="3"/>
      <c r="AB16" s="3"/>
      <c r="AC16" s="3"/>
      <c r="AD16" s="3"/>
      <c r="AE16" s="3"/>
      <c r="AF16" s="3"/>
      <c r="AG16" s="3"/>
    </row>
    <row r="17" spans="1:33" ht="15">
      <c r="A17" s="7"/>
      <c r="B17" s="207"/>
      <c r="C17" s="206">
        <f>VLOOKUP($B17,Namn,4)</f>
        <v>0</v>
      </c>
      <c r="D17" s="205">
        <f>VLOOKUP($B17,Namn,5)</f>
        <v>0</v>
      </c>
      <c r="E17" s="12">
        <v>4</v>
      </c>
      <c r="F17" s="12"/>
      <c r="G17" s="13"/>
      <c r="H17" s="12">
        <v>2</v>
      </c>
      <c r="I17" s="12"/>
      <c r="J17" s="13"/>
      <c r="K17" s="12">
        <v>3</v>
      </c>
      <c r="L17" s="12"/>
      <c r="M17" s="13"/>
      <c r="N17" s="12">
        <v>1</v>
      </c>
      <c r="O17" s="12"/>
      <c r="P17" s="13"/>
      <c r="Q17" s="12">
        <v>6</v>
      </c>
      <c r="R17" s="12"/>
      <c r="S17" s="12"/>
      <c r="T17" s="14"/>
      <c r="U17" s="8"/>
      <c r="V17" s="11">
        <f>T19-V19</f>
        <v>2</v>
      </c>
      <c r="W17" s="35"/>
      <c r="X17" s="21"/>
      <c r="Z17" s="3"/>
      <c r="AA17" s="3"/>
      <c r="AB17" s="3"/>
      <c r="AC17" s="3"/>
      <c r="AD17" s="3"/>
      <c r="AE17" s="3"/>
      <c r="AF17" s="3"/>
      <c r="AG17" s="3"/>
    </row>
    <row r="18" spans="1:33" ht="15">
      <c r="A18" s="7"/>
      <c r="B18" s="207" t="s">
        <v>47</v>
      </c>
      <c r="C18" s="206"/>
      <c r="D18" s="205"/>
      <c r="E18" s="18">
        <f>G15</f>
        <v>12</v>
      </c>
      <c r="F18" s="18" t="s">
        <v>17</v>
      </c>
      <c r="G18" s="19">
        <f>E15</f>
        <v>9</v>
      </c>
      <c r="H18" s="18">
        <f>J9</f>
        <v>5</v>
      </c>
      <c r="I18" s="18" t="s">
        <v>17</v>
      </c>
      <c r="J18" s="19">
        <f>H9</f>
        <v>12</v>
      </c>
      <c r="K18" s="18">
        <f>M12</f>
        <v>12</v>
      </c>
      <c r="L18" s="18" t="s">
        <v>17</v>
      </c>
      <c r="M18" s="19">
        <f>K12</f>
        <v>9</v>
      </c>
      <c r="N18" s="18">
        <f>P6</f>
        <v>12</v>
      </c>
      <c r="O18" s="18" t="s">
        <v>17</v>
      </c>
      <c r="P18" s="19">
        <f>N6</f>
        <v>6</v>
      </c>
      <c r="Q18" s="18">
        <v>9</v>
      </c>
      <c r="R18" s="18"/>
      <c r="S18" s="18">
        <v>12</v>
      </c>
      <c r="T18" s="14"/>
      <c r="U18" s="8"/>
      <c r="V18" s="11"/>
      <c r="W18" s="20">
        <f>SUM(AA18:AE18)</f>
        <v>3</v>
      </c>
      <c r="X18" s="21">
        <f>IF(C18="FRI","",IF($E$6="",0,RANK(AF18,$AF$6:$AG$22)))</f>
        <v>3</v>
      </c>
      <c r="Z18" s="3"/>
      <c r="AA18" s="22">
        <f>IF(E18=12,1,0)+IF(E19=12,1,0)</f>
        <v>1</v>
      </c>
      <c r="AB18" s="22">
        <f>IF(H18=12,1,0)+IF(H19=12,1,0)</f>
        <v>0</v>
      </c>
      <c r="AC18" s="22">
        <f>IF(K18=12,1,0)+IF(K19=12,1,0)</f>
        <v>1</v>
      </c>
      <c r="AD18" s="22">
        <f>IF(N18=12,1,0)+IF(N19=12,1,0)</f>
        <v>1</v>
      </c>
      <c r="AE18" s="22">
        <f>IF(Q18=12,1,0)+IF(Q19=12,1,0)</f>
        <v>0</v>
      </c>
      <c r="AF18" s="22">
        <f>IF(C18="FRI",-99999,1000*SUM(AA18:AE18)+V17*10-AG18)</f>
        <v>3020</v>
      </c>
      <c r="AG18" s="23"/>
    </row>
    <row r="19" spans="1:33" ht="18">
      <c r="A19" s="94">
        <v>5</v>
      </c>
      <c r="B19" s="327" t="s">
        <v>209</v>
      </c>
      <c r="C19" s="325"/>
      <c r="D19" s="326"/>
      <c r="E19" s="25">
        <f>G16</f>
        <v>0</v>
      </c>
      <c r="F19" s="25" t="s">
        <v>17</v>
      </c>
      <c r="G19" s="36">
        <f>E16</f>
        <v>0</v>
      </c>
      <c r="H19" s="25">
        <f>J10</f>
        <v>0</v>
      </c>
      <c r="I19" s="25" t="s">
        <v>17</v>
      </c>
      <c r="J19" s="36">
        <f>H10</f>
        <v>0</v>
      </c>
      <c r="K19" s="25">
        <f>M13</f>
        <v>0</v>
      </c>
      <c r="L19" s="25" t="s">
        <v>17</v>
      </c>
      <c r="M19" s="36">
        <f>K13</f>
        <v>0</v>
      </c>
      <c r="N19" s="25">
        <f>P7</f>
        <v>0</v>
      </c>
      <c r="O19" s="25" t="s">
        <v>17</v>
      </c>
      <c r="P19" s="36">
        <f>N7</f>
        <v>0</v>
      </c>
      <c r="Q19" s="24"/>
      <c r="R19" s="25" t="s">
        <v>17</v>
      </c>
      <c r="S19" s="24"/>
      <c r="T19" s="27">
        <f>E18+E19+K18+K19+N18+N19+Q18+Q19+H18+H19</f>
        <v>50</v>
      </c>
      <c r="U19" s="28" t="s">
        <v>17</v>
      </c>
      <c r="V19" s="29">
        <f>G18+G19+M18+M19+P18+P19+S18+S19+J18+J19</f>
        <v>48</v>
      </c>
      <c r="W19" s="30"/>
      <c r="X19" s="31"/>
      <c r="Z19" s="3"/>
      <c r="AA19" s="3"/>
      <c r="AB19" s="3"/>
      <c r="AC19" s="3"/>
      <c r="AD19" s="3"/>
      <c r="AE19" s="3"/>
      <c r="AF19" s="3"/>
      <c r="AG19" s="3"/>
    </row>
    <row r="20" spans="1:33">
      <c r="A20" s="7"/>
      <c r="B20" s="207"/>
      <c r="C20" s="206">
        <f>VLOOKUP($B20,Namn,4)</f>
        <v>0</v>
      </c>
      <c r="D20" s="205">
        <f>VLOOKUP($B20,Namn,5)</f>
        <v>0</v>
      </c>
      <c r="E20" s="12">
        <v>3</v>
      </c>
      <c r="F20" s="12"/>
      <c r="G20" s="13"/>
      <c r="H20" s="12">
        <v>1</v>
      </c>
      <c r="I20" s="12"/>
      <c r="J20" s="13"/>
      <c r="K20" s="12">
        <v>2</v>
      </c>
      <c r="L20" s="12"/>
      <c r="M20" s="13"/>
      <c r="N20" s="12">
        <v>4</v>
      </c>
      <c r="O20" s="12"/>
      <c r="P20" s="13"/>
      <c r="Q20" s="12">
        <v>5</v>
      </c>
      <c r="R20" s="12"/>
      <c r="S20" s="12"/>
      <c r="T20" s="14"/>
      <c r="U20" s="8"/>
      <c r="V20" s="11">
        <f>T22-V22</f>
        <v>11</v>
      </c>
      <c r="W20" s="11"/>
      <c r="X20" s="37"/>
      <c r="Z20" s="3"/>
      <c r="AA20" s="3"/>
      <c r="AB20" s="3"/>
      <c r="AC20" s="3"/>
      <c r="AD20" s="3"/>
      <c r="AE20" s="3"/>
      <c r="AF20" s="3"/>
      <c r="AG20" s="3"/>
    </row>
    <row r="21" spans="1:33" ht="15">
      <c r="A21" s="7"/>
      <c r="B21" s="207" t="s">
        <v>48</v>
      </c>
      <c r="C21" s="206"/>
      <c r="D21" s="205"/>
      <c r="E21" s="18">
        <f>G12</f>
        <v>12</v>
      </c>
      <c r="F21" s="18" t="s">
        <v>17</v>
      </c>
      <c r="G21" s="19">
        <f>E12</f>
        <v>6</v>
      </c>
      <c r="H21" s="18">
        <f>J6</f>
        <v>12</v>
      </c>
      <c r="I21" s="18" t="s">
        <v>17</v>
      </c>
      <c r="J21" s="19">
        <f>H6</f>
        <v>8</v>
      </c>
      <c r="K21" s="18">
        <f>M9</f>
        <v>9</v>
      </c>
      <c r="L21" s="18" t="s">
        <v>17</v>
      </c>
      <c r="M21" s="19">
        <f>K9</f>
        <v>12</v>
      </c>
      <c r="N21" s="18">
        <f>P15</f>
        <v>12</v>
      </c>
      <c r="O21" s="18" t="s">
        <v>17</v>
      </c>
      <c r="P21" s="19">
        <f>N15</f>
        <v>11</v>
      </c>
      <c r="Q21" s="18">
        <f>S18</f>
        <v>12</v>
      </c>
      <c r="R21" s="18" t="s">
        <v>17</v>
      </c>
      <c r="S21" s="18">
        <f>Q18</f>
        <v>9</v>
      </c>
      <c r="T21" s="14"/>
      <c r="U21" s="8"/>
      <c r="V21" s="11"/>
      <c r="W21" s="20">
        <f>SUM(AA21:AE21)</f>
        <v>4</v>
      </c>
      <c r="X21" s="21">
        <f>IF(C21="FRI","",IF($E$6="",0,RANK(AF21,$AF$6:$AG$22)))</f>
        <v>2</v>
      </c>
      <c r="Z21" s="3"/>
      <c r="AA21" s="22">
        <f>IF(E21=12,1,0)+IF(E22=12,1,0)</f>
        <v>1</v>
      </c>
      <c r="AB21" s="22">
        <f>IF(H21=12,1,0)+IF(H22=12,1,0)</f>
        <v>1</v>
      </c>
      <c r="AC21" s="22">
        <f>IF(K21=12,1,0)+IF(K22=12,1,0)</f>
        <v>0</v>
      </c>
      <c r="AD21" s="22">
        <f>IF(N21=12,1,0)+IF(N22=12,1,0)</f>
        <v>1</v>
      </c>
      <c r="AE21" s="22">
        <f>IF(Q21=12,1,0)+IF(Q22=12,1,0)</f>
        <v>1</v>
      </c>
      <c r="AF21" s="22">
        <f>IF(C21="FRI",-99999,1000*SUM(AA21:AE21)+V20*10-AG21)</f>
        <v>4110</v>
      </c>
      <c r="AG21" s="23"/>
    </row>
    <row r="22" spans="1:33" ht="18.75" thickBot="1">
      <c r="A22" s="114">
        <v>6</v>
      </c>
      <c r="B22" s="320" t="s">
        <v>208</v>
      </c>
      <c r="C22" s="321"/>
      <c r="D22" s="322"/>
      <c r="E22" s="38">
        <f>G13</f>
        <v>0</v>
      </c>
      <c r="F22" s="39" t="s">
        <v>17</v>
      </c>
      <c r="G22" s="40">
        <f>E13</f>
        <v>0</v>
      </c>
      <c r="H22" s="39">
        <f>J7</f>
        <v>0</v>
      </c>
      <c r="I22" s="39" t="s">
        <v>17</v>
      </c>
      <c r="J22" s="40">
        <f>H7</f>
        <v>0</v>
      </c>
      <c r="K22" s="39">
        <f>M10</f>
        <v>0</v>
      </c>
      <c r="L22" s="39" t="s">
        <v>17</v>
      </c>
      <c r="M22" s="40">
        <f>K10</f>
        <v>0</v>
      </c>
      <c r="N22" s="39">
        <f>P16</f>
        <v>0</v>
      </c>
      <c r="O22" s="39" t="s">
        <v>17</v>
      </c>
      <c r="P22" s="40">
        <f>N16</f>
        <v>0</v>
      </c>
      <c r="Q22" s="39">
        <f>S19</f>
        <v>0</v>
      </c>
      <c r="R22" s="39" t="s">
        <v>17</v>
      </c>
      <c r="S22" s="41">
        <f>Q19</f>
        <v>0</v>
      </c>
      <c r="T22" s="27">
        <f>E21+E22+K21+K22+N21+N22+Q21+Q22+H21+H22</f>
        <v>57</v>
      </c>
      <c r="U22" s="28" t="s">
        <v>17</v>
      </c>
      <c r="V22" s="29">
        <f>G21+G22+M21+M22+P21+P22+S21+S22+J21+J22</f>
        <v>46</v>
      </c>
      <c r="W22" s="44"/>
      <c r="X22" s="45"/>
    </row>
    <row r="24" spans="1:33" hidden="1">
      <c r="C24">
        <v>39</v>
      </c>
    </row>
    <row r="25" spans="1:33" hidden="1">
      <c r="C25">
        <v>43</v>
      </c>
    </row>
    <row r="26" spans="1:33" hidden="1">
      <c r="C26">
        <v>51</v>
      </c>
      <c r="I26" t="s">
        <v>19</v>
      </c>
    </row>
    <row r="27" spans="1:33" hidden="1">
      <c r="C27">
        <v>64</v>
      </c>
      <c r="I27" t="s">
        <v>19</v>
      </c>
    </row>
    <row r="28" spans="1:33" hidden="1">
      <c r="C28">
        <v>67</v>
      </c>
      <c r="I28" t="s">
        <v>19</v>
      </c>
    </row>
    <row r="29" spans="1:33" hidden="1">
      <c r="I29" t="s">
        <v>19</v>
      </c>
    </row>
    <row r="30" spans="1:33" hidden="1"/>
    <row r="31" spans="1:33" hidden="1"/>
    <row r="32" spans="1:33" hidden="1"/>
    <row r="33" spans="2:15" hidden="1"/>
    <row r="34" spans="2:15" hidden="1"/>
    <row r="35" spans="2:15" hidden="1"/>
    <row r="36" spans="2:15" hidden="1"/>
    <row r="37" spans="2:15" hidden="1"/>
    <row r="38" spans="2:15" hidden="1"/>
    <row r="39" spans="2:15">
      <c r="B39" s="55" t="s">
        <v>126</v>
      </c>
      <c r="D39" s="55" t="s">
        <v>225</v>
      </c>
      <c r="K39" t="s">
        <v>138</v>
      </c>
      <c r="O39" s="55"/>
    </row>
    <row r="40" spans="2:15">
      <c r="D40" s="55" t="s">
        <v>228</v>
      </c>
      <c r="K40" t="s">
        <v>236</v>
      </c>
    </row>
    <row r="42" spans="2:15">
      <c r="D42" s="55" t="s">
        <v>227</v>
      </c>
      <c r="K42" t="s">
        <v>138</v>
      </c>
    </row>
    <row r="43" spans="2:15">
      <c r="D43" s="55" t="s">
        <v>226</v>
      </c>
      <c r="K43" t="s">
        <v>237</v>
      </c>
    </row>
    <row r="45" spans="2:15">
      <c r="B45" t="s">
        <v>135</v>
      </c>
      <c r="D45" s="55" t="s">
        <v>225</v>
      </c>
      <c r="K45" s="55" t="s">
        <v>138</v>
      </c>
    </row>
    <row r="46" spans="2:15">
      <c r="D46" s="55" t="s">
        <v>227</v>
      </c>
      <c r="K46" s="55" t="s">
        <v>249</v>
      </c>
    </row>
    <row r="48" spans="2:15">
      <c r="B48" t="s">
        <v>156</v>
      </c>
      <c r="D48" s="55" t="s">
        <v>228</v>
      </c>
      <c r="K48">
        <v>12</v>
      </c>
    </row>
    <row r="49" spans="4:11">
      <c r="D49" s="55" t="s">
        <v>226</v>
      </c>
      <c r="K49">
        <v>10</v>
      </c>
    </row>
  </sheetData>
  <mergeCells count="13">
    <mergeCell ref="K4:M4"/>
    <mergeCell ref="N4:P4"/>
    <mergeCell ref="Q4:S4"/>
    <mergeCell ref="B22:D22"/>
    <mergeCell ref="T4:V4"/>
    <mergeCell ref="B7:D7"/>
    <mergeCell ref="B10:D10"/>
    <mergeCell ref="B13:D13"/>
    <mergeCell ref="B16:D16"/>
    <mergeCell ref="B19:D19"/>
    <mergeCell ref="B4:D4"/>
    <mergeCell ref="E4:G4"/>
    <mergeCell ref="H4:J4"/>
  </mergeCells>
  <pageMargins left="0.75" right="0.75" top="1" bottom="1" header="0.5" footer="0.5"/>
  <pageSetup paperSize="9" scale="90" orientation="landscape" horizontalDpi="4294967293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D32"/>
  <sheetViews>
    <sheetView showGridLines="0" topLeftCell="A3" workbookViewId="0">
      <selection activeCell="AE5" sqref="AE5"/>
    </sheetView>
  </sheetViews>
  <sheetFormatPr defaultRowHeight="12.75"/>
  <cols>
    <col min="1" max="1" width="4" customWidth="1"/>
    <col min="4" max="4" width="13.7109375" customWidth="1"/>
    <col min="5" max="25" width="5" customWidth="1"/>
  </cols>
  <sheetData>
    <row r="1" spans="1:30" ht="18">
      <c r="A1" s="1" t="s">
        <v>207</v>
      </c>
      <c r="D1" s="80"/>
      <c r="E1" s="81"/>
      <c r="G1" s="75"/>
      <c r="H1" s="81"/>
      <c r="J1" s="75"/>
      <c r="K1" s="81"/>
      <c r="M1" s="75"/>
      <c r="N1" s="81"/>
      <c r="P1" s="75"/>
      <c r="Q1" s="81"/>
      <c r="S1" s="75"/>
      <c r="T1" s="81"/>
      <c r="V1" s="75"/>
      <c r="W1" s="81"/>
      <c r="Y1" s="75"/>
      <c r="Z1" s="81"/>
      <c r="AB1" s="75"/>
    </row>
    <row r="2" spans="1:30" ht="15.75">
      <c r="A2" s="2" t="s">
        <v>206</v>
      </c>
      <c r="B2" s="55"/>
      <c r="C2" s="2" t="s">
        <v>65</v>
      </c>
      <c r="E2" s="81"/>
      <c r="G2" s="75"/>
      <c r="H2" s="81"/>
      <c r="J2" s="75"/>
      <c r="K2" s="81"/>
      <c r="M2" s="75"/>
      <c r="N2" s="81"/>
      <c r="P2" s="75"/>
      <c r="Q2" s="81"/>
      <c r="S2" s="75"/>
      <c r="T2" s="81"/>
      <c r="V2" s="75"/>
      <c r="W2" s="81"/>
      <c r="Y2" s="75"/>
      <c r="Z2" s="81"/>
      <c r="AB2" s="75"/>
    </row>
    <row r="3" spans="1:30" ht="13.5" thickBot="1">
      <c r="E3" s="81"/>
      <c r="G3" s="75"/>
      <c r="H3" s="81"/>
      <c r="J3" s="75"/>
      <c r="K3" s="81"/>
      <c r="M3" s="75"/>
      <c r="N3" s="81"/>
      <c r="P3" s="75"/>
      <c r="Q3" s="81"/>
      <c r="S3" s="75"/>
      <c r="T3" s="81"/>
      <c r="V3" s="75"/>
      <c r="W3" s="81"/>
      <c r="Y3" s="75"/>
      <c r="Z3" s="81"/>
      <c r="AB3" s="75"/>
    </row>
    <row r="4" spans="1:30" ht="15" customHeight="1" thickBot="1">
      <c r="A4" s="82" t="s">
        <v>0</v>
      </c>
      <c r="B4" s="317" t="s">
        <v>1</v>
      </c>
      <c r="C4" s="306"/>
      <c r="D4" s="307"/>
      <c r="E4" s="339" t="s">
        <v>2</v>
      </c>
      <c r="F4" s="340"/>
      <c r="G4" s="341"/>
      <c r="H4" s="317" t="s">
        <v>3</v>
      </c>
      <c r="I4" s="318"/>
      <c r="J4" s="328"/>
      <c r="K4" s="317" t="s">
        <v>4</v>
      </c>
      <c r="L4" s="318"/>
      <c r="M4" s="328"/>
      <c r="N4" s="317" t="s">
        <v>5</v>
      </c>
      <c r="O4" s="318"/>
      <c r="P4" s="328"/>
      <c r="Q4" s="317" t="s">
        <v>6</v>
      </c>
      <c r="R4" s="318"/>
      <c r="S4" s="328"/>
      <c r="T4" s="317" t="s">
        <v>34</v>
      </c>
      <c r="U4" s="318"/>
      <c r="V4" s="328"/>
      <c r="W4" s="317" t="s">
        <v>35</v>
      </c>
      <c r="X4" s="318"/>
      <c r="Y4" s="318"/>
      <c r="Z4" s="323" t="s">
        <v>7</v>
      </c>
      <c r="AA4" s="318"/>
      <c r="AB4" s="328"/>
      <c r="AC4" s="83" t="s">
        <v>8</v>
      </c>
      <c r="AD4" s="84" t="s">
        <v>9</v>
      </c>
    </row>
    <row r="5" spans="1:30" ht="12.95" customHeight="1" thickTop="1">
      <c r="A5" s="338">
        <v>1</v>
      </c>
      <c r="B5" s="85"/>
      <c r="C5" s="86"/>
      <c r="D5" s="87"/>
      <c r="E5" s="12">
        <v>2</v>
      </c>
      <c r="F5" s="12"/>
      <c r="G5" s="13"/>
      <c r="H5" s="12">
        <v>8</v>
      </c>
      <c r="I5" s="12"/>
      <c r="J5" s="13"/>
      <c r="K5" s="12">
        <v>7</v>
      </c>
      <c r="L5" s="12"/>
      <c r="M5" s="13"/>
      <c r="N5" s="12">
        <v>6</v>
      </c>
      <c r="O5" s="12"/>
      <c r="P5" s="13"/>
      <c r="Q5" s="12">
        <v>5</v>
      </c>
      <c r="R5" s="12"/>
      <c r="S5" s="13"/>
      <c r="T5" s="12">
        <v>4</v>
      </c>
      <c r="U5" s="12"/>
      <c r="V5" s="13"/>
      <c r="W5" s="12">
        <v>3</v>
      </c>
      <c r="X5" s="12"/>
      <c r="Y5" s="12"/>
      <c r="Z5" s="14"/>
      <c r="AA5" s="8"/>
      <c r="AB5" s="11">
        <f>Z7-AB7</f>
        <v>12</v>
      </c>
      <c r="AC5" s="11"/>
      <c r="AD5" s="15"/>
    </row>
    <row r="6" spans="1:30" ht="12.95" customHeight="1">
      <c r="A6" s="330"/>
      <c r="B6" s="202" t="s">
        <v>33</v>
      </c>
      <c r="C6" s="16"/>
      <c r="D6" s="17"/>
      <c r="E6" s="90">
        <v>12</v>
      </c>
      <c r="F6" s="91" t="s">
        <v>18</v>
      </c>
      <c r="G6" s="92">
        <v>9</v>
      </c>
      <c r="H6" s="90">
        <v>12</v>
      </c>
      <c r="I6" s="91" t="s">
        <v>17</v>
      </c>
      <c r="J6" s="92">
        <v>10</v>
      </c>
      <c r="K6" s="90">
        <v>12</v>
      </c>
      <c r="L6" s="91" t="s">
        <v>17</v>
      </c>
      <c r="M6" s="92">
        <v>5</v>
      </c>
      <c r="N6" s="90">
        <v>11</v>
      </c>
      <c r="O6" s="91" t="s">
        <v>17</v>
      </c>
      <c r="P6" s="92">
        <v>12</v>
      </c>
      <c r="Q6" s="90">
        <v>6</v>
      </c>
      <c r="R6" s="91" t="s">
        <v>17</v>
      </c>
      <c r="S6" s="92">
        <v>12</v>
      </c>
      <c r="T6" s="90">
        <v>12</v>
      </c>
      <c r="U6" s="91" t="s">
        <v>17</v>
      </c>
      <c r="V6" s="92">
        <v>9</v>
      </c>
      <c r="W6" s="90">
        <v>12</v>
      </c>
      <c r="X6" s="91" t="s">
        <v>17</v>
      </c>
      <c r="Y6" s="90">
        <v>8</v>
      </c>
      <c r="Z6" s="14"/>
      <c r="AA6" s="8"/>
      <c r="AB6" s="11"/>
      <c r="AC6" s="20">
        <v>5</v>
      </c>
      <c r="AD6" s="21">
        <v>3</v>
      </c>
    </row>
    <row r="7" spans="1:30" ht="12.95" customHeight="1">
      <c r="A7" s="331"/>
      <c r="B7" s="332" t="s">
        <v>205</v>
      </c>
      <c r="C7" s="333"/>
      <c r="D7" s="334"/>
      <c r="E7" s="95"/>
      <c r="F7" s="96"/>
      <c r="G7" s="97"/>
      <c r="H7" s="95"/>
      <c r="I7" s="96"/>
      <c r="J7" s="97"/>
      <c r="K7" s="95"/>
      <c r="L7" s="96"/>
      <c r="M7" s="97"/>
      <c r="N7" s="95"/>
      <c r="O7" s="96"/>
      <c r="P7" s="97"/>
      <c r="Q7" s="95"/>
      <c r="R7" s="96"/>
      <c r="S7" s="97"/>
      <c r="T7" s="95"/>
      <c r="U7" s="96"/>
      <c r="V7" s="97"/>
      <c r="W7" s="95"/>
      <c r="X7" s="96"/>
      <c r="Y7" s="95"/>
      <c r="Z7" s="27">
        <v>77</v>
      </c>
      <c r="AA7" s="28" t="s">
        <v>17</v>
      </c>
      <c r="AB7" s="29">
        <v>65</v>
      </c>
      <c r="AC7" s="30"/>
      <c r="AD7" s="31"/>
    </row>
    <row r="8" spans="1:30" ht="12.95" customHeight="1">
      <c r="A8" s="329">
        <v>2</v>
      </c>
      <c r="B8" s="66"/>
      <c r="C8" s="189"/>
      <c r="D8" s="204"/>
      <c r="E8" s="12">
        <v>1</v>
      </c>
      <c r="F8" s="12"/>
      <c r="G8" s="13"/>
      <c r="H8" s="12">
        <v>7</v>
      </c>
      <c r="I8" s="12"/>
      <c r="J8" s="13"/>
      <c r="K8" s="12">
        <v>5</v>
      </c>
      <c r="L8" s="12"/>
      <c r="M8" s="13"/>
      <c r="N8" s="12">
        <v>3</v>
      </c>
      <c r="O8" s="12"/>
      <c r="P8" s="13"/>
      <c r="Q8" s="12">
        <v>8</v>
      </c>
      <c r="R8" s="12"/>
      <c r="S8" s="13"/>
      <c r="T8" s="12">
        <v>6</v>
      </c>
      <c r="U8" s="12"/>
      <c r="V8" s="13"/>
      <c r="W8" s="12">
        <v>4</v>
      </c>
      <c r="X8" s="12"/>
      <c r="Y8" s="12"/>
      <c r="Z8" s="88"/>
      <c r="AA8" s="12"/>
      <c r="AB8" s="13">
        <v>-17</v>
      </c>
      <c r="AC8" s="32"/>
      <c r="AD8" s="37"/>
    </row>
    <row r="9" spans="1:30" ht="12.95" customHeight="1">
      <c r="A9" s="330"/>
      <c r="B9" s="202" t="s">
        <v>56</v>
      </c>
      <c r="C9" s="16"/>
      <c r="D9" s="17"/>
      <c r="E9" s="90">
        <v>9</v>
      </c>
      <c r="F9" s="91" t="s">
        <v>17</v>
      </c>
      <c r="G9" s="92">
        <v>12</v>
      </c>
      <c r="H9" s="90">
        <v>7</v>
      </c>
      <c r="I9" s="91" t="s">
        <v>17</v>
      </c>
      <c r="J9" s="92">
        <v>12</v>
      </c>
      <c r="K9" s="90">
        <v>12</v>
      </c>
      <c r="L9" s="91" t="s">
        <v>17</v>
      </c>
      <c r="M9" s="92">
        <v>9</v>
      </c>
      <c r="N9" s="90">
        <v>6</v>
      </c>
      <c r="O9" s="91" t="s">
        <v>17</v>
      </c>
      <c r="P9" s="92">
        <v>12</v>
      </c>
      <c r="Q9" s="90">
        <v>7</v>
      </c>
      <c r="R9" s="91" t="s">
        <v>17</v>
      </c>
      <c r="S9" s="92">
        <v>12</v>
      </c>
      <c r="T9" s="90">
        <v>8</v>
      </c>
      <c r="U9" s="91" t="s">
        <v>17</v>
      </c>
      <c r="V9" s="92">
        <v>12</v>
      </c>
      <c r="W9" s="90">
        <v>12</v>
      </c>
      <c r="X9" s="91" t="s">
        <v>17</v>
      </c>
      <c r="Y9" s="90">
        <v>9</v>
      </c>
      <c r="Z9" s="93">
        <v>61</v>
      </c>
      <c r="AA9" s="91" t="s">
        <v>17</v>
      </c>
      <c r="AB9" s="92">
        <v>78</v>
      </c>
      <c r="AC9" s="35">
        <v>2</v>
      </c>
      <c r="AD9" s="21">
        <v>6</v>
      </c>
    </row>
    <row r="10" spans="1:30" ht="12.95" customHeight="1">
      <c r="A10" s="331"/>
      <c r="B10" s="332" t="s">
        <v>204</v>
      </c>
      <c r="C10" s="333"/>
      <c r="D10" s="334"/>
      <c r="E10" s="99"/>
      <c r="F10" s="100"/>
      <c r="G10" s="101"/>
      <c r="H10" s="99"/>
      <c r="I10" s="100"/>
      <c r="J10" s="101"/>
      <c r="K10" s="99"/>
      <c r="L10" s="100"/>
      <c r="M10" s="101"/>
      <c r="N10" s="99"/>
      <c r="O10" s="100"/>
      <c r="P10" s="101"/>
      <c r="Q10" s="99"/>
      <c r="R10" s="100"/>
      <c r="S10" s="101"/>
      <c r="T10" s="99"/>
      <c r="U10" s="100"/>
      <c r="V10" s="101"/>
      <c r="W10" s="99"/>
      <c r="X10" s="100"/>
      <c r="Y10" s="99"/>
      <c r="Z10" s="102"/>
      <c r="AA10" s="100"/>
      <c r="AB10" s="101"/>
      <c r="AC10" s="30"/>
      <c r="AD10" s="31"/>
    </row>
    <row r="11" spans="1:30" ht="12.95" customHeight="1">
      <c r="A11" s="329">
        <v>3</v>
      </c>
      <c r="B11" s="66"/>
      <c r="C11" s="16"/>
      <c r="D11" s="17"/>
      <c r="E11" s="12">
        <v>8</v>
      </c>
      <c r="F11" s="12"/>
      <c r="G11" s="13"/>
      <c r="H11" s="12">
        <v>6</v>
      </c>
      <c r="I11" s="12"/>
      <c r="J11" s="13"/>
      <c r="K11" s="12">
        <v>4</v>
      </c>
      <c r="L11" s="12"/>
      <c r="M11" s="13"/>
      <c r="N11" s="12">
        <v>2</v>
      </c>
      <c r="O11" s="12"/>
      <c r="P11" s="13"/>
      <c r="Q11" s="12">
        <v>7</v>
      </c>
      <c r="R11" s="12"/>
      <c r="S11" s="13"/>
      <c r="T11" s="12">
        <v>5</v>
      </c>
      <c r="U11" s="12"/>
      <c r="V11" s="13"/>
      <c r="W11" s="12">
        <v>1</v>
      </c>
      <c r="X11" s="12"/>
      <c r="Y11" s="12"/>
      <c r="Z11" s="88"/>
      <c r="AA11" s="12"/>
      <c r="AB11" s="13">
        <v>12</v>
      </c>
      <c r="AC11" s="32"/>
      <c r="AD11" s="37"/>
    </row>
    <row r="12" spans="1:30" ht="12.95" customHeight="1">
      <c r="A12" s="330"/>
      <c r="B12" s="202" t="s">
        <v>55</v>
      </c>
      <c r="C12" s="16"/>
      <c r="D12" s="17"/>
      <c r="E12" s="90">
        <v>8</v>
      </c>
      <c r="F12" s="91" t="s">
        <v>17</v>
      </c>
      <c r="G12" s="92">
        <v>12</v>
      </c>
      <c r="H12" s="90">
        <v>12</v>
      </c>
      <c r="I12" s="91" t="s">
        <v>17</v>
      </c>
      <c r="J12" s="92">
        <v>11</v>
      </c>
      <c r="K12" s="90">
        <v>12</v>
      </c>
      <c r="L12" s="91" t="s">
        <v>17</v>
      </c>
      <c r="M12" s="92">
        <v>8</v>
      </c>
      <c r="N12" s="90">
        <v>12</v>
      </c>
      <c r="O12" s="91" t="s">
        <v>18</v>
      </c>
      <c r="P12" s="92">
        <v>6</v>
      </c>
      <c r="Q12" s="90">
        <v>12</v>
      </c>
      <c r="R12" s="91"/>
      <c r="S12" s="92">
        <v>5</v>
      </c>
      <c r="T12" s="90">
        <v>12</v>
      </c>
      <c r="U12" s="91" t="s">
        <v>17</v>
      </c>
      <c r="V12" s="92">
        <v>10</v>
      </c>
      <c r="W12" s="90">
        <v>8</v>
      </c>
      <c r="X12" s="91" t="s">
        <v>17</v>
      </c>
      <c r="Y12" s="90">
        <v>12</v>
      </c>
      <c r="Z12" s="93">
        <v>76</v>
      </c>
      <c r="AA12" s="91" t="s">
        <v>17</v>
      </c>
      <c r="AB12" s="92">
        <v>64</v>
      </c>
      <c r="AC12" s="35">
        <v>5</v>
      </c>
      <c r="AD12" s="21">
        <v>4</v>
      </c>
    </row>
    <row r="13" spans="1:30" ht="12.95" customHeight="1">
      <c r="A13" s="331"/>
      <c r="B13" s="332" t="s">
        <v>203</v>
      </c>
      <c r="C13" s="333"/>
      <c r="D13" s="334"/>
      <c r="E13" s="95"/>
      <c r="F13" s="96"/>
      <c r="G13" s="97"/>
      <c r="H13" s="95"/>
      <c r="I13" s="96"/>
      <c r="J13" s="97"/>
      <c r="K13" s="95"/>
      <c r="L13" s="96"/>
      <c r="M13" s="97"/>
      <c r="N13" s="95"/>
      <c r="O13" s="96"/>
      <c r="P13" s="97"/>
      <c r="Q13" s="95"/>
      <c r="R13" s="96"/>
      <c r="S13" s="97"/>
      <c r="T13" s="95"/>
      <c r="U13" s="96"/>
      <c r="V13" s="97"/>
      <c r="W13" s="95"/>
      <c r="X13" s="96"/>
      <c r="Y13" s="95"/>
      <c r="Z13" s="98"/>
      <c r="AA13" s="96"/>
      <c r="AB13" s="97"/>
      <c r="AC13" s="30"/>
      <c r="AD13" s="31"/>
    </row>
    <row r="14" spans="1:30" ht="12.95" customHeight="1">
      <c r="A14" s="329">
        <v>4</v>
      </c>
      <c r="B14" s="66"/>
      <c r="C14" s="16"/>
      <c r="D14" s="17"/>
      <c r="E14" s="12">
        <v>7</v>
      </c>
      <c r="F14" s="12"/>
      <c r="G14" s="13"/>
      <c r="H14" s="12">
        <v>5</v>
      </c>
      <c r="I14" s="12"/>
      <c r="J14" s="13"/>
      <c r="K14" s="12">
        <v>3</v>
      </c>
      <c r="L14" s="12"/>
      <c r="M14" s="13"/>
      <c r="N14" s="12">
        <v>8</v>
      </c>
      <c r="O14" s="12"/>
      <c r="P14" s="13"/>
      <c r="Q14" s="12">
        <v>6</v>
      </c>
      <c r="R14" s="12"/>
      <c r="S14" s="13"/>
      <c r="T14" s="12">
        <v>1</v>
      </c>
      <c r="U14" s="12"/>
      <c r="V14" s="13"/>
      <c r="W14" s="12">
        <v>2</v>
      </c>
      <c r="X14" s="12"/>
      <c r="Y14" s="12"/>
      <c r="Z14" s="88"/>
      <c r="AA14" s="12"/>
      <c r="AB14" s="13">
        <v>-21</v>
      </c>
      <c r="AC14" s="32"/>
      <c r="AD14" s="37"/>
    </row>
    <row r="15" spans="1:30" ht="12.95" customHeight="1">
      <c r="A15" s="330"/>
      <c r="B15" s="202" t="s">
        <v>53</v>
      </c>
      <c r="C15" s="16"/>
      <c r="D15" s="17"/>
      <c r="E15" s="90">
        <v>12</v>
      </c>
      <c r="F15" s="91" t="s">
        <v>17</v>
      </c>
      <c r="G15" s="92">
        <v>10</v>
      </c>
      <c r="H15" s="90">
        <v>11</v>
      </c>
      <c r="I15" s="91" t="s">
        <v>17</v>
      </c>
      <c r="J15" s="92">
        <v>12</v>
      </c>
      <c r="K15" s="90">
        <v>8</v>
      </c>
      <c r="L15" s="91" t="s">
        <v>17</v>
      </c>
      <c r="M15" s="92">
        <v>12</v>
      </c>
      <c r="N15" s="90">
        <v>6</v>
      </c>
      <c r="O15" s="91" t="s">
        <v>17</v>
      </c>
      <c r="P15" s="92">
        <v>12</v>
      </c>
      <c r="Q15" s="90">
        <v>6</v>
      </c>
      <c r="R15" s="91" t="s">
        <v>17</v>
      </c>
      <c r="S15" s="92">
        <v>12</v>
      </c>
      <c r="T15" s="90">
        <v>9</v>
      </c>
      <c r="U15" s="91" t="s">
        <v>17</v>
      </c>
      <c r="V15" s="92">
        <v>12</v>
      </c>
      <c r="W15" s="90">
        <v>9</v>
      </c>
      <c r="X15" s="91" t="s">
        <v>17</v>
      </c>
      <c r="Y15" s="90">
        <v>12</v>
      </c>
      <c r="Z15" s="93">
        <v>61</v>
      </c>
      <c r="AA15" s="91" t="s">
        <v>17</v>
      </c>
      <c r="AB15" s="92">
        <v>82</v>
      </c>
      <c r="AC15" s="35">
        <v>1</v>
      </c>
      <c r="AD15" s="21">
        <v>8</v>
      </c>
    </row>
    <row r="16" spans="1:30" ht="12.95" customHeight="1">
      <c r="A16" s="331"/>
      <c r="B16" s="332" t="s">
        <v>202</v>
      </c>
      <c r="C16" s="333"/>
      <c r="D16" s="334"/>
      <c r="E16" s="95"/>
      <c r="F16" s="96"/>
      <c r="G16" s="97"/>
      <c r="H16" s="95"/>
      <c r="I16" s="96"/>
      <c r="J16" s="97"/>
      <c r="K16" s="95"/>
      <c r="L16" s="96"/>
      <c r="M16" s="97"/>
      <c r="N16" s="95"/>
      <c r="O16" s="96"/>
      <c r="P16" s="97"/>
      <c r="Q16" s="95"/>
      <c r="R16" s="96"/>
      <c r="S16" s="97"/>
      <c r="T16" s="95"/>
      <c r="U16" s="96"/>
      <c r="V16" s="97"/>
      <c r="W16" s="95"/>
      <c r="X16" s="96"/>
      <c r="Y16" s="95"/>
      <c r="Z16" s="98"/>
      <c r="AA16" s="96"/>
      <c r="AB16" s="97"/>
      <c r="AC16" s="30"/>
      <c r="AD16" s="31"/>
    </row>
    <row r="17" spans="1:30" ht="12.95" customHeight="1">
      <c r="A17" s="329">
        <v>5</v>
      </c>
      <c r="B17" s="66"/>
      <c r="C17" s="189"/>
      <c r="D17" s="204"/>
      <c r="E17" s="12">
        <v>6</v>
      </c>
      <c r="F17" s="12"/>
      <c r="G17" s="13"/>
      <c r="H17" s="12">
        <v>4</v>
      </c>
      <c r="I17" s="203"/>
      <c r="J17" s="13"/>
      <c r="K17" s="12">
        <v>2</v>
      </c>
      <c r="L17" s="12"/>
      <c r="M17" s="13"/>
      <c r="N17" s="12">
        <v>7</v>
      </c>
      <c r="O17" s="12"/>
      <c r="P17" s="13"/>
      <c r="Q17" s="12">
        <v>1</v>
      </c>
      <c r="R17" s="12"/>
      <c r="S17" s="13"/>
      <c r="T17" s="12">
        <v>3</v>
      </c>
      <c r="U17" s="12"/>
      <c r="V17" s="13"/>
      <c r="W17" s="12">
        <v>8</v>
      </c>
      <c r="X17" s="12"/>
      <c r="Y17" s="12"/>
      <c r="Z17" s="88"/>
      <c r="AA17" s="12"/>
      <c r="AB17" s="13">
        <v>-3</v>
      </c>
      <c r="AC17" s="32"/>
      <c r="AD17" s="37"/>
    </row>
    <row r="18" spans="1:30" ht="12.95" customHeight="1">
      <c r="A18" s="330"/>
      <c r="B18" s="202" t="s">
        <v>32</v>
      </c>
      <c r="C18" s="16"/>
      <c r="D18" s="17"/>
      <c r="E18" s="90">
        <v>9</v>
      </c>
      <c r="F18" s="91" t="s">
        <v>17</v>
      </c>
      <c r="G18" s="92">
        <v>12</v>
      </c>
      <c r="H18" s="90">
        <v>12</v>
      </c>
      <c r="I18" s="91" t="s">
        <v>17</v>
      </c>
      <c r="J18" s="92">
        <v>11</v>
      </c>
      <c r="K18" s="90">
        <v>9</v>
      </c>
      <c r="L18" s="91" t="s">
        <v>17</v>
      </c>
      <c r="M18" s="92">
        <v>12</v>
      </c>
      <c r="N18" s="90">
        <v>12</v>
      </c>
      <c r="O18" s="91" t="s">
        <v>17</v>
      </c>
      <c r="P18" s="92">
        <v>9</v>
      </c>
      <c r="Q18" s="90">
        <v>12</v>
      </c>
      <c r="R18" s="91" t="s">
        <v>17</v>
      </c>
      <c r="S18" s="92">
        <v>6</v>
      </c>
      <c r="T18" s="90">
        <v>10</v>
      </c>
      <c r="U18" s="91" t="s">
        <v>17</v>
      </c>
      <c r="V18" s="92">
        <v>12</v>
      </c>
      <c r="W18" s="90">
        <v>7</v>
      </c>
      <c r="X18" s="91" t="s">
        <v>17</v>
      </c>
      <c r="Y18" s="90">
        <v>12</v>
      </c>
      <c r="Z18" s="93">
        <v>71</v>
      </c>
      <c r="AA18" s="91" t="s">
        <v>17</v>
      </c>
      <c r="AB18" s="92">
        <v>74</v>
      </c>
      <c r="AC18" s="35">
        <v>3</v>
      </c>
      <c r="AD18" s="21">
        <v>5</v>
      </c>
    </row>
    <row r="19" spans="1:30" ht="12.95" customHeight="1">
      <c r="A19" s="331"/>
      <c r="B19" s="332" t="s">
        <v>201</v>
      </c>
      <c r="C19" s="333"/>
      <c r="D19" s="334"/>
      <c r="E19" s="103"/>
      <c r="F19" s="96"/>
      <c r="G19" s="104"/>
      <c r="H19" s="103"/>
      <c r="I19" s="96"/>
      <c r="J19" s="104"/>
      <c r="K19" s="103"/>
      <c r="L19" s="96"/>
      <c r="M19" s="104"/>
      <c r="N19" s="103"/>
      <c r="O19" s="96"/>
      <c r="P19" s="104"/>
      <c r="Q19" s="103"/>
      <c r="R19" s="96"/>
      <c r="S19" s="104"/>
      <c r="T19" s="103"/>
      <c r="U19" s="96"/>
      <c r="V19" s="104"/>
      <c r="W19" s="103"/>
      <c r="X19" s="96"/>
      <c r="Y19" s="103"/>
      <c r="Z19" s="105"/>
      <c r="AA19" s="96"/>
      <c r="AB19" s="104"/>
      <c r="AC19" s="30"/>
      <c r="AD19" s="31"/>
    </row>
    <row r="20" spans="1:30" ht="12.95" customHeight="1">
      <c r="A20" s="329">
        <v>6</v>
      </c>
      <c r="B20" s="66"/>
      <c r="C20" s="64"/>
      <c r="D20" s="17"/>
      <c r="E20" s="12">
        <v>5</v>
      </c>
      <c r="F20" s="12"/>
      <c r="G20" s="12"/>
      <c r="H20" s="106">
        <v>3</v>
      </c>
      <c r="I20" s="107"/>
      <c r="J20" s="108"/>
      <c r="K20" s="106">
        <v>8</v>
      </c>
      <c r="L20" s="107"/>
      <c r="M20" s="108"/>
      <c r="N20" s="106">
        <v>1</v>
      </c>
      <c r="O20" s="107"/>
      <c r="P20" s="108"/>
      <c r="Q20" s="12">
        <v>4</v>
      </c>
      <c r="R20" s="12"/>
      <c r="S20" s="12"/>
      <c r="T20" s="106">
        <v>2</v>
      </c>
      <c r="U20" s="107"/>
      <c r="V20" s="108"/>
      <c r="W20" s="12">
        <v>7</v>
      </c>
      <c r="X20" s="12"/>
      <c r="Y20" s="12"/>
      <c r="Z20" s="109"/>
      <c r="AA20" s="107"/>
      <c r="AB20" s="108">
        <v>12</v>
      </c>
      <c r="AC20" s="11"/>
      <c r="AD20" s="37"/>
    </row>
    <row r="21" spans="1:30" ht="12.95" customHeight="1">
      <c r="A21" s="330"/>
      <c r="B21" s="202" t="s">
        <v>54</v>
      </c>
      <c r="C21" s="16"/>
      <c r="D21" s="17"/>
      <c r="E21" s="90">
        <v>12</v>
      </c>
      <c r="F21" s="91" t="s">
        <v>17</v>
      </c>
      <c r="G21" s="90">
        <v>9</v>
      </c>
      <c r="H21" s="110">
        <v>11</v>
      </c>
      <c r="I21" s="91" t="s">
        <v>17</v>
      </c>
      <c r="J21" s="92">
        <v>12</v>
      </c>
      <c r="K21" s="110">
        <v>12</v>
      </c>
      <c r="L21" s="91"/>
      <c r="M21" s="92">
        <v>10</v>
      </c>
      <c r="N21" s="110">
        <v>12</v>
      </c>
      <c r="O21" s="91" t="s">
        <v>17</v>
      </c>
      <c r="P21" s="92">
        <v>11</v>
      </c>
      <c r="Q21" s="90">
        <v>12</v>
      </c>
      <c r="R21" s="91" t="s">
        <v>17</v>
      </c>
      <c r="S21" s="90">
        <v>6</v>
      </c>
      <c r="T21" s="110">
        <v>12</v>
      </c>
      <c r="U21" s="91" t="s">
        <v>17</v>
      </c>
      <c r="V21" s="92">
        <v>8</v>
      </c>
      <c r="W21" s="90">
        <v>9</v>
      </c>
      <c r="X21" s="91" t="s">
        <v>17</v>
      </c>
      <c r="Y21" s="90">
        <v>12</v>
      </c>
      <c r="Z21" s="93">
        <v>80</v>
      </c>
      <c r="AA21" s="91" t="s">
        <v>17</v>
      </c>
      <c r="AB21" s="92">
        <v>68</v>
      </c>
      <c r="AC21" s="20">
        <v>5</v>
      </c>
      <c r="AD21" s="21">
        <v>2</v>
      </c>
    </row>
    <row r="22" spans="1:30" ht="12.95" customHeight="1">
      <c r="A22" s="331"/>
      <c r="B22" s="332" t="s">
        <v>200</v>
      </c>
      <c r="C22" s="333"/>
      <c r="D22" s="334"/>
      <c r="E22" s="105"/>
      <c r="F22" s="96"/>
      <c r="G22" s="103"/>
      <c r="H22" s="111"/>
      <c r="I22" s="96"/>
      <c r="J22" s="104"/>
      <c r="K22" s="111"/>
      <c r="L22" s="96"/>
      <c r="M22" s="104"/>
      <c r="N22" s="111"/>
      <c r="O22" s="96"/>
      <c r="P22" s="104"/>
      <c r="Q22" s="103"/>
      <c r="R22" s="96"/>
      <c r="S22" s="103"/>
      <c r="T22" s="111"/>
      <c r="U22" s="96"/>
      <c r="V22" s="104"/>
      <c r="W22" s="103"/>
      <c r="X22" s="96"/>
      <c r="Y22" s="103"/>
      <c r="Z22" s="105"/>
      <c r="AA22" s="96"/>
      <c r="AB22" s="104"/>
      <c r="AC22" s="112"/>
      <c r="AD22" s="31"/>
    </row>
    <row r="23" spans="1:30" ht="12.95" customHeight="1">
      <c r="A23" s="329">
        <v>7</v>
      </c>
      <c r="B23" s="66"/>
      <c r="C23" s="16"/>
      <c r="D23" s="17"/>
      <c r="E23" s="12">
        <v>4</v>
      </c>
      <c r="F23" s="12"/>
      <c r="G23" s="12"/>
      <c r="H23" s="113">
        <v>2</v>
      </c>
      <c r="I23" s="12"/>
      <c r="J23" s="13"/>
      <c r="K23" s="113">
        <v>1</v>
      </c>
      <c r="L23" s="12"/>
      <c r="M23" s="13"/>
      <c r="N23" s="113">
        <v>5</v>
      </c>
      <c r="O23" s="12"/>
      <c r="P23" s="13"/>
      <c r="Q23" s="12">
        <v>3</v>
      </c>
      <c r="R23" s="12"/>
      <c r="S23" s="12"/>
      <c r="T23" s="113">
        <v>8</v>
      </c>
      <c r="U23" s="12"/>
      <c r="V23" s="13"/>
      <c r="W23" s="12">
        <v>6</v>
      </c>
      <c r="X23" s="12"/>
      <c r="Y23" s="12"/>
      <c r="Z23" s="88"/>
      <c r="AA23" s="12"/>
      <c r="AB23" s="13">
        <v>-17</v>
      </c>
      <c r="AC23" s="32"/>
      <c r="AD23" s="37"/>
    </row>
    <row r="24" spans="1:30" ht="12.95" customHeight="1">
      <c r="A24" s="330"/>
      <c r="B24" s="202" t="s">
        <v>52</v>
      </c>
      <c r="C24" s="16"/>
      <c r="D24" s="17"/>
      <c r="E24" s="90">
        <v>10</v>
      </c>
      <c r="F24" s="91" t="s">
        <v>17</v>
      </c>
      <c r="G24" s="90">
        <v>12</v>
      </c>
      <c r="H24" s="110">
        <v>12</v>
      </c>
      <c r="I24" s="91" t="s">
        <v>17</v>
      </c>
      <c r="J24" s="92">
        <v>7</v>
      </c>
      <c r="K24" s="110">
        <v>5</v>
      </c>
      <c r="L24" s="91" t="s">
        <v>17</v>
      </c>
      <c r="M24" s="92">
        <v>12</v>
      </c>
      <c r="N24" s="110">
        <v>9</v>
      </c>
      <c r="O24" s="91" t="s">
        <v>17</v>
      </c>
      <c r="P24" s="92">
        <v>12</v>
      </c>
      <c r="Q24" s="90">
        <v>5</v>
      </c>
      <c r="R24" s="91" t="s">
        <v>17</v>
      </c>
      <c r="S24" s="90">
        <v>12</v>
      </c>
      <c r="T24" s="110">
        <v>6</v>
      </c>
      <c r="U24" s="91" t="s">
        <v>17</v>
      </c>
      <c r="V24" s="92">
        <v>12</v>
      </c>
      <c r="W24" s="90">
        <v>12</v>
      </c>
      <c r="X24" s="91" t="s">
        <v>17</v>
      </c>
      <c r="Y24" s="90">
        <v>9</v>
      </c>
      <c r="Z24" s="93">
        <v>59</v>
      </c>
      <c r="AA24" s="91" t="s">
        <v>17</v>
      </c>
      <c r="AB24" s="92">
        <v>76</v>
      </c>
      <c r="AC24" s="35">
        <v>2</v>
      </c>
      <c r="AD24" s="21">
        <v>7</v>
      </c>
    </row>
    <row r="25" spans="1:30" ht="12.95" customHeight="1">
      <c r="A25" s="331"/>
      <c r="B25" s="332" t="s">
        <v>199</v>
      </c>
      <c r="C25" s="333"/>
      <c r="D25" s="334"/>
      <c r="E25" s="103"/>
      <c r="F25" s="96"/>
      <c r="G25" s="103"/>
      <c r="H25" s="111"/>
      <c r="I25" s="96"/>
      <c r="J25" s="104"/>
      <c r="K25" s="111"/>
      <c r="L25" s="96"/>
      <c r="M25" s="104"/>
      <c r="N25" s="111"/>
      <c r="O25" s="96"/>
      <c r="P25" s="104"/>
      <c r="Q25" s="103"/>
      <c r="R25" s="96"/>
      <c r="S25" s="103"/>
      <c r="T25" s="111"/>
      <c r="U25" s="96"/>
      <c r="V25" s="104"/>
      <c r="W25" s="103"/>
      <c r="X25" s="96"/>
      <c r="Y25" s="103"/>
      <c r="Z25" s="105"/>
      <c r="AA25" s="96"/>
      <c r="AB25" s="104"/>
      <c r="AC25" s="30"/>
      <c r="AD25" s="31"/>
    </row>
    <row r="26" spans="1:30" ht="12.95" customHeight="1">
      <c r="A26" s="335">
        <v>8</v>
      </c>
      <c r="B26" s="66"/>
      <c r="C26" s="16"/>
      <c r="D26" s="17"/>
      <c r="E26" s="12">
        <v>3</v>
      </c>
      <c r="F26" s="12"/>
      <c r="G26" s="12"/>
      <c r="H26" s="113">
        <v>1</v>
      </c>
      <c r="I26" s="12"/>
      <c r="J26" s="13"/>
      <c r="K26" s="113">
        <v>6</v>
      </c>
      <c r="L26" s="12"/>
      <c r="M26" s="13"/>
      <c r="N26" s="113">
        <v>4</v>
      </c>
      <c r="O26" s="12"/>
      <c r="P26" s="13"/>
      <c r="Q26" s="12">
        <v>2</v>
      </c>
      <c r="R26" s="12"/>
      <c r="S26" s="12"/>
      <c r="T26" s="113">
        <v>7</v>
      </c>
      <c r="U26" s="12"/>
      <c r="V26" s="13"/>
      <c r="W26" s="12">
        <v>5</v>
      </c>
      <c r="X26" s="12"/>
      <c r="Y26" s="12"/>
      <c r="Z26" s="88"/>
      <c r="AA26" s="12"/>
      <c r="AB26" s="13">
        <v>22</v>
      </c>
      <c r="AC26" s="11"/>
      <c r="AD26" s="37"/>
    </row>
    <row r="27" spans="1:30" ht="12.95" customHeight="1">
      <c r="A27" s="330"/>
      <c r="B27" s="202" t="s">
        <v>198</v>
      </c>
      <c r="C27" s="16"/>
      <c r="D27" s="17"/>
      <c r="E27" s="90">
        <v>12</v>
      </c>
      <c r="F27" s="91" t="s">
        <v>17</v>
      </c>
      <c r="G27" s="90">
        <v>8</v>
      </c>
      <c r="H27" s="110">
        <v>10</v>
      </c>
      <c r="I27" s="91" t="s">
        <v>17</v>
      </c>
      <c r="J27" s="92">
        <v>12</v>
      </c>
      <c r="K27" s="110">
        <v>10</v>
      </c>
      <c r="L27" s="91" t="s">
        <v>17</v>
      </c>
      <c r="M27" s="92">
        <v>12</v>
      </c>
      <c r="N27" s="110">
        <v>12</v>
      </c>
      <c r="O27" s="91" t="s">
        <v>17</v>
      </c>
      <c r="P27" s="92">
        <v>6</v>
      </c>
      <c r="Q27" s="90">
        <v>12</v>
      </c>
      <c r="R27" s="91" t="s">
        <v>17</v>
      </c>
      <c r="S27" s="90">
        <v>7</v>
      </c>
      <c r="T27" s="110">
        <v>12</v>
      </c>
      <c r="U27" s="91" t="s">
        <v>17</v>
      </c>
      <c r="V27" s="92">
        <v>6</v>
      </c>
      <c r="W27" s="90">
        <v>12</v>
      </c>
      <c r="X27" s="91" t="s">
        <v>17</v>
      </c>
      <c r="Y27" s="90">
        <v>7</v>
      </c>
      <c r="Z27" s="93">
        <v>80</v>
      </c>
      <c r="AA27" s="91" t="s">
        <v>17</v>
      </c>
      <c r="AB27" s="92">
        <v>58</v>
      </c>
      <c r="AC27" s="20">
        <v>5</v>
      </c>
      <c r="AD27" s="21">
        <v>1</v>
      </c>
    </row>
    <row r="28" spans="1:30" ht="12.95" customHeight="1" thickBot="1">
      <c r="A28" s="336"/>
      <c r="B28" s="337" t="s">
        <v>197</v>
      </c>
      <c r="C28" s="303"/>
      <c r="D28" s="304"/>
      <c r="E28" s="116"/>
      <c r="F28" s="117"/>
      <c r="G28" s="118"/>
      <c r="H28" s="119"/>
      <c r="I28" s="117"/>
      <c r="J28" s="120"/>
      <c r="K28" s="119"/>
      <c r="L28" s="117"/>
      <c r="M28" s="120"/>
      <c r="N28" s="119"/>
      <c r="O28" s="117"/>
      <c r="P28" s="120"/>
      <c r="Q28" s="118"/>
      <c r="R28" s="117"/>
      <c r="S28" s="118"/>
      <c r="T28" s="119"/>
      <c r="U28" s="117"/>
      <c r="V28" s="120"/>
      <c r="W28" s="118"/>
      <c r="X28" s="117"/>
      <c r="Y28" s="118"/>
      <c r="Z28" s="116"/>
      <c r="AA28" s="117"/>
      <c r="AB28" s="120"/>
      <c r="AC28" s="44"/>
      <c r="AD28" s="45"/>
    </row>
    <row r="31" spans="1:30">
      <c r="B31" s="55" t="s">
        <v>135</v>
      </c>
      <c r="C31" s="55" t="s">
        <v>245</v>
      </c>
      <c r="L31" s="55" t="s">
        <v>247</v>
      </c>
    </row>
    <row r="32" spans="1:30">
      <c r="C32" s="55" t="s">
        <v>246</v>
      </c>
      <c r="L32" s="55" t="s">
        <v>248</v>
      </c>
    </row>
  </sheetData>
  <mergeCells count="25">
    <mergeCell ref="Z4:AB4"/>
    <mergeCell ref="A5:A7"/>
    <mergeCell ref="B7:D7"/>
    <mergeCell ref="A8:A10"/>
    <mergeCell ref="B10:D10"/>
    <mergeCell ref="B4:D4"/>
    <mergeCell ref="E4:G4"/>
    <mergeCell ref="H4:J4"/>
    <mergeCell ref="K4:M4"/>
    <mergeCell ref="N4:P4"/>
    <mergeCell ref="Q4:S4"/>
    <mergeCell ref="T4:V4"/>
    <mergeCell ref="W4:Y4"/>
    <mergeCell ref="A11:A13"/>
    <mergeCell ref="B13:D13"/>
    <mergeCell ref="A14:A16"/>
    <mergeCell ref="B16:D16"/>
    <mergeCell ref="A17:A19"/>
    <mergeCell ref="B19:D19"/>
    <mergeCell ref="A20:A22"/>
    <mergeCell ref="B22:D22"/>
    <mergeCell ref="A23:A25"/>
    <mergeCell ref="B25:D25"/>
    <mergeCell ref="A26:A28"/>
    <mergeCell ref="B28:D28"/>
  </mergeCells>
  <pageMargins left="0.7" right="0.7" top="0.75" bottom="0.75" header="0.3" footer="0.3"/>
  <pageSetup paperSize="9" scale="71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61"/>
  <sheetViews>
    <sheetView showGridLines="0" showZeros="0" topLeftCell="A17" zoomScaleNormal="100" workbookViewId="0">
      <selection activeCell="S45" sqref="S45"/>
    </sheetView>
  </sheetViews>
  <sheetFormatPr defaultRowHeight="12.75"/>
  <cols>
    <col min="1" max="1" width="6.42578125" customWidth="1"/>
    <col min="2" max="2" width="5" customWidth="1"/>
    <col min="3" max="3" width="7.85546875" customWidth="1"/>
    <col min="4" max="4" width="18.140625" customWidth="1"/>
    <col min="5" max="6" width="5" customWidth="1"/>
    <col min="7" max="7" width="3.85546875" customWidth="1"/>
    <col min="8" max="9" width="5" customWidth="1"/>
    <col min="10" max="10" width="5.140625" customWidth="1"/>
    <col min="11" max="19" width="5" customWidth="1"/>
    <col min="20" max="21" width="5.140625" customWidth="1"/>
    <col min="22" max="22" width="4.140625" customWidth="1"/>
    <col min="23" max="23" width="8.28515625" customWidth="1"/>
    <col min="26" max="46" width="0" hidden="1" customWidth="1"/>
    <col min="257" max="258" width="6.140625" customWidth="1"/>
    <col min="259" max="259" width="5.7109375" customWidth="1"/>
    <col min="260" max="260" width="15.85546875" customWidth="1"/>
    <col min="261" max="278" width="5.140625" customWidth="1"/>
    <col min="513" max="514" width="6.140625" customWidth="1"/>
    <col min="515" max="515" width="5.7109375" customWidth="1"/>
    <col min="516" max="516" width="15.85546875" customWidth="1"/>
    <col min="517" max="534" width="5.140625" customWidth="1"/>
    <col min="769" max="770" width="6.140625" customWidth="1"/>
    <col min="771" max="771" width="5.7109375" customWidth="1"/>
    <col min="772" max="772" width="15.85546875" customWidth="1"/>
    <col min="773" max="790" width="5.140625" customWidth="1"/>
    <col min="1025" max="1026" width="6.140625" customWidth="1"/>
    <col min="1027" max="1027" width="5.7109375" customWidth="1"/>
    <col min="1028" max="1028" width="15.85546875" customWidth="1"/>
    <col min="1029" max="1046" width="5.140625" customWidth="1"/>
    <col min="1281" max="1282" width="6.140625" customWidth="1"/>
    <col min="1283" max="1283" width="5.7109375" customWidth="1"/>
    <col min="1284" max="1284" width="15.85546875" customWidth="1"/>
    <col min="1285" max="1302" width="5.140625" customWidth="1"/>
    <col min="1537" max="1538" width="6.140625" customWidth="1"/>
    <col min="1539" max="1539" width="5.7109375" customWidth="1"/>
    <col min="1540" max="1540" width="15.85546875" customWidth="1"/>
    <col min="1541" max="1558" width="5.140625" customWidth="1"/>
    <col min="1793" max="1794" width="6.140625" customWidth="1"/>
    <col min="1795" max="1795" width="5.7109375" customWidth="1"/>
    <col min="1796" max="1796" width="15.85546875" customWidth="1"/>
    <col min="1797" max="1814" width="5.140625" customWidth="1"/>
    <col min="2049" max="2050" width="6.140625" customWidth="1"/>
    <col min="2051" max="2051" width="5.7109375" customWidth="1"/>
    <col min="2052" max="2052" width="15.85546875" customWidth="1"/>
    <col min="2053" max="2070" width="5.140625" customWidth="1"/>
    <col min="2305" max="2306" width="6.140625" customWidth="1"/>
    <col min="2307" max="2307" width="5.7109375" customWidth="1"/>
    <col min="2308" max="2308" width="15.85546875" customWidth="1"/>
    <col min="2309" max="2326" width="5.140625" customWidth="1"/>
    <col min="2561" max="2562" width="6.140625" customWidth="1"/>
    <col min="2563" max="2563" width="5.7109375" customWidth="1"/>
    <col min="2564" max="2564" width="15.85546875" customWidth="1"/>
    <col min="2565" max="2582" width="5.140625" customWidth="1"/>
    <col min="2817" max="2818" width="6.140625" customWidth="1"/>
    <col min="2819" max="2819" width="5.7109375" customWidth="1"/>
    <col min="2820" max="2820" width="15.85546875" customWidth="1"/>
    <col min="2821" max="2838" width="5.140625" customWidth="1"/>
    <col min="3073" max="3074" width="6.140625" customWidth="1"/>
    <col min="3075" max="3075" width="5.7109375" customWidth="1"/>
    <col min="3076" max="3076" width="15.85546875" customWidth="1"/>
    <col min="3077" max="3094" width="5.140625" customWidth="1"/>
    <col min="3329" max="3330" width="6.140625" customWidth="1"/>
    <col min="3331" max="3331" width="5.7109375" customWidth="1"/>
    <col min="3332" max="3332" width="15.85546875" customWidth="1"/>
    <col min="3333" max="3350" width="5.140625" customWidth="1"/>
    <col min="3585" max="3586" width="6.140625" customWidth="1"/>
    <col min="3587" max="3587" width="5.7109375" customWidth="1"/>
    <col min="3588" max="3588" width="15.85546875" customWidth="1"/>
    <col min="3589" max="3606" width="5.140625" customWidth="1"/>
    <col min="3841" max="3842" width="6.140625" customWidth="1"/>
    <col min="3843" max="3843" width="5.7109375" customWidth="1"/>
    <col min="3844" max="3844" width="15.85546875" customWidth="1"/>
    <col min="3845" max="3862" width="5.140625" customWidth="1"/>
    <col min="4097" max="4098" width="6.140625" customWidth="1"/>
    <col min="4099" max="4099" width="5.7109375" customWidth="1"/>
    <col min="4100" max="4100" width="15.85546875" customWidth="1"/>
    <col min="4101" max="4118" width="5.140625" customWidth="1"/>
    <col min="4353" max="4354" width="6.140625" customWidth="1"/>
    <col min="4355" max="4355" width="5.7109375" customWidth="1"/>
    <col min="4356" max="4356" width="15.85546875" customWidth="1"/>
    <col min="4357" max="4374" width="5.140625" customWidth="1"/>
    <col min="4609" max="4610" width="6.140625" customWidth="1"/>
    <col min="4611" max="4611" width="5.7109375" customWidth="1"/>
    <col min="4612" max="4612" width="15.85546875" customWidth="1"/>
    <col min="4613" max="4630" width="5.140625" customWidth="1"/>
    <col min="4865" max="4866" width="6.140625" customWidth="1"/>
    <col min="4867" max="4867" width="5.7109375" customWidth="1"/>
    <col min="4868" max="4868" width="15.85546875" customWidth="1"/>
    <col min="4869" max="4886" width="5.140625" customWidth="1"/>
    <col min="5121" max="5122" width="6.140625" customWidth="1"/>
    <col min="5123" max="5123" width="5.7109375" customWidth="1"/>
    <col min="5124" max="5124" width="15.85546875" customWidth="1"/>
    <col min="5125" max="5142" width="5.140625" customWidth="1"/>
    <col min="5377" max="5378" width="6.140625" customWidth="1"/>
    <col min="5379" max="5379" width="5.7109375" customWidth="1"/>
    <col min="5380" max="5380" width="15.85546875" customWidth="1"/>
    <col min="5381" max="5398" width="5.140625" customWidth="1"/>
    <col min="5633" max="5634" width="6.140625" customWidth="1"/>
    <col min="5635" max="5635" width="5.7109375" customWidth="1"/>
    <col min="5636" max="5636" width="15.85546875" customWidth="1"/>
    <col min="5637" max="5654" width="5.140625" customWidth="1"/>
    <col min="5889" max="5890" width="6.140625" customWidth="1"/>
    <col min="5891" max="5891" width="5.7109375" customWidth="1"/>
    <col min="5892" max="5892" width="15.85546875" customWidth="1"/>
    <col min="5893" max="5910" width="5.140625" customWidth="1"/>
    <col min="6145" max="6146" width="6.140625" customWidth="1"/>
    <col min="6147" max="6147" width="5.7109375" customWidth="1"/>
    <col min="6148" max="6148" width="15.85546875" customWidth="1"/>
    <col min="6149" max="6166" width="5.140625" customWidth="1"/>
    <col min="6401" max="6402" width="6.140625" customWidth="1"/>
    <col min="6403" max="6403" width="5.7109375" customWidth="1"/>
    <col min="6404" max="6404" width="15.85546875" customWidth="1"/>
    <col min="6405" max="6422" width="5.140625" customWidth="1"/>
    <col min="6657" max="6658" width="6.140625" customWidth="1"/>
    <col min="6659" max="6659" width="5.7109375" customWidth="1"/>
    <col min="6660" max="6660" width="15.85546875" customWidth="1"/>
    <col min="6661" max="6678" width="5.140625" customWidth="1"/>
    <col min="6913" max="6914" width="6.140625" customWidth="1"/>
    <col min="6915" max="6915" width="5.7109375" customWidth="1"/>
    <col min="6916" max="6916" width="15.85546875" customWidth="1"/>
    <col min="6917" max="6934" width="5.140625" customWidth="1"/>
    <col min="7169" max="7170" width="6.140625" customWidth="1"/>
    <col min="7171" max="7171" width="5.7109375" customWidth="1"/>
    <col min="7172" max="7172" width="15.85546875" customWidth="1"/>
    <col min="7173" max="7190" width="5.140625" customWidth="1"/>
    <col min="7425" max="7426" width="6.140625" customWidth="1"/>
    <col min="7427" max="7427" width="5.7109375" customWidth="1"/>
    <col min="7428" max="7428" width="15.85546875" customWidth="1"/>
    <col min="7429" max="7446" width="5.140625" customWidth="1"/>
    <col min="7681" max="7682" width="6.140625" customWidth="1"/>
    <col min="7683" max="7683" width="5.7109375" customWidth="1"/>
    <col min="7684" max="7684" width="15.85546875" customWidth="1"/>
    <col min="7685" max="7702" width="5.140625" customWidth="1"/>
    <col min="7937" max="7938" width="6.140625" customWidth="1"/>
    <col min="7939" max="7939" width="5.7109375" customWidth="1"/>
    <col min="7940" max="7940" width="15.85546875" customWidth="1"/>
    <col min="7941" max="7958" width="5.140625" customWidth="1"/>
    <col min="8193" max="8194" width="6.140625" customWidth="1"/>
    <col min="8195" max="8195" width="5.7109375" customWidth="1"/>
    <col min="8196" max="8196" width="15.85546875" customWidth="1"/>
    <col min="8197" max="8214" width="5.140625" customWidth="1"/>
    <col min="8449" max="8450" width="6.140625" customWidth="1"/>
    <col min="8451" max="8451" width="5.7109375" customWidth="1"/>
    <col min="8452" max="8452" width="15.85546875" customWidth="1"/>
    <col min="8453" max="8470" width="5.140625" customWidth="1"/>
    <col min="8705" max="8706" width="6.140625" customWidth="1"/>
    <col min="8707" max="8707" width="5.7109375" customWidth="1"/>
    <col min="8708" max="8708" width="15.85546875" customWidth="1"/>
    <col min="8709" max="8726" width="5.140625" customWidth="1"/>
    <col min="8961" max="8962" width="6.140625" customWidth="1"/>
    <col min="8963" max="8963" width="5.7109375" customWidth="1"/>
    <col min="8964" max="8964" width="15.85546875" customWidth="1"/>
    <col min="8965" max="8982" width="5.140625" customWidth="1"/>
    <col min="9217" max="9218" width="6.140625" customWidth="1"/>
    <col min="9219" max="9219" width="5.7109375" customWidth="1"/>
    <col min="9220" max="9220" width="15.85546875" customWidth="1"/>
    <col min="9221" max="9238" width="5.140625" customWidth="1"/>
    <col min="9473" max="9474" width="6.140625" customWidth="1"/>
    <col min="9475" max="9475" width="5.7109375" customWidth="1"/>
    <col min="9476" max="9476" width="15.85546875" customWidth="1"/>
    <col min="9477" max="9494" width="5.140625" customWidth="1"/>
    <col min="9729" max="9730" width="6.140625" customWidth="1"/>
    <col min="9731" max="9731" width="5.7109375" customWidth="1"/>
    <col min="9732" max="9732" width="15.85546875" customWidth="1"/>
    <col min="9733" max="9750" width="5.140625" customWidth="1"/>
    <col min="9985" max="9986" width="6.140625" customWidth="1"/>
    <col min="9987" max="9987" width="5.7109375" customWidth="1"/>
    <col min="9988" max="9988" width="15.85546875" customWidth="1"/>
    <col min="9989" max="10006" width="5.140625" customWidth="1"/>
    <col min="10241" max="10242" width="6.140625" customWidth="1"/>
    <col min="10243" max="10243" width="5.7109375" customWidth="1"/>
    <col min="10244" max="10244" width="15.85546875" customWidth="1"/>
    <col min="10245" max="10262" width="5.140625" customWidth="1"/>
    <col min="10497" max="10498" width="6.140625" customWidth="1"/>
    <col min="10499" max="10499" width="5.7109375" customWidth="1"/>
    <col min="10500" max="10500" width="15.85546875" customWidth="1"/>
    <col min="10501" max="10518" width="5.140625" customWidth="1"/>
    <col min="10753" max="10754" width="6.140625" customWidth="1"/>
    <col min="10755" max="10755" width="5.7109375" customWidth="1"/>
    <col min="10756" max="10756" width="15.85546875" customWidth="1"/>
    <col min="10757" max="10774" width="5.140625" customWidth="1"/>
    <col min="11009" max="11010" width="6.140625" customWidth="1"/>
    <col min="11011" max="11011" width="5.7109375" customWidth="1"/>
    <col min="11012" max="11012" width="15.85546875" customWidth="1"/>
    <col min="11013" max="11030" width="5.140625" customWidth="1"/>
    <col min="11265" max="11266" width="6.140625" customWidth="1"/>
    <col min="11267" max="11267" width="5.7109375" customWidth="1"/>
    <col min="11268" max="11268" width="15.85546875" customWidth="1"/>
    <col min="11269" max="11286" width="5.140625" customWidth="1"/>
    <col min="11521" max="11522" width="6.140625" customWidth="1"/>
    <col min="11523" max="11523" width="5.7109375" customWidth="1"/>
    <col min="11524" max="11524" width="15.85546875" customWidth="1"/>
    <col min="11525" max="11542" width="5.140625" customWidth="1"/>
    <col min="11777" max="11778" width="6.140625" customWidth="1"/>
    <col min="11779" max="11779" width="5.7109375" customWidth="1"/>
    <col min="11780" max="11780" width="15.85546875" customWidth="1"/>
    <col min="11781" max="11798" width="5.140625" customWidth="1"/>
    <col min="12033" max="12034" width="6.140625" customWidth="1"/>
    <col min="12035" max="12035" width="5.7109375" customWidth="1"/>
    <col min="12036" max="12036" width="15.85546875" customWidth="1"/>
    <col min="12037" max="12054" width="5.140625" customWidth="1"/>
    <col min="12289" max="12290" width="6.140625" customWidth="1"/>
    <col min="12291" max="12291" width="5.7109375" customWidth="1"/>
    <col min="12292" max="12292" width="15.85546875" customWidth="1"/>
    <col min="12293" max="12310" width="5.140625" customWidth="1"/>
    <col min="12545" max="12546" width="6.140625" customWidth="1"/>
    <col min="12547" max="12547" width="5.7109375" customWidth="1"/>
    <col min="12548" max="12548" width="15.85546875" customWidth="1"/>
    <col min="12549" max="12566" width="5.140625" customWidth="1"/>
    <col min="12801" max="12802" width="6.140625" customWidth="1"/>
    <col min="12803" max="12803" width="5.7109375" customWidth="1"/>
    <col min="12804" max="12804" width="15.85546875" customWidth="1"/>
    <col min="12805" max="12822" width="5.140625" customWidth="1"/>
    <col min="13057" max="13058" width="6.140625" customWidth="1"/>
    <col min="13059" max="13059" width="5.7109375" customWidth="1"/>
    <col min="13060" max="13060" width="15.85546875" customWidth="1"/>
    <col min="13061" max="13078" width="5.140625" customWidth="1"/>
    <col min="13313" max="13314" width="6.140625" customWidth="1"/>
    <col min="13315" max="13315" width="5.7109375" customWidth="1"/>
    <col min="13316" max="13316" width="15.85546875" customWidth="1"/>
    <col min="13317" max="13334" width="5.140625" customWidth="1"/>
    <col min="13569" max="13570" width="6.140625" customWidth="1"/>
    <col min="13571" max="13571" width="5.7109375" customWidth="1"/>
    <col min="13572" max="13572" width="15.85546875" customWidth="1"/>
    <col min="13573" max="13590" width="5.140625" customWidth="1"/>
    <col min="13825" max="13826" width="6.140625" customWidth="1"/>
    <col min="13827" max="13827" width="5.7109375" customWidth="1"/>
    <col min="13828" max="13828" width="15.85546875" customWidth="1"/>
    <col min="13829" max="13846" width="5.140625" customWidth="1"/>
    <col min="14081" max="14082" width="6.140625" customWidth="1"/>
    <col min="14083" max="14083" width="5.7109375" customWidth="1"/>
    <col min="14084" max="14084" width="15.85546875" customWidth="1"/>
    <col min="14085" max="14102" width="5.140625" customWidth="1"/>
    <col min="14337" max="14338" width="6.140625" customWidth="1"/>
    <col min="14339" max="14339" width="5.7109375" customWidth="1"/>
    <col min="14340" max="14340" width="15.85546875" customWidth="1"/>
    <col min="14341" max="14358" width="5.140625" customWidth="1"/>
    <col min="14593" max="14594" width="6.140625" customWidth="1"/>
    <col min="14595" max="14595" width="5.7109375" customWidth="1"/>
    <col min="14596" max="14596" width="15.85546875" customWidth="1"/>
    <col min="14597" max="14614" width="5.140625" customWidth="1"/>
    <col min="14849" max="14850" width="6.140625" customWidth="1"/>
    <col min="14851" max="14851" width="5.7109375" customWidth="1"/>
    <col min="14852" max="14852" width="15.85546875" customWidth="1"/>
    <col min="14853" max="14870" width="5.140625" customWidth="1"/>
    <col min="15105" max="15106" width="6.140625" customWidth="1"/>
    <col min="15107" max="15107" width="5.7109375" customWidth="1"/>
    <col min="15108" max="15108" width="15.85546875" customWidth="1"/>
    <col min="15109" max="15126" width="5.140625" customWidth="1"/>
    <col min="15361" max="15362" width="6.140625" customWidth="1"/>
    <col min="15363" max="15363" width="5.7109375" customWidth="1"/>
    <col min="15364" max="15364" width="15.85546875" customWidth="1"/>
    <col min="15365" max="15382" width="5.140625" customWidth="1"/>
    <col min="15617" max="15618" width="6.140625" customWidth="1"/>
    <col min="15619" max="15619" width="5.7109375" customWidth="1"/>
    <col min="15620" max="15620" width="15.85546875" customWidth="1"/>
    <col min="15621" max="15638" width="5.140625" customWidth="1"/>
    <col min="15873" max="15874" width="6.140625" customWidth="1"/>
    <col min="15875" max="15875" width="5.7109375" customWidth="1"/>
    <col min="15876" max="15876" width="15.85546875" customWidth="1"/>
    <col min="15877" max="15894" width="5.140625" customWidth="1"/>
    <col min="16129" max="16130" width="6.140625" customWidth="1"/>
    <col min="16131" max="16131" width="5.7109375" customWidth="1"/>
    <col min="16132" max="16132" width="15.85546875" customWidth="1"/>
    <col min="16133" max="16150" width="5.140625" customWidth="1"/>
  </cols>
  <sheetData>
    <row r="1" spans="1:46" ht="18">
      <c r="A1" s="1" t="s">
        <v>80</v>
      </c>
      <c r="D1" s="52"/>
    </row>
    <row r="2" spans="1:46" ht="15">
      <c r="A2" s="146" t="s">
        <v>37</v>
      </c>
      <c r="B2" s="147" t="s">
        <v>79</v>
      </c>
      <c r="C2" s="146" t="s">
        <v>115</v>
      </c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</row>
    <row r="3" spans="1:46" ht="13.5" thickBot="1">
      <c r="Z3" s="3"/>
      <c r="AA3" s="3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3"/>
      <c r="AN3" s="5"/>
      <c r="AO3" s="6"/>
      <c r="AP3" s="6"/>
      <c r="AQ3" s="6"/>
      <c r="AR3" s="6"/>
      <c r="AS3" s="6"/>
      <c r="AT3" s="6"/>
    </row>
    <row r="4" spans="1:46" ht="18.75" thickBot="1">
      <c r="A4" s="51" t="s">
        <v>0</v>
      </c>
      <c r="B4" s="308" t="s">
        <v>1</v>
      </c>
      <c r="C4" s="306"/>
      <c r="D4" s="307"/>
      <c r="E4" s="308" t="s">
        <v>2</v>
      </c>
      <c r="F4" s="309"/>
      <c r="G4" s="310"/>
      <c r="H4" s="308" t="s">
        <v>3</v>
      </c>
      <c r="I4" s="306"/>
      <c r="J4" s="307"/>
      <c r="K4" s="308" t="s">
        <v>4</v>
      </c>
      <c r="L4" s="306"/>
      <c r="M4" s="307"/>
      <c r="N4" s="308" t="s">
        <v>5</v>
      </c>
      <c r="O4" s="306"/>
      <c r="P4" s="307"/>
      <c r="Q4" s="308" t="s">
        <v>6</v>
      </c>
      <c r="R4" s="309"/>
      <c r="S4" s="311"/>
      <c r="T4" s="305" t="s">
        <v>7</v>
      </c>
      <c r="U4" s="306"/>
      <c r="V4" s="307"/>
      <c r="W4" s="50" t="s">
        <v>8</v>
      </c>
      <c r="X4" s="49" t="s">
        <v>9</v>
      </c>
      <c r="Z4" s="3"/>
      <c r="AA4" s="3" t="s">
        <v>8</v>
      </c>
      <c r="AB4" s="4"/>
      <c r="AC4" s="4"/>
      <c r="AD4" s="4"/>
      <c r="AE4" s="4"/>
      <c r="AF4" s="4" t="s">
        <v>10</v>
      </c>
      <c r="AG4" s="4" t="s">
        <v>11</v>
      </c>
      <c r="AH4" s="4"/>
      <c r="AI4" s="4"/>
      <c r="AJ4" s="4"/>
      <c r="AK4" s="4"/>
      <c r="AL4" s="4"/>
      <c r="AM4" s="3"/>
      <c r="AN4" s="48"/>
      <c r="AO4" s="3"/>
      <c r="AP4" s="3"/>
      <c r="AQ4">
        <v>2</v>
      </c>
      <c r="AR4" t="str">
        <f>AA4</f>
        <v>Poäng</v>
      </c>
      <c r="AS4" t="str">
        <f>CONCATENATE(AB4," ",AC4)</f>
        <v xml:space="preserve"> </v>
      </c>
      <c r="AT4">
        <f>AM4</f>
        <v>0</v>
      </c>
    </row>
    <row r="5" spans="1:46" ht="13.5" thickTop="1">
      <c r="A5" s="7"/>
      <c r="B5" s="8"/>
      <c r="C5" s="9">
        <f>VLOOKUP($B5,Namn,4)</f>
        <v>0</v>
      </c>
      <c r="D5" s="10">
        <f>VLOOKUP($B5,Namn,5)</f>
        <v>0</v>
      </c>
      <c r="E5" s="8">
        <v>2</v>
      </c>
      <c r="F5" s="8"/>
      <c r="G5" s="11"/>
      <c r="H5" s="12">
        <v>6</v>
      </c>
      <c r="I5" s="12"/>
      <c r="J5" s="13"/>
      <c r="K5" s="8">
        <v>4</v>
      </c>
      <c r="L5" s="8"/>
      <c r="M5" s="11"/>
      <c r="N5" s="8">
        <v>5</v>
      </c>
      <c r="O5" s="8"/>
      <c r="P5" s="11"/>
      <c r="Q5" s="8">
        <v>3</v>
      </c>
      <c r="R5" s="8"/>
      <c r="S5" s="8"/>
      <c r="T5" s="14"/>
      <c r="U5" s="8"/>
      <c r="V5" s="11">
        <f>T7-V7</f>
        <v>16</v>
      </c>
      <c r="W5" s="11"/>
      <c r="X5" s="15"/>
      <c r="Z5" s="3"/>
      <c r="AA5" s="3" t="s">
        <v>12</v>
      </c>
      <c r="AB5" s="3" t="s">
        <v>13</v>
      </c>
      <c r="AC5" s="3" t="s">
        <v>14</v>
      </c>
      <c r="AD5" s="3" t="s">
        <v>15</v>
      </c>
      <c r="AE5" s="3" t="s">
        <v>16</v>
      </c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6" ht="15">
      <c r="A6" s="7"/>
      <c r="B6" s="66" t="s">
        <v>21</v>
      </c>
      <c r="C6" s="16"/>
      <c r="D6" s="17"/>
      <c r="E6" s="18">
        <v>12</v>
      </c>
      <c r="F6" s="18" t="s">
        <v>17</v>
      </c>
      <c r="G6" s="19">
        <v>3</v>
      </c>
      <c r="H6" s="18">
        <v>12</v>
      </c>
      <c r="I6" s="18"/>
      <c r="J6" s="19">
        <v>8</v>
      </c>
      <c r="K6" s="18"/>
      <c r="L6" s="18" t="s">
        <v>17</v>
      </c>
      <c r="M6" s="19"/>
      <c r="N6" s="18">
        <v>12</v>
      </c>
      <c r="O6" s="18" t="s">
        <v>17</v>
      </c>
      <c r="P6" s="19">
        <v>8</v>
      </c>
      <c r="Q6" s="18">
        <v>11</v>
      </c>
      <c r="R6" s="18" t="s">
        <v>17</v>
      </c>
      <c r="S6" s="18">
        <v>12</v>
      </c>
      <c r="T6" s="14"/>
      <c r="U6" s="8"/>
      <c r="V6" s="11"/>
      <c r="W6" s="20">
        <f>SUM(AA6:AE6)</f>
        <v>3</v>
      </c>
      <c r="X6" s="21">
        <f>IF(C6="FRI","",IF($E$6="",0,RANK(AF6,$AF$6:$AG$22)))</f>
        <v>1</v>
      </c>
      <c r="Z6" s="3"/>
      <c r="AA6" s="22">
        <f>IF(E6=12,1,0)+IF(E7=12,1,0)</f>
        <v>1</v>
      </c>
      <c r="AB6" s="22">
        <f>IF(H6=12,1,0)+IF(H7=12,1,0)</f>
        <v>1</v>
      </c>
      <c r="AC6" s="22">
        <f>IF(K6=12,1,0)+IF(K7=12,1,0)</f>
        <v>0</v>
      </c>
      <c r="AD6" s="22">
        <f>IF(N6=12,1,0)+IF(N7=12,1,0)</f>
        <v>1</v>
      </c>
      <c r="AE6" s="22">
        <f>IF(Q6=12,1,0)+IF(Q7=12,1,0)</f>
        <v>0</v>
      </c>
      <c r="AF6" s="22">
        <f>IF(C6="FRI",-99999,1000*SUM(AA6:AE6)+V5*10-AG6)</f>
        <v>3160</v>
      </c>
      <c r="AG6" s="23"/>
      <c r="AH6" s="3"/>
      <c r="AI6" s="3"/>
      <c r="AJ6" s="3"/>
      <c r="AK6" s="3"/>
      <c r="AL6" s="3"/>
      <c r="AM6" s="3"/>
      <c r="AN6" s="3"/>
      <c r="AO6" s="3"/>
      <c r="AP6" s="3"/>
    </row>
    <row r="7" spans="1:46" ht="18">
      <c r="A7" s="47">
        <v>1</v>
      </c>
      <c r="B7" s="299" t="s">
        <v>74</v>
      </c>
      <c r="C7" s="300"/>
      <c r="D7" s="301"/>
      <c r="E7" s="24"/>
      <c r="F7" s="25" t="s">
        <v>17</v>
      </c>
      <c r="G7" s="26"/>
      <c r="H7" s="24"/>
      <c r="I7" s="25" t="s">
        <v>17</v>
      </c>
      <c r="J7" s="26"/>
      <c r="K7" s="24"/>
      <c r="L7" s="25" t="s">
        <v>17</v>
      </c>
      <c r="M7" s="26"/>
      <c r="N7" s="24"/>
      <c r="O7" s="25" t="s">
        <v>17</v>
      </c>
      <c r="P7" s="26"/>
      <c r="Q7" s="24"/>
      <c r="R7" s="25" t="s">
        <v>17</v>
      </c>
      <c r="S7" s="24"/>
      <c r="T7" s="27">
        <f>E6+E7+K6+K7+N6+N7+Q6+Q7+H6+H7</f>
        <v>47</v>
      </c>
      <c r="U7" s="28" t="s">
        <v>17</v>
      </c>
      <c r="V7" s="29">
        <f>G6+G7+M6+M7+P6+P7+S6+S7+J6+J7</f>
        <v>31</v>
      </c>
      <c r="W7" s="30"/>
      <c r="X7" s="31"/>
      <c r="Z7" s="3"/>
      <c r="AA7" s="3"/>
      <c r="AB7" s="3"/>
      <c r="AC7" s="3"/>
      <c r="AD7" s="3"/>
      <c r="AE7" s="3"/>
      <c r="AF7" s="3"/>
      <c r="AG7" s="3"/>
    </row>
    <row r="8" spans="1:46" ht="15">
      <c r="A8" s="7"/>
      <c r="B8" s="66"/>
      <c r="C8" s="16">
        <f>VLOOKUP($B8,Namn,4)</f>
        <v>0</v>
      </c>
      <c r="D8" s="17">
        <f>VLOOKUP($B8,Namn,5)</f>
        <v>0</v>
      </c>
      <c r="E8" s="12">
        <v>1</v>
      </c>
      <c r="F8" s="12"/>
      <c r="G8" s="13"/>
      <c r="H8" s="12">
        <v>5</v>
      </c>
      <c r="I8" s="12"/>
      <c r="J8" s="13"/>
      <c r="K8" s="12">
        <v>6</v>
      </c>
      <c r="L8" s="12"/>
      <c r="M8" s="13"/>
      <c r="N8" s="12">
        <v>3</v>
      </c>
      <c r="O8" s="12"/>
      <c r="P8" s="13"/>
      <c r="Q8" s="12">
        <v>4</v>
      </c>
      <c r="R8" s="12"/>
      <c r="S8" s="12"/>
      <c r="T8" s="14"/>
      <c r="U8" s="8"/>
      <c r="V8" s="11">
        <f>T10-V10</f>
        <v>-24</v>
      </c>
      <c r="W8" s="32"/>
      <c r="X8" s="21"/>
      <c r="Z8" s="3"/>
      <c r="AA8" s="3"/>
      <c r="AB8" s="3"/>
      <c r="AC8" s="3"/>
      <c r="AD8" s="3"/>
      <c r="AE8" s="3"/>
      <c r="AF8" s="3"/>
      <c r="AG8" s="3"/>
    </row>
    <row r="9" spans="1:46" ht="15">
      <c r="A9" s="7"/>
      <c r="B9" s="66" t="s">
        <v>43</v>
      </c>
      <c r="C9" s="16"/>
      <c r="D9" s="17"/>
      <c r="E9" s="18">
        <f>G6</f>
        <v>3</v>
      </c>
      <c r="F9" s="18" t="s">
        <v>17</v>
      </c>
      <c r="G9" s="19">
        <f>E6</f>
        <v>12</v>
      </c>
      <c r="H9" s="18">
        <v>6</v>
      </c>
      <c r="I9" s="18" t="s">
        <v>17</v>
      </c>
      <c r="J9" s="19">
        <v>12</v>
      </c>
      <c r="K9" s="18">
        <v>8</v>
      </c>
      <c r="L9" s="18"/>
      <c r="M9" s="19">
        <v>12</v>
      </c>
      <c r="N9" s="18">
        <v>7</v>
      </c>
      <c r="O9" s="18" t="s">
        <v>17</v>
      </c>
      <c r="P9" s="19">
        <v>12</v>
      </c>
      <c r="Q9" s="18"/>
      <c r="R9" s="18" t="s">
        <v>17</v>
      </c>
      <c r="S9" s="18"/>
      <c r="T9" s="14"/>
      <c r="U9" s="8"/>
      <c r="V9" s="11"/>
      <c r="W9" s="20">
        <f>SUM(AA9:AE9)</f>
        <v>0</v>
      </c>
      <c r="X9" s="21">
        <f>IF(C9="FRI","",IF($E$6="",0,RANK(AF9,$AF$6:$AG$22)))</f>
        <v>6</v>
      </c>
      <c r="Z9" s="3"/>
      <c r="AA9" s="22">
        <f>IF(E9=12,1,0)+IF(E10=12,1,0)</f>
        <v>0</v>
      </c>
      <c r="AB9" s="22">
        <f>IF(H9=12,1,0)+IF(H10=12,1,0)</f>
        <v>0</v>
      </c>
      <c r="AC9" s="22">
        <f>IF(K9=12,1,0)+IF(K10=12,1,0)</f>
        <v>0</v>
      </c>
      <c r="AD9" s="22">
        <f>IF(N9=12,1,0)+IF(N10=12,1,0)</f>
        <v>0</v>
      </c>
      <c r="AE9" s="22">
        <f>IF(Q9=12,1,0)+IF(Q10=12,1,0)</f>
        <v>0</v>
      </c>
      <c r="AF9" s="22">
        <f>IF(C9="FRI",-99999,1000*SUM(AA9:AE9)+V8*10-AG9)</f>
        <v>-240</v>
      </c>
      <c r="AG9" s="23"/>
    </row>
    <row r="10" spans="1:46" ht="18">
      <c r="A10" s="47">
        <v>2</v>
      </c>
      <c r="B10" s="299" t="s">
        <v>157</v>
      </c>
      <c r="C10" s="300"/>
      <c r="D10" s="301"/>
      <c r="E10" s="33">
        <f>G7</f>
        <v>0</v>
      </c>
      <c r="F10" s="33" t="s">
        <v>17</v>
      </c>
      <c r="G10" s="34">
        <f>E7</f>
        <v>0</v>
      </c>
      <c r="H10" s="24"/>
      <c r="I10" s="25" t="s">
        <v>17</v>
      </c>
      <c r="J10" s="26"/>
      <c r="K10" s="24"/>
      <c r="L10" s="25" t="s">
        <v>17</v>
      </c>
      <c r="M10" s="26"/>
      <c r="N10" s="24"/>
      <c r="O10" s="25" t="s">
        <v>17</v>
      </c>
      <c r="P10" s="26"/>
      <c r="Q10" s="24"/>
      <c r="R10" s="25" t="s">
        <v>17</v>
      </c>
      <c r="S10" s="24"/>
      <c r="T10" s="27">
        <f>E9+E10+K9+K10+N9+N10+Q9+Q10+H9+H10</f>
        <v>24</v>
      </c>
      <c r="U10" s="28" t="s">
        <v>17</v>
      </c>
      <c r="V10" s="29">
        <f>G9+G10+M9+M10+P9+P10+S9+S10+J9+J10</f>
        <v>48</v>
      </c>
      <c r="W10" s="30"/>
      <c r="X10" s="31"/>
      <c r="Z10" s="3"/>
      <c r="AA10" s="3"/>
      <c r="AB10" s="3"/>
      <c r="AC10" s="3"/>
      <c r="AD10" s="3"/>
      <c r="AE10" s="3"/>
      <c r="AF10" s="3"/>
      <c r="AG10" s="3"/>
    </row>
    <row r="11" spans="1:46" ht="15">
      <c r="A11" s="7"/>
      <c r="B11" s="66"/>
      <c r="C11" s="16">
        <f>VLOOKUP($B11,Namn,4)</f>
        <v>0</v>
      </c>
      <c r="D11" s="17">
        <f>VLOOKUP($B11,Namn,5)</f>
        <v>0</v>
      </c>
      <c r="E11" s="12">
        <v>6</v>
      </c>
      <c r="F11" s="12"/>
      <c r="G11" s="13"/>
      <c r="H11" s="12">
        <v>4</v>
      </c>
      <c r="I11" s="12"/>
      <c r="J11" s="13"/>
      <c r="K11" s="12">
        <v>5</v>
      </c>
      <c r="L11" s="12"/>
      <c r="M11" s="13"/>
      <c r="N11" s="12">
        <v>2</v>
      </c>
      <c r="O11" s="12"/>
      <c r="P11" s="13"/>
      <c r="Q11" s="12">
        <v>1</v>
      </c>
      <c r="R11" s="12"/>
      <c r="S11" s="12"/>
      <c r="T11" s="14"/>
      <c r="U11" s="8"/>
      <c r="V11" s="11">
        <f>T13-V13</f>
        <v>-1</v>
      </c>
      <c r="W11" s="35"/>
      <c r="X11" s="21"/>
      <c r="Z11" s="3"/>
      <c r="AA11" s="3"/>
      <c r="AB11" s="3"/>
      <c r="AC11" s="3"/>
      <c r="AD11" s="3"/>
      <c r="AE11" s="3"/>
      <c r="AF11" s="3"/>
      <c r="AG11" s="3"/>
    </row>
    <row r="12" spans="1:46" ht="15">
      <c r="A12" s="7"/>
      <c r="B12" s="66" t="s">
        <v>45</v>
      </c>
      <c r="C12" s="16"/>
      <c r="D12" s="17"/>
      <c r="E12" s="18">
        <v>8</v>
      </c>
      <c r="F12" s="18"/>
      <c r="G12" s="19">
        <v>12</v>
      </c>
      <c r="H12" s="18"/>
      <c r="I12" s="18" t="s">
        <v>17</v>
      </c>
      <c r="J12" s="19"/>
      <c r="K12" s="18">
        <v>9</v>
      </c>
      <c r="L12" s="18" t="s">
        <v>17</v>
      </c>
      <c r="M12" s="19">
        <v>12</v>
      </c>
      <c r="N12" s="18">
        <f>P9</f>
        <v>12</v>
      </c>
      <c r="O12" s="18" t="s">
        <v>17</v>
      </c>
      <c r="P12" s="19">
        <f>N9</f>
        <v>7</v>
      </c>
      <c r="Q12" s="18">
        <f>S6</f>
        <v>12</v>
      </c>
      <c r="R12" s="18" t="s">
        <v>17</v>
      </c>
      <c r="S12" s="18">
        <f>Q6</f>
        <v>11</v>
      </c>
      <c r="T12" s="14"/>
      <c r="U12" s="8"/>
      <c r="V12" s="11"/>
      <c r="W12" s="20">
        <f>SUM(AA12:AE12)</f>
        <v>2</v>
      </c>
      <c r="X12" s="21">
        <f>IF(C12="FRI","",IF($E$6="",0,RANK(AF12,$AF$6:$AG$22)))</f>
        <v>4</v>
      </c>
      <c r="Z12" s="3"/>
      <c r="AA12" s="22">
        <f>IF(E12=12,1,0)+IF(E13=12,1,0)</f>
        <v>0</v>
      </c>
      <c r="AB12" s="22">
        <f>IF(H12=12,1,0)+IF(H13=12,1,0)</f>
        <v>0</v>
      </c>
      <c r="AC12" s="22">
        <f>IF(K12=12,1,0)+IF(K13=12,1,0)</f>
        <v>0</v>
      </c>
      <c r="AD12" s="22">
        <f>IF(N12=12,1,0)+IF(N13=12,1,0)</f>
        <v>1</v>
      </c>
      <c r="AE12" s="22">
        <f>IF(Q12=12,1,0)+IF(Q13=12,1,0)</f>
        <v>1</v>
      </c>
      <c r="AF12" s="22">
        <f>IF(C12="FRI",-99999,1000*SUM(AA12:AE12)+V11*10-AG12)</f>
        <v>1990</v>
      </c>
      <c r="AG12" s="23"/>
    </row>
    <row r="13" spans="1:46" ht="18">
      <c r="A13" s="47">
        <v>3</v>
      </c>
      <c r="B13" s="299" t="s">
        <v>75</v>
      </c>
      <c r="C13" s="300"/>
      <c r="D13" s="301"/>
      <c r="E13" s="24"/>
      <c r="F13" s="25" t="s">
        <v>17</v>
      </c>
      <c r="G13" s="26"/>
      <c r="H13" s="24"/>
      <c r="I13" s="25" t="s">
        <v>17</v>
      </c>
      <c r="J13" s="26"/>
      <c r="K13" s="24"/>
      <c r="L13" s="25" t="s">
        <v>17</v>
      </c>
      <c r="M13" s="26"/>
      <c r="N13" s="25">
        <f>P10</f>
        <v>0</v>
      </c>
      <c r="O13" s="25" t="s">
        <v>17</v>
      </c>
      <c r="P13" s="36">
        <f>N10</f>
        <v>0</v>
      </c>
      <c r="Q13" s="25">
        <f>S7</f>
        <v>0</v>
      </c>
      <c r="R13" s="25" t="s">
        <v>17</v>
      </c>
      <c r="S13" s="25">
        <f>Q7</f>
        <v>0</v>
      </c>
      <c r="T13" s="27">
        <f>E12+E13+K12+K13+N12+N13+Q12+Q13+H12+H13</f>
        <v>41</v>
      </c>
      <c r="U13" s="28" t="s">
        <v>17</v>
      </c>
      <c r="V13" s="29">
        <f>G12+G13+M12+M13+P12+P13+S12+S13+J12+J13</f>
        <v>42</v>
      </c>
      <c r="W13" s="30"/>
      <c r="X13" s="31"/>
      <c r="Z13" s="3"/>
      <c r="AA13" s="3"/>
      <c r="AB13" s="3"/>
      <c r="AC13" s="3"/>
      <c r="AD13" s="3"/>
      <c r="AE13" s="3"/>
      <c r="AF13" s="3"/>
      <c r="AG13" s="3"/>
    </row>
    <row r="14" spans="1:46" ht="15">
      <c r="A14" s="7"/>
      <c r="B14" s="66"/>
      <c r="C14" s="16">
        <f>VLOOKUP($B14,Namn,4)</f>
        <v>0</v>
      </c>
      <c r="D14" s="17">
        <f>VLOOKUP($B14,Namn,5)</f>
        <v>0</v>
      </c>
      <c r="E14" s="12">
        <v>5</v>
      </c>
      <c r="F14" s="12"/>
      <c r="G14" s="13"/>
      <c r="H14" s="12">
        <v>3</v>
      </c>
      <c r="I14" s="12"/>
      <c r="J14" s="13"/>
      <c r="K14" s="12">
        <v>1</v>
      </c>
      <c r="L14" s="12"/>
      <c r="M14" s="13"/>
      <c r="N14" s="12">
        <v>6</v>
      </c>
      <c r="O14" s="12"/>
      <c r="P14" s="13"/>
      <c r="Q14" s="12">
        <v>2</v>
      </c>
      <c r="R14" s="12"/>
      <c r="S14" s="12"/>
      <c r="T14" s="14"/>
      <c r="U14" s="8"/>
      <c r="V14" s="11">
        <f>T16-V16</f>
        <v>0</v>
      </c>
      <c r="W14" s="35"/>
      <c r="X14" s="21"/>
      <c r="Z14" s="3"/>
      <c r="AA14" s="3"/>
      <c r="AB14" s="3"/>
      <c r="AC14" s="3"/>
      <c r="AD14" s="3"/>
      <c r="AE14" s="3"/>
      <c r="AF14" s="3"/>
      <c r="AG14" s="3"/>
    </row>
    <row r="15" spans="1:46" ht="15">
      <c r="A15" s="7"/>
      <c r="B15" s="151" t="s">
        <v>44</v>
      </c>
      <c r="C15" s="152"/>
      <c r="D15" s="153"/>
      <c r="E15" s="154"/>
      <c r="F15" s="154" t="s">
        <v>17</v>
      </c>
      <c r="G15" s="155"/>
      <c r="H15" s="154">
        <f>J12</f>
        <v>0</v>
      </c>
      <c r="I15" s="154" t="s">
        <v>17</v>
      </c>
      <c r="J15" s="155">
        <f>H12</f>
        <v>0</v>
      </c>
      <c r="K15" s="154">
        <f>M6</f>
        <v>0</v>
      </c>
      <c r="L15" s="154" t="s">
        <v>17</v>
      </c>
      <c r="M15" s="155">
        <f>K6</f>
        <v>0</v>
      </c>
      <c r="N15" s="154"/>
      <c r="O15" s="154"/>
      <c r="P15" s="155"/>
      <c r="Q15" s="154">
        <f>S9</f>
        <v>0</v>
      </c>
      <c r="R15" s="154" t="s">
        <v>17</v>
      </c>
      <c r="S15" s="154">
        <f>Q9</f>
        <v>0</v>
      </c>
      <c r="T15" s="156"/>
      <c r="U15" s="157"/>
      <c r="V15" s="158"/>
      <c r="W15" s="159">
        <f>SUM(AA15:AE15)</f>
        <v>0</v>
      </c>
      <c r="X15" s="160">
        <f>IF(C15="FRI","",IF($E$6="",0,RANK(AF15,$AF$6:$AG$22)))</f>
        <v>5</v>
      </c>
      <c r="Z15" s="3"/>
      <c r="AA15" s="22">
        <f>IF(E15=12,1,0)+IF(E16=12,1,0)</f>
        <v>0</v>
      </c>
      <c r="AB15" s="22">
        <f>IF(H15=12,1,0)+IF(H16=12,1,0)</f>
        <v>0</v>
      </c>
      <c r="AC15" s="22">
        <f>IF(K15=12,1,0)+IF(K16=12,1,0)</f>
        <v>0</v>
      </c>
      <c r="AD15" s="22">
        <f>IF(N15=12,1,0)+IF(N16=12,1,0)</f>
        <v>0</v>
      </c>
      <c r="AE15" s="22">
        <f>IF(Q15=12,1,0)+IF(Q16=12,1,0)</f>
        <v>0</v>
      </c>
      <c r="AF15" s="22">
        <f>IF(C15="FRI",-99999,1000*SUM(AA15:AE15)+V14*10-AG15)</f>
        <v>0</v>
      </c>
      <c r="AG15" s="23"/>
    </row>
    <row r="16" spans="1:46" ht="18">
      <c r="A16" s="47">
        <v>4</v>
      </c>
      <c r="B16" s="342" t="s">
        <v>76</v>
      </c>
      <c r="C16" s="343"/>
      <c r="D16" s="344"/>
      <c r="E16" s="161"/>
      <c r="F16" s="162" t="s">
        <v>17</v>
      </c>
      <c r="G16" s="163"/>
      <c r="H16" s="162">
        <f>J13</f>
        <v>0</v>
      </c>
      <c r="I16" s="162" t="s">
        <v>17</v>
      </c>
      <c r="J16" s="164">
        <f>H13</f>
        <v>0</v>
      </c>
      <c r="K16" s="162">
        <f>M7</f>
        <v>0</v>
      </c>
      <c r="L16" s="162" t="s">
        <v>17</v>
      </c>
      <c r="M16" s="164">
        <f>K7</f>
        <v>0</v>
      </c>
      <c r="N16" s="161"/>
      <c r="O16" s="162" t="s">
        <v>18</v>
      </c>
      <c r="P16" s="163"/>
      <c r="Q16" s="162">
        <f>S10</f>
        <v>0</v>
      </c>
      <c r="R16" s="162" t="s">
        <v>17</v>
      </c>
      <c r="S16" s="162">
        <f>Q10</f>
        <v>0</v>
      </c>
      <c r="T16" s="165">
        <f>E15+E16+K15+K16+N15+N16+Q15+Q16+H15+H16</f>
        <v>0</v>
      </c>
      <c r="U16" s="166" t="s">
        <v>17</v>
      </c>
      <c r="V16" s="167">
        <f>G15+G16+M15+M16+P15+P16+S15+S16+J15+J16</f>
        <v>0</v>
      </c>
      <c r="W16" s="168"/>
      <c r="X16" s="169"/>
      <c r="Z16" s="3"/>
      <c r="AA16" s="3"/>
      <c r="AB16" s="3"/>
      <c r="AC16" s="3"/>
      <c r="AD16" s="3"/>
      <c r="AE16" s="3"/>
      <c r="AF16" s="3"/>
      <c r="AG16" s="3"/>
    </row>
    <row r="17" spans="1:33" ht="15">
      <c r="A17" s="7"/>
      <c r="B17" s="66"/>
      <c r="C17" s="16">
        <f>VLOOKUP($B17,Namn,4)</f>
        <v>0</v>
      </c>
      <c r="D17" s="17">
        <f>VLOOKUP($B17,Namn,5)</f>
        <v>0</v>
      </c>
      <c r="E17" s="12">
        <v>4</v>
      </c>
      <c r="F17" s="12"/>
      <c r="G17" s="13"/>
      <c r="H17" s="12">
        <v>2</v>
      </c>
      <c r="I17" s="12"/>
      <c r="J17" s="13"/>
      <c r="K17" s="12">
        <v>3</v>
      </c>
      <c r="L17" s="12"/>
      <c r="M17" s="13"/>
      <c r="N17" s="12">
        <v>1</v>
      </c>
      <c r="O17" s="12"/>
      <c r="P17" s="13"/>
      <c r="Q17" s="12">
        <v>6</v>
      </c>
      <c r="R17" s="12"/>
      <c r="S17" s="12"/>
      <c r="T17" s="14"/>
      <c r="U17" s="8"/>
      <c r="V17" s="11">
        <f>T19-V19</f>
        <v>7</v>
      </c>
      <c r="W17" s="35"/>
      <c r="X17" s="21"/>
      <c r="Z17" s="3"/>
      <c r="AA17" s="3"/>
      <c r="AB17" s="3"/>
      <c r="AC17" s="3"/>
      <c r="AD17" s="3"/>
      <c r="AE17" s="3"/>
      <c r="AF17" s="3"/>
      <c r="AG17" s="3"/>
    </row>
    <row r="18" spans="1:33" ht="15">
      <c r="A18" s="7"/>
      <c r="B18" s="66" t="s">
        <v>20</v>
      </c>
      <c r="C18" s="16"/>
      <c r="D18" s="17"/>
      <c r="E18" s="18">
        <f>G15</f>
        <v>0</v>
      </c>
      <c r="F18" s="18" t="s">
        <v>17</v>
      </c>
      <c r="G18" s="19">
        <f>E15</f>
        <v>0</v>
      </c>
      <c r="H18" s="18">
        <f>J9</f>
        <v>12</v>
      </c>
      <c r="I18" s="18" t="s">
        <v>17</v>
      </c>
      <c r="J18" s="19">
        <f>H9</f>
        <v>6</v>
      </c>
      <c r="K18" s="18">
        <f>M12</f>
        <v>12</v>
      </c>
      <c r="L18" s="18" t="s">
        <v>17</v>
      </c>
      <c r="M18" s="19">
        <f>K12</f>
        <v>9</v>
      </c>
      <c r="N18" s="18">
        <f>P6</f>
        <v>8</v>
      </c>
      <c r="O18" s="18" t="s">
        <v>17</v>
      </c>
      <c r="P18" s="19">
        <f>N6</f>
        <v>12</v>
      </c>
      <c r="Q18" s="18">
        <v>12</v>
      </c>
      <c r="R18" s="18"/>
      <c r="S18" s="18">
        <v>10</v>
      </c>
      <c r="T18" s="14"/>
      <c r="U18" s="8"/>
      <c r="V18" s="11"/>
      <c r="W18" s="20">
        <f>SUM(AA18:AE18)</f>
        <v>3</v>
      </c>
      <c r="X18" s="21">
        <f>IF(C18="FRI","",IF($E$6="",0,RANK(AF18,$AF$6:$AG$22)))</f>
        <v>2</v>
      </c>
      <c r="Z18" s="3"/>
      <c r="AA18" s="22">
        <f>IF(E18=12,1,0)+IF(E19=12,1,0)</f>
        <v>0</v>
      </c>
      <c r="AB18" s="22">
        <f>IF(H18=12,1,0)+IF(H19=12,1,0)</f>
        <v>1</v>
      </c>
      <c r="AC18" s="22">
        <f>IF(K18=12,1,0)+IF(K19=12,1,0)</f>
        <v>1</v>
      </c>
      <c r="AD18" s="22">
        <f>IF(N18=12,1,0)+IF(N19=12,1,0)</f>
        <v>0</v>
      </c>
      <c r="AE18" s="22">
        <f>IF(Q18=12,1,0)+IF(Q19=12,1,0)</f>
        <v>1</v>
      </c>
      <c r="AF18" s="22">
        <f>IF(C18="FRI",-99999,1000*SUM(AA18:AE18)+V17*10-AG18)</f>
        <v>3070</v>
      </c>
      <c r="AG18" s="23"/>
    </row>
    <row r="19" spans="1:33" ht="18">
      <c r="A19" s="47">
        <v>5</v>
      </c>
      <c r="B19" s="299" t="s">
        <v>77</v>
      </c>
      <c r="C19" s="300"/>
      <c r="D19" s="301"/>
      <c r="E19" s="25">
        <f>G16</f>
        <v>0</v>
      </c>
      <c r="F19" s="25" t="s">
        <v>17</v>
      </c>
      <c r="G19" s="36">
        <f>E16</f>
        <v>0</v>
      </c>
      <c r="H19" s="25">
        <f>J10</f>
        <v>0</v>
      </c>
      <c r="I19" s="25" t="s">
        <v>17</v>
      </c>
      <c r="J19" s="36">
        <f>H10</f>
        <v>0</v>
      </c>
      <c r="K19" s="25">
        <f>M13</f>
        <v>0</v>
      </c>
      <c r="L19" s="25" t="s">
        <v>17</v>
      </c>
      <c r="M19" s="36">
        <f>K13</f>
        <v>0</v>
      </c>
      <c r="N19" s="25">
        <f>P7</f>
        <v>0</v>
      </c>
      <c r="O19" s="25" t="s">
        <v>17</v>
      </c>
      <c r="P19" s="36">
        <f>N7</f>
        <v>0</v>
      </c>
      <c r="Q19" s="24"/>
      <c r="R19" s="25" t="s">
        <v>17</v>
      </c>
      <c r="S19" s="24"/>
      <c r="T19" s="27">
        <f>E18+E19+K18+K19+N18+N19+Q18+Q19+H18+H19</f>
        <v>44</v>
      </c>
      <c r="U19" s="28" t="s">
        <v>17</v>
      </c>
      <c r="V19" s="29">
        <f>G18+G19+M18+M19+P18+P19+S18+S19+J18+J19</f>
        <v>37</v>
      </c>
      <c r="W19" s="30"/>
      <c r="X19" s="31"/>
      <c r="Z19" s="3"/>
      <c r="AA19" s="3"/>
      <c r="AB19" s="3"/>
      <c r="AC19" s="3"/>
      <c r="AD19" s="3"/>
      <c r="AE19" s="3"/>
      <c r="AF19" s="3"/>
      <c r="AG19" s="3"/>
    </row>
    <row r="20" spans="1:33">
      <c r="A20" s="7"/>
      <c r="B20" s="66"/>
      <c r="C20" s="16">
        <f>VLOOKUP($B20,Namn,4)</f>
        <v>0</v>
      </c>
      <c r="D20" s="17">
        <f>VLOOKUP($B20,Namn,5)</f>
        <v>0</v>
      </c>
      <c r="E20" s="12">
        <v>3</v>
      </c>
      <c r="F20" s="12"/>
      <c r="G20" s="13"/>
      <c r="H20" s="12">
        <v>1</v>
      </c>
      <c r="I20" s="12"/>
      <c r="J20" s="13"/>
      <c r="K20" s="12">
        <v>2</v>
      </c>
      <c r="L20" s="12"/>
      <c r="M20" s="13"/>
      <c r="N20" s="12">
        <v>4</v>
      </c>
      <c r="O20" s="12"/>
      <c r="P20" s="13"/>
      <c r="Q20" s="12">
        <v>5</v>
      </c>
      <c r="R20" s="12"/>
      <c r="S20" s="12"/>
      <c r="T20" s="14"/>
      <c r="U20" s="8"/>
      <c r="V20" s="11">
        <f>T22-V22</f>
        <v>2</v>
      </c>
      <c r="W20" s="11"/>
      <c r="X20" s="37"/>
      <c r="Z20" s="3"/>
      <c r="AA20" s="3"/>
      <c r="AB20" s="3"/>
      <c r="AC20" s="3"/>
      <c r="AD20" s="3"/>
      <c r="AE20" s="3"/>
      <c r="AF20" s="3"/>
      <c r="AG20" s="3"/>
    </row>
    <row r="21" spans="1:33" ht="15">
      <c r="A21" s="7"/>
      <c r="B21" s="66" t="s">
        <v>22</v>
      </c>
      <c r="C21" s="16"/>
      <c r="D21" s="17"/>
      <c r="E21" s="18">
        <f>G12</f>
        <v>12</v>
      </c>
      <c r="F21" s="18" t="s">
        <v>17</v>
      </c>
      <c r="G21" s="19">
        <f>E12</f>
        <v>8</v>
      </c>
      <c r="H21" s="18">
        <f>J6</f>
        <v>8</v>
      </c>
      <c r="I21" s="18" t="s">
        <v>17</v>
      </c>
      <c r="J21" s="19">
        <f>H6</f>
        <v>12</v>
      </c>
      <c r="K21" s="18">
        <f>M9</f>
        <v>12</v>
      </c>
      <c r="L21" s="18" t="s">
        <v>17</v>
      </c>
      <c r="M21" s="19">
        <f>K9</f>
        <v>8</v>
      </c>
      <c r="N21" s="18">
        <f>P15</f>
        <v>0</v>
      </c>
      <c r="O21" s="18" t="s">
        <v>17</v>
      </c>
      <c r="P21" s="19">
        <f>N15</f>
        <v>0</v>
      </c>
      <c r="Q21" s="18">
        <f>S18</f>
        <v>10</v>
      </c>
      <c r="R21" s="18" t="s">
        <v>17</v>
      </c>
      <c r="S21" s="18">
        <f>Q18</f>
        <v>12</v>
      </c>
      <c r="T21" s="14"/>
      <c r="U21" s="8"/>
      <c r="V21" s="11"/>
      <c r="W21" s="20">
        <f>SUM(AA21:AE21)</f>
        <v>2</v>
      </c>
      <c r="X21" s="21">
        <f>IF(C21="FRI","",IF($E$6="",0,RANK(AF21,$AF$6:$AG$22)))</f>
        <v>3</v>
      </c>
      <c r="Z21" s="3"/>
      <c r="AA21" s="22">
        <f>IF(E21=12,1,0)+IF(E22=12,1,0)</f>
        <v>1</v>
      </c>
      <c r="AB21" s="22">
        <f>IF(H21=12,1,0)+IF(H22=12,1,0)</f>
        <v>0</v>
      </c>
      <c r="AC21" s="22">
        <f>IF(K21=12,1,0)+IF(K22=12,1,0)</f>
        <v>1</v>
      </c>
      <c r="AD21" s="22">
        <f>IF(N21=12,1,0)+IF(N22=12,1,0)</f>
        <v>0</v>
      </c>
      <c r="AE21" s="22">
        <f>IF(Q21=12,1,0)+IF(Q22=12,1,0)</f>
        <v>0</v>
      </c>
      <c r="AF21" s="22">
        <f>IF(C21="FRI",-99999,1000*SUM(AA21:AE21)+V20*10-AG21)</f>
        <v>2020</v>
      </c>
      <c r="AG21" s="23"/>
    </row>
    <row r="22" spans="1:33" ht="18.75" thickBot="1">
      <c r="A22" s="46">
        <v>6</v>
      </c>
      <c r="B22" s="302" t="s">
        <v>78</v>
      </c>
      <c r="C22" s="303"/>
      <c r="D22" s="304"/>
      <c r="E22" s="38">
        <f>G13</f>
        <v>0</v>
      </c>
      <c r="F22" s="39" t="s">
        <v>17</v>
      </c>
      <c r="G22" s="40">
        <f>E13</f>
        <v>0</v>
      </c>
      <c r="H22" s="39">
        <f>J7</f>
        <v>0</v>
      </c>
      <c r="I22" s="39" t="s">
        <v>17</v>
      </c>
      <c r="J22" s="40">
        <f>H7</f>
        <v>0</v>
      </c>
      <c r="K22" s="39">
        <f>M10</f>
        <v>0</v>
      </c>
      <c r="L22" s="39" t="s">
        <v>17</v>
      </c>
      <c r="M22" s="40">
        <f>K10</f>
        <v>0</v>
      </c>
      <c r="N22" s="39">
        <f>P16</f>
        <v>0</v>
      </c>
      <c r="O22" s="39" t="s">
        <v>17</v>
      </c>
      <c r="P22" s="40">
        <f>N16</f>
        <v>0</v>
      </c>
      <c r="Q22" s="39">
        <f>S19</f>
        <v>0</v>
      </c>
      <c r="R22" s="39" t="s">
        <v>17</v>
      </c>
      <c r="S22" s="41">
        <f>Q19</f>
        <v>0</v>
      </c>
      <c r="T22" s="27">
        <f>E21+E22+K21+K22+N21+N22+Q21+Q22+H21+H22</f>
        <v>42</v>
      </c>
      <c r="U22" s="28" t="s">
        <v>17</v>
      </c>
      <c r="V22" s="29">
        <f>G21+G22+M21+M22+P21+P22+S21+S22+J21+J22</f>
        <v>40</v>
      </c>
      <c r="W22" s="44"/>
      <c r="X22" s="45"/>
    </row>
    <row r="24" spans="1:33">
      <c r="B24" t="s">
        <v>126</v>
      </c>
      <c r="D24" t="s">
        <v>152</v>
      </c>
      <c r="L24" s="195" t="s">
        <v>168</v>
      </c>
    </row>
    <row r="25" spans="1:33" hidden="1">
      <c r="C25">
        <v>39</v>
      </c>
    </row>
    <row r="26" spans="1:33" hidden="1">
      <c r="C26">
        <v>43</v>
      </c>
    </row>
    <row r="27" spans="1:33" hidden="1">
      <c r="C27">
        <v>51</v>
      </c>
      <c r="I27" t="s">
        <v>19</v>
      </c>
    </row>
    <row r="28" spans="1:33" hidden="1">
      <c r="C28">
        <v>64</v>
      </c>
      <c r="I28" t="s">
        <v>19</v>
      </c>
    </row>
    <row r="29" spans="1:33" hidden="1">
      <c r="C29">
        <v>67</v>
      </c>
      <c r="I29" t="s">
        <v>19</v>
      </c>
    </row>
    <row r="30" spans="1:33" hidden="1">
      <c r="I30" t="s">
        <v>19</v>
      </c>
    </row>
    <row r="31" spans="1:33" hidden="1"/>
    <row r="32" spans="1:33" hidden="1"/>
    <row r="33" spans="2:12" hidden="1"/>
    <row r="34" spans="2:12" hidden="1"/>
    <row r="35" spans="2:12" hidden="1"/>
    <row r="36" spans="2:12" hidden="1"/>
    <row r="37" spans="2:12" hidden="1"/>
    <row r="38" spans="2:12" hidden="1"/>
    <row r="39" spans="2:12" hidden="1"/>
    <row r="40" spans="2:12">
      <c r="D40" s="55" t="s">
        <v>153</v>
      </c>
      <c r="L40" s="55" t="s">
        <v>169</v>
      </c>
    </row>
    <row r="42" spans="2:12">
      <c r="D42" t="s">
        <v>154</v>
      </c>
      <c r="L42" t="s">
        <v>164</v>
      </c>
    </row>
    <row r="43" spans="2:12">
      <c r="D43" t="s">
        <v>155</v>
      </c>
      <c r="L43" t="s">
        <v>138</v>
      </c>
    </row>
    <row r="45" spans="2:12">
      <c r="B45" t="s">
        <v>135</v>
      </c>
      <c r="D45" t="s">
        <v>152</v>
      </c>
      <c r="L45" t="s">
        <v>222</v>
      </c>
    </row>
    <row r="46" spans="2:12">
      <c r="D46" t="s">
        <v>155</v>
      </c>
      <c r="L46" t="s">
        <v>138</v>
      </c>
    </row>
    <row r="48" spans="2:12">
      <c r="B48" t="s">
        <v>156</v>
      </c>
      <c r="D48" t="s">
        <v>154</v>
      </c>
      <c r="L48">
        <v>12</v>
      </c>
    </row>
    <row r="49" spans="4:12">
      <c r="D49" t="s">
        <v>153</v>
      </c>
      <c r="L49">
        <v>10</v>
      </c>
    </row>
    <row r="61" spans="4:12">
      <c r="D61" t="s">
        <v>153</v>
      </c>
    </row>
  </sheetData>
  <mergeCells count="13">
    <mergeCell ref="B16:D16"/>
    <mergeCell ref="B19:D19"/>
    <mergeCell ref="B22:D22"/>
    <mergeCell ref="T4:V4"/>
    <mergeCell ref="B4:D4"/>
    <mergeCell ref="E4:G4"/>
    <mergeCell ref="H4:J4"/>
    <mergeCell ref="K4:M4"/>
    <mergeCell ref="N4:P4"/>
    <mergeCell ref="Q4:S4"/>
    <mergeCell ref="B7:D7"/>
    <mergeCell ref="B10:D10"/>
    <mergeCell ref="B13:D13"/>
  </mergeCells>
  <pageMargins left="0.75" right="0.75" top="1" bottom="1" header="0.5" footer="0.5"/>
  <pageSetup paperSize="9" scale="90" orientation="landscape" horizontalDpi="4294967293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S64"/>
  <sheetViews>
    <sheetView showGridLines="0" topLeftCell="X1" workbookViewId="0">
      <selection activeCell="AL9" sqref="AL9"/>
    </sheetView>
  </sheetViews>
  <sheetFormatPr defaultRowHeight="12.75"/>
  <cols>
    <col min="1" max="1" width="5.7109375" style="197" bestFit="1" customWidth="1"/>
    <col min="2" max="2" width="49.7109375" customWidth="1"/>
    <col min="3" max="3" width="10.42578125" style="72" customWidth="1"/>
    <col min="4" max="4" width="3" style="72" bestFit="1" customWidth="1"/>
    <col min="5" max="5" width="10.5703125" style="72" bestFit="1" customWidth="1"/>
    <col min="6" max="6" width="5.42578125" customWidth="1"/>
    <col min="7" max="7" width="5.7109375" bestFit="1" customWidth="1"/>
    <col min="8" max="8" width="57.7109375" style="75" bestFit="1" customWidth="1"/>
    <col min="9" max="10" width="4.140625" style="81" customWidth="1"/>
    <col min="11" max="12" width="3.42578125" customWidth="1"/>
    <col min="13" max="13" width="4" customWidth="1"/>
    <col min="19" max="19" width="28.7109375" customWidth="1"/>
    <col min="20" max="20" width="5.5703125" customWidth="1"/>
    <col min="21" max="21" width="15.28515625" style="81" customWidth="1"/>
    <col min="22" max="22" width="9.140625" style="75"/>
    <col min="31" max="31" width="13.7109375" customWidth="1"/>
  </cols>
  <sheetData>
    <row r="1" spans="1:45">
      <c r="A1" s="121" t="s">
        <v>195</v>
      </c>
      <c r="O1" s="68"/>
      <c r="P1" s="68"/>
      <c r="Q1" s="68"/>
      <c r="R1" s="68"/>
      <c r="S1" s="68"/>
      <c r="T1" s="68"/>
      <c r="U1" s="179"/>
      <c r="V1" s="79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</row>
    <row r="2" spans="1:45">
      <c r="A2" s="121"/>
      <c r="B2" s="53"/>
      <c r="C2" s="54"/>
      <c r="D2" s="54"/>
      <c r="E2" s="54"/>
      <c r="F2" s="53"/>
      <c r="G2" s="53"/>
      <c r="H2" s="53" t="s">
        <v>194</v>
      </c>
      <c r="I2" s="180"/>
      <c r="J2" s="180"/>
      <c r="K2" s="53"/>
      <c r="L2" s="53"/>
      <c r="M2" s="53"/>
      <c r="N2" s="53"/>
      <c r="O2" s="53"/>
      <c r="P2" s="53" t="s">
        <v>24</v>
      </c>
      <c r="Q2" s="53"/>
      <c r="R2" s="53"/>
      <c r="S2" s="53"/>
      <c r="T2" s="53"/>
      <c r="U2" s="180"/>
      <c r="V2" s="53"/>
      <c r="W2" s="76"/>
      <c r="X2" s="53"/>
      <c r="Y2" s="53" t="s">
        <v>235</v>
      </c>
      <c r="Z2" s="121"/>
      <c r="AA2" s="121"/>
      <c r="AB2" s="121"/>
      <c r="AC2" s="121"/>
      <c r="AD2" s="121"/>
      <c r="AE2" s="180"/>
      <c r="AF2" s="53"/>
      <c r="AG2" s="68"/>
      <c r="AH2" s="53"/>
      <c r="AI2" s="53" t="s">
        <v>238</v>
      </c>
      <c r="AJ2" s="121"/>
      <c r="AK2" s="121"/>
      <c r="AL2" s="121"/>
      <c r="AM2" s="121"/>
      <c r="AN2" s="121"/>
      <c r="AO2" s="180"/>
      <c r="AP2" s="53"/>
    </row>
    <row r="3" spans="1:45">
      <c r="A3" s="121"/>
      <c r="B3" s="53" t="s">
        <v>31</v>
      </c>
      <c r="C3" s="54"/>
      <c r="D3" s="54"/>
      <c r="E3" s="54"/>
      <c r="F3" s="53"/>
      <c r="G3" s="53"/>
      <c r="H3" s="53" t="s">
        <v>25</v>
      </c>
      <c r="I3" s="180"/>
      <c r="J3" s="180"/>
      <c r="K3" s="53"/>
      <c r="L3" s="53"/>
      <c r="M3" s="53"/>
      <c r="N3" s="53"/>
      <c r="O3" s="53"/>
      <c r="P3" s="53" t="s">
        <v>112</v>
      </c>
      <c r="Q3" s="53"/>
      <c r="R3" s="53"/>
      <c r="S3" s="53"/>
      <c r="T3" s="53"/>
      <c r="U3" s="180"/>
      <c r="V3" s="53"/>
      <c r="W3" s="76"/>
      <c r="X3" s="54" t="s">
        <v>26</v>
      </c>
      <c r="Y3" s="53" t="s">
        <v>27</v>
      </c>
      <c r="Z3" s="294"/>
      <c r="AA3" s="294"/>
      <c r="AB3" s="294"/>
      <c r="AC3" s="294" t="s">
        <v>269</v>
      </c>
      <c r="AD3" s="294"/>
      <c r="AE3" s="294"/>
      <c r="AF3" s="294"/>
      <c r="AG3" s="68"/>
      <c r="AH3" s="54" t="s">
        <v>26</v>
      </c>
      <c r="AI3" s="53" t="s">
        <v>27</v>
      </c>
      <c r="AJ3" s="294"/>
      <c r="AK3" s="294"/>
      <c r="AL3" s="294"/>
      <c r="AM3" s="298" t="s">
        <v>97</v>
      </c>
      <c r="AN3" s="298"/>
      <c r="AO3" s="298"/>
      <c r="AP3" s="298"/>
    </row>
    <row r="4" spans="1:45">
      <c r="A4" s="121" t="s">
        <v>26</v>
      </c>
      <c r="B4" s="53" t="s">
        <v>27</v>
      </c>
      <c r="C4" s="209" t="s">
        <v>28</v>
      </c>
      <c r="D4" s="72" t="s">
        <v>29</v>
      </c>
      <c r="E4" s="72" t="s">
        <v>30</v>
      </c>
      <c r="F4" s="56"/>
      <c r="G4" s="54" t="s">
        <v>26</v>
      </c>
      <c r="H4" s="53" t="s">
        <v>27</v>
      </c>
      <c r="J4" s="180" t="s">
        <v>224</v>
      </c>
      <c r="K4" s="55"/>
      <c r="L4" t="s">
        <v>29</v>
      </c>
      <c r="M4" t="s">
        <v>30</v>
      </c>
      <c r="O4" s="54" t="s">
        <v>26</v>
      </c>
      <c r="P4" s="53" t="s">
        <v>27</v>
      </c>
      <c r="Q4" s="53" t="s">
        <v>97</v>
      </c>
      <c r="R4" s="53"/>
      <c r="S4" s="55"/>
      <c r="T4" s="55"/>
      <c r="U4" s="81" t="s">
        <v>29</v>
      </c>
      <c r="V4" s="75" t="s">
        <v>30</v>
      </c>
      <c r="W4" s="16"/>
      <c r="X4" s="55"/>
      <c r="Y4" s="66"/>
      <c r="Z4" s="199"/>
      <c r="AA4" s="199"/>
      <c r="AB4" s="199"/>
      <c r="AC4" s="199"/>
      <c r="AD4" s="210"/>
      <c r="AE4" s="57"/>
      <c r="AF4" s="71"/>
      <c r="AG4" s="68"/>
      <c r="AH4" s="55"/>
      <c r="AI4" s="66"/>
      <c r="AJ4" s="210"/>
      <c r="AK4" s="210"/>
      <c r="AL4" s="210"/>
      <c r="AM4" s="210"/>
      <c r="AN4" s="210"/>
      <c r="AO4" s="57"/>
      <c r="AP4" s="71"/>
    </row>
    <row r="5" spans="1:45">
      <c r="A5" s="196"/>
      <c r="B5" s="57"/>
      <c r="C5" s="126"/>
      <c r="F5" s="16"/>
      <c r="G5" s="55"/>
      <c r="H5" s="71"/>
      <c r="I5" s="57"/>
      <c r="J5" s="57"/>
      <c r="K5" s="55"/>
      <c r="O5" s="55"/>
      <c r="P5" s="71"/>
      <c r="Q5" s="71"/>
      <c r="R5" s="71"/>
      <c r="S5" s="55"/>
      <c r="T5" s="55"/>
      <c r="W5" s="16"/>
      <c r="X5" s="58">
        <v>11</v>
      </c>
      <c r="Y5" s="76" t="s">
        <v>179</v>
      </c>
      <c r="Z5" s="139"/>
      <c r="AA5" s="139"/>
      <c r="AB5" s="137"/>
      <c r="AC5" s="136"/>
      <c r="AD5" s="136"/>
      <c r="AE5" s="172" t="s">
        <v>243</v>
      </c>
      <c r="AF5" s="184"/>
      <c r="AG5" s="68"/>
      <c r="AH5" s="58">
        <v>11</v>
      </c>
      <c r="AI5" s="56" t="s">
        <v>175</v>
      </c>
      <c r="AJ5" s="139"/>
      <c r="AK5" s="139"/>
      <c r="AL5" s="137"/>
      <c r="AM5" s="136"/>
      <c r="AN5" s="136"/>
      <c r="AO5" s="172"/>
      <c r="AP5" s="184" t="s">
        <v>270</v>
      </c>
    </row>
    <row r="6" spans="1:45">
      <c r="A6" s="122">
        <v>11</v>
      </c>
      <c r="B6" s="132" t="s">
        <v>193</v>
      </c>
      <c r="C6" s="212">
        <v>10</v>
      </c>
      <c r="D6" s="60">
        <v>11</v>
      </c>
      <c r="E6" s="173" t="s">
        <v>119</v>
      </c>
      <c r="F6" s="16"/>
      <c r="G6" s="58">
        <v>11</v>
      </c>
      <c r="H6" s="171" t="s">
        <v>196</v>
      </c>
      <c r="I6" s="221"/>
      <c r="J6" s="221"/>
      <c r="K6" s="59"/>
      <c r="L6" s="60">
        <v>11</v>
      </c>
      <c r="M6" s="61"/>
      <c r="O6" s="58">
        <v>11</v>
      </c>
      <c r="P6" s="133" t="s">
        <v>192</v>
      </c>
      <c r="Q6" s="132"/>
      <c r="R6" s="132"/>
      <c r="S6" s="59"/>
      <c r="T6" s="59"/>
      <c r="U6" s="172" t="s">
        <v>138</v>
      </c>
      <c r="V6" s="218">
        <v>13</v>
      </c>
      <c r="W6" s="16"/>
      <c r="X6" s="55"/>
      <c r="Y6" s="178" t="s">
        <v>186</v>
      </c>
      <c r="Z6" s="190"/>
      <c r="AA6" s="190"/>
      <c r="AB6" s="191"/>
      <c r="AC6" s="137"/>
      <c r="AD6" s="137"/>
      <c r="AE6" s="181" t="s">
        <v>138</v>
      </c>
      <c r="AF6" s="66"/>
      <c r="AG6" s="68"/>
      <c r="AH6" s="55"/>
      <c r="AI6" s="178" t="s">
        <v>186</v>
      </c>
      <c r="AJ6" s="190"/>
      <c r="AK6" s="190"/>
      <c r="AL6" s="191"/>
      <c r="AM6" s="137"/>
      <c r="AN6" s="137"/>
      <c r="AO6" s="181"/>
      <c r="AP6" s="66" t="s">
        <v>138</v>
      </c>
    </row>
    <row r="7" spans="1:45">
      <c r="A7" s="196"/>
      <c r="B7" s="133" t="s">
        <v>192</v>
      </c>
      <c r="C7" s="73">
        <v>12</v>
      </c>
      <c r="D7" s="128"/>
      <c r="E7" s="174" t="s">
        <v>191</v>
      </c>
      <c r="F7" s="16"/>
      <c r="G7" s="55"/>
      <c r="H7" s="133" t="s">
        <v>192</v>
      </c>
      <c r="I7" s="78"/>
      <c r="J7" s="78"/>
      <c r="K7" s="64"/>
      <c r="L7" s="67"/>
      <c r="M7" s="68"/>
      <c r="O7" s="55"/>
      <c r="P7" s="178" t="s">
        <v>189</v>
      </c>
      <c r="Q7" s="182"/>
      <c r="R7" s="76"/>
      <c r="S7" s="64"/>
      <c r="T7" s="64"/>
      <c r="U7" s="181" t="s">
        <v>229</v>
      </c>
      <c r="V7" s="79"/>
      <c r="W7" s="66"/>
      <c r="X7" s="55"/>
      <c r="Y7" s="76"/>
      <c r="Z7" s="139"/>
      <c r="AA7" s="139"/>
      <c r="AB7" s="137"/>
      <c r="AC7" s="137"/>
      <c r="AD7" s="137"/>
      <c r="AE7" s="63"/>
      <c r="AF7" s="66"/>
      <c r="AG7" s="68"/>
      <c r="AH7" s="16"/>
      <c r="AI7" s="76"/>
      <c r="AJ7" s="139"/>
      <c r="AK7" s="139"/>
      <c r="AL7" s="137"/>
      <c r="AM7" s="137"/>
      <c r="AN7" s="63"/>
      <c r="AO7" s="16"/>
    </row>
    <row r="8" spans="1:45">
      <c r="A8" s="196"/>
      <c r="B8" s="53"/>
      <c r="C8" s="65"/>
      <c r="D8" s="126"/>
      <c r="E8" s="198"/>
      <c r="F8" s="16"/>
      <c r="G8" s="55"/>
      <c r="H8" s="53"/>
      <c r="I8" s="180"/>
      <c r="J8" s="180"/>
      <c r="K8" s="16"/>
      <c r="O8" s="55"/>
      <c r="P8" s="76"/>
      <c r="Q8" s="53"/>
      <c r="R8" s="53"/>
      <c r="S8" s="16"/>
      <c r="T8" s="16"/>
      <c r="W8" s="65"/>
      <c r="X8" s="58">
        <v>12</v>
      </c>
      <c r="Y8" s="133" t="s">
        <v>192</v>
      </c>
      <c r="Z8" s="121"/>
      <c r="AA8" s="121"/>
      <c r="AB8" s="137"/>
      <c r="AC8" s="136"/>
      <c r="AD8" s="136"/>
      <c r="AE8" s="172" t="s">
        <v>244</v>
      </c>
      <c r="AF8" s="184"/>
      <c r="AG8" s="68"/>
      <c r="AH8" s="65"/>
      <c r="AI8" s="76"/>
      <c r="AJ8" s="139"/>
      <c r="AK8" s="139"/>
      <c r="AL8" s="137"/>
      <c r="AM8" s="137"/>
      <c r="AN8" s="63"/>
      <c r="AO8" s="16"/>
    </row>
    <row r="9" spans="1:45">
      <c r="A9" s="122">
        <v>12</v>
      </c>
      <c r="B9" s="132" t="s">
        <v>190</v>
      </c>
      <c r="C9" s="212">
        <v>12</v>
      </c>
      <c r="D9" s="60">
        <v>12</v>
      </c>
      <c r="E9" s="173" t="s">
        <v>119</v>
      </c>
      <c r="F9" s="16"/>
      <c r="G9" s="58">
        <v>12</v>
      </c>
      <c r="H9" s="132" t="s">
        <v>189</v>
      </c>
      <c r="I9" s="221">
        <v>12</v>
      </c>
      <c r="J9" s="221">
        <v>12</v>
      </c>
      <c r="K9" s="59"/>
      <c r="L9" s="70">
        <v>11</v>
      </c>
      <c r="M9" s="61">
        <v>15</v>
      </c>
      <c r="O9" s="58">
        <v>12</v>
      </c>
      <c r="P9" s="132" t="s">
        <v>186</v>
      </c>
      <c r="Q9" s="132"/>
      <c r="R9" s="132"/>
      <c r="S9" s="59"/>
      <c r="T9" s="59"/>
      <c r="U9" s="172" t="s">
        <v>230</v>
      </c>
      <c r="V9" s="218">
        <v>13</v>
      </c>
      <c r="W9" s="65"/>
      <c r="X9" s="55"/>
      <c r="Y9" s="178" t="s">
        <v>175</v>
      </c>
      <c r="Z9" s="190"/>
      <c r="AA9" s="190"/>
      <c r="AB9" s="191"/>
      <c r="AC9" s="137"/>
      <c r="AD9" s="137"/>
      <c r="AE9" s="181" t="s">
        <v>162</v>
      </c>
      <c r="AF9" s="185"/>
      <c r="AG9" s="68"/>
      <c r="AH9" s="53"/>
      <c r="AI9" s="53" t="s">
        <v>239</v>
      </c>
      <c r="AJ9" s="121"/>
      <c r="AK9" s="121"/>
      <c r="AL9" s="121"/>
      <c r="AM9" s="121"/>
      <c r="AN9" s="121"/>
      <c r="AO9" s="180"/>
      <c r="AP9" s="53"/>
    </row>
    <row r="10" spans="1:45">
      <c r="A10" s="196"/>
      <c r="B10" s="133" t="s">
        <v>188</v>
      </c>
      <c r="C10" s="73">
        <v>11</v>
      </c>
      <c r="D10" s="128"/>
      <c r="E10" s="174" t="s">
        <v>120</v>
      </c>
      <c r="F10" s="16"/>
      <c r="G10" s="55"/>
      <c r="H10" s="56" t="s">
        <v>190</v>
      </c>
      <c r="I10" s="78">
        <v>9</v>
      </c>
      <c r="J10" s="78">
        <v>8</v>
      </c>
      <c r="K10" s="64"/>
      <c r="L10" s="67"/>
      <c r="M10" s="3"/>
      <c r="O10" s="55"/>
      <c r="P10" s="56" t="s">
        <v>181</v>
      </c>
      <c r="Q10" s="76"/>
      <c r="R10" s="76"/>
      <c r="S10" s="64"/>
      <c r="T10" s="64"/>
      <c r="U10" s="181" t="s">
        <v>231</v>
      </c>
      <c r="V10" s="219"/>
      <c r="W10" s="66"/>
      <c r="X10" s="16"/>
      <c r="Y10" s="76"/>
      <c r="Z10" s="139"/>
      <c r="AA10" s="139"/>
      <c r="AB10" s="137"/>
      <c r="AC10" s="137"/>
      <c r="AD10" s="137"/>
      <c r="AE10" s="63"/>
      <c r="AF10" s="66"/>
      <c r="AG10" s="68"/>
      <c r="AH10" s="54" t="s">
        <v>26</v>
      </c>
      <c r="AI10" s="53" t="s">
        <v>27</v>
      </c>
      <c r="AJ10" s="294"/>
      <c r="AK10" s="294"/>
      <c r="AL10" s="294"/>
      <c r="AM10" s="298" t="s">
        <v>97</v>
      </c>
      <c r="AN10" s="298"/>
      <c r="AO10" s="298"/>
      <c r="AP10" s="298"/>
      <c r="AS10">
        <f ca="1">AS10:AU13</f>
        <v>0</v>
      </c>
    </row>
    <row r="11" spans="1:45">
      <c r="A11" s="196"/>
      <c r="B11" s="53"/>
      <c r="C11" s="126"/>
      <c r="D11" s="126"/>
      <c r="E11" s="201"/>
      <c r="F11" s="16"/>
      <c r="G11" s="55"/>
      <c r="H11" s="76"/>
      <c r="I11" s="78"/>
      <c r="J11" s="78"/>
      <c r="K11" s="64"/>
      <c r="L11" s="68"/>
      <c r="M11" s="68"/>
      <c r="O11" s="55"/>
      <c r="P11" s="76"/>
      <c r="Q11" s="76"/>
      <c r="R11" s="76"/>
      <c r="S11" s="64"/>
      <c r="T11" s="64"/>
      <c r="U11" s="179"/>
      <c r="V11" s="79"/>
      <c r="W11" s="16"/>
      <c r="X11" s="53"/>
      <c r="Y11" s="53" t="s">
        <v>134</v>
      </c>
      <c r="Z11" s="121"/>
      <c r="AA11" s="121"/>
      <c r="AB11" s="121"/>
      <c r="AC11" s="121"/>
      <c r="AD11" s="121"/>
      <c r="AE11" s="180"/>
      <c r="AF11" s="53"/>
      <c r="AG11" s="68"/>
      <c r="AH11" s="55"/>
      <c r="AI11" s="66"/>
      <c r="AJ11" s="210"/>
      <c r="AK11" s="210"/>
      <c r="AL11" s="210"/>
      <c r="AM11" s="210"/>
      <c r="AN11" s="210"/>
      <c r="AO11" s="57"/>
      <c r="AP11" s="71"/>
    </row>
    <row r="12" spans="1:45">
      <c r="A12" s="122">
        <v>13</v>
      </c>
      <c r="B12" s="132" t="s">
        <v>187</v>
      </c>
      <c r="C12" s="212">
        <v>10</v>
      </c>
      <c r="D12" s="60">
        <v>14</v>
      </c>
      <c r="E12" s="173" t="s">
        <v>119</v>
      </c>
      <c r="F12" s="16"/>
      <c r="G12" s="58">
        <v>13</v>
      </c>
      <c r="H12" s="132" t="s">
        <v>186</v>
      </c>
      <c r="I12" s="221">
        <v>12</v>
      </c>
      <c r="J12" s="221">
        <v>12</v>
      </c>
      <c r="K12" s="59"/>
      <c r="L12" s="62">
        <v>12</v>
      </c>
      <c r="M12" s="61">
        <v>15</v>
      </c>
      <c r="O12" s="58">
        <v>13</v>
      </c>
      <c r="P12" s="132" t="s">
        <v>178</v>
      </c>
      <c r="Q12" s="132"/>
      <c r="R12" s="132"/>
      <c r="S12" s="59"/>
      <c r="T12" s="59"/>
      <c r="U12" s="183" t="s">
        <v>232</v>
      </c>
      <c r="V12" s="218">
        <v>14</v>
      </c>
      <c r="W12" s="16"/>
      <c r="X12" s="53"/>
      <c r="Y12" s="53" t="s">
        <v>126</v>
      </c>
      <c r="Z12" s="121"/>
      <c r="AA12" s="121"/>
      <c r="AB12" s="121"/>
      <c r="AC12" s="121"/>
      <c r="AD12" s="121"/>
      <c r="AE12" s="180"/>
      <c r="AF12" s="53"/>
      <c r="AG12" s="68"/>
      <c r="AH12" s="58">
        <v>11</v>
      </c>
      <c r="AI12" s="76" t="s">
        <v>179</v>
      </c>
      <c r="AJ12" s="139"/>
      <c r="AK12" s="139"/>
      <c r="AL12" s="137"/>
      <c r="AM12" s="136"/>
      <c r="AN12" s="136"/>
      <c r="AO12" s="172"/>
      <c r="AP12" s="184">
        <v>10</v>
      </c>
    </row>
    <row r="13" spans="1:45">
      <c r="A13" s="196"/>
      <c r="B13" s="76" t="s">
        <v>185</v>
      </c>
      <c r="C13" s="73">
        <v>12</v>
      </c>
      <c r="D13" s="128"/>
      <c r="E13" s="174" t="s">
        <v>184</v>
      </c>
      <c r="F13" s="16"/>
      <c r="G13" s="55"/>
      <c r="H13" s="133" t="s">
        <v>183</v>
      </c>
      <c r="I13" s="180">
        <v>9</v>
      </c>
      <c r="J13" s="180">
        <v>6</v>
      </c>
      <c r="K13" s="64"/>
      <c r="L13" s="67"/>
      <c r="M13" s="68"/>
      <c r="O13" s="55"/>
      <c r="P13" s="56" t="s">
        <v>175</v>
      </c>
      <c r="Q13" s="133"/>
      <c r="R13" s="133"/>
      <c r="S13" s="64"/>
      <c r="T13" s="64"/>
      <c r="U13" s="181" t="s">
        <v>233</v>
      </c>
      <c r="V13" s="79"/>
      <c r="W13" s="16"/>
      <c r="X13" s="54" t="s">
        <v>26</v>
      </c>
      <c r="Y13" s="53" t="s">
        <v>27</v>
      </c>
      <c r="Z13" s="199"/>
      <c r="AA13" s="200"/>
      <c r="AB13" s="200"/>
      <c r="AC13" s="200"/>
      <c r="AD13" s="211"/>
      <c r="AE13" s="57" t="s">
        <v>29</v>
      </c>
      <c r="AF13" s="71" t="s">
        <v>30</v>
      </c>
      <c r="AG13" s="68"/>
      <c r="AH13" s="55"/>
      <c r="AI13" s="178" t="s">
        <v>192</v>
      </c>
      <c r="AJ13" s="190"/>
      <c r="AK13" s="190"/>
      <c r="AL13" s="191"/>
      <c r="AM13" s="137"/>
      <c r="AN13" s="137"/>
      <c r="AO13" s="181"/>
      <c r="AP13" s="66">
        <v>12</v>
      </c>
    </row>
    <row r="14" spans="1:45">
      <c r="A14" s="196"/>
      <c r="B14" s="53"/>
      <c r="C14" s="65"/>
      <c r="D14" s="126"/>
      <c r="E14" s="198"/>
      <c r="F14" s="16"/>
      <c r="G14" s="55"/>
      <c r="H14" s="53"/>
      <c r="I14" s="180"/>
      <c r="J14" s="180"/>
      <c r="K14" s="16"/>
      <c r="O14" s="55"/>
      <c r="P14" s="76"/>
      <c r="Q14" s="53"/>
      <c r="R14" s="53"/>
      <c r="S14" s="16"/>
      <c r="T14" s="16"/>
      <c r="W14" s="16"/>
      <c r="X14" s="55"/>
      <c r="Y14" s="66"/>
      <c r="Z14" s="199"/>
      <c r="AA14" s="199"/>
      <c r="AB14" s="199"/>
      <c r="AC14" s="199"/>
      <c r="AD14" s="210"/>
      <c r="AE14" s="57"/>
      <c r="AF14" s="71"/>
      <c r="AG14" s="68"/>
      <c r="AH14" s="16"/>
      <c r="AI14" s="56"/>
      <c r="AJ14" s="139"/>
      <c r="AK14" s="139"/>
      <c r="AL14" s="137"/>
      <c r="AM14" s="137"/>
      <c r="AN14" s="63"/>
      <c r="AO14" s="16"/>
    </row>
    <row r="15" spans="1:45">
      <c r="A15" s="122">
        <v>14</v>
      </c>
      <c r="B15" s="132" t="s">
        <v>182</v>
      </c>
      <c r="C15" s="212">
        <v>1</v>
      </c>
      <c r="D15" s="60">
        <v>15</v>
      </c>
      <c r="E15" s="173" t="s">
        <v>119</v>
      </c>
      <c r="F15" s="16"/>
      <c r="G15" s="58">
        <v>14</v>
      </c>
      <c r="H15" s="132" t="s">
        <v>181</v>
      </c>
      <c r="I15" s="221">
        <v>12</v>
      </c>
      <c r="J15" s="221">
        <v>12</v>
      </c>
      <c r="K15" s="59"/>
      <c r="L15" s="62">
        <v>12</v>
      </c>
      <c r="M15" s="61">
        <v>16</v>
      </c>
      <c r="O15" s="58">
        <v>14</v>
      </c>
      <c r="P15" s="220" t="s">
        <v>223</v>
      </c>
      <c r="Q15" s="132"/>
      <c r="R15" s="132"/>
      <c r="S15" s="59"/>
      <c r="T15" s="59"/>
      <c r="U15" s="183" t="s">
        <v>234</v>
      </c>
      <c r="V15" s="218">
        <v>14</v>
      </c>
      <c r="W15" s="16"/>
      <c r="X15" s="58">
        <v>13</v>
      </c>
      <c r="Y15" s="56" t="s">
        <v>189</v>
      </c>
      <c r="Z15" s="122"/>
      <c r="AA15" s="138"/>
      <c r="AB15" s="136"/>
      <c r="AC15" s="136"/>
      <c r="AD15" s="136"/>
      <c r="AE15" s="172">
        <v>5</v>
      </c>
      <c r="AF15" s="184"/>
      <c r="AG15" s="68"/>
      <c r="AH15" s="68"/>
      <c r="AI15" s="56"/>
      <c r="AJ15" s="68"/>
      <c r="AK15" s="68"/>
      <c r="AL15" s="68"/>
      <c r="AM15" s="68"/>
      <c r="AN15" s="68"/>
      <c r="AO15" s="68"/>
    </row>
    <row r="16" spans="1:45">
      <c r="A16" s="196"/>
      <c r="B16" s="76" t="s">
        <v>180</v>
      </c>
      <c r="C16" s="73">
        <v>12</v>
      </c>
      <c r="D16" s="128"/>
      <c r="E16" s="174" t="s">
        <v>122</v>
      </c>
      <c r="F16" s="16"/>
      <c r="G16" s="55"/>
      <c r="H16" s="76" t="s">
        <v>185</v>
      </c>
      <c r="I16" s="78">
        <v>11</v>
      </c>
      <c r="J16" s="78">
        <v>8</v>
      </c>
      <c r="K16" s="64"/>
      <c r="L16" s="67"/>
      <c r="M16" s="3"/>
      <c r="O16" s="55"/>
      <c r="P16" s="182" t="s">
        <v>179</v>
      </c>
      <c r="Q16" s="76"/>
      <c r="R16" s="76"/>
      <c r="S16" s="64"/>
      <c r="T16" s="64"/>
      <c r="U16" s="181" t="s">
        <v>138</v>
      </c>
      <c r="V16" s="219"/>
      <c r="W16" s="66"/>
      <c r="X16" s="55"/>
      <c r="Y16" s="178" t="s">
        <v>181</v>
      </c>
      <c r="Z16" s="139"/>
      <c r="AA16" s="139"/>
      <c r="AB16" s="137"/>
      <c r="AC16" s="137"/>
      <c r="AD16" s="137"/>
      <c r="AE16" s="181">
        <v>12</v>
      </c>
      <c r="AF16" s="66"/>
      <c r="AG16" s="68"/>
      <c r="AH16" s="53"/>
      <c r="AI16" s="53" t="s">
        <v>240</v>
      </c>
      <c r="AJ16" s="121"/>
      <c r="AK16" s="121"/>
      <c r="AL16" s="121"/>
      <c r="AM16" s="121"/>
      <c r="AN16" s="121"/>
      <c r="AO16" s="180"/>
      <c r="AP16" s="53"/>
    </row>
    <row r="17" spans="1:42">
      <c r="A17" s="123"/>
      <c r="B17" s="78"/>
      <c r="C17" s="73"/>
      <c r="D17" s="65"/>
      <c r="E17" s="201"/>
      <c r="F17" s="16"/>
      <c r="G17" s="55"/>
      <c r="H17" s="76"/>
      <c r="I17" s="78"/>
      <c r="J17" s="78"/>
      <c r="K17" s="64"/>
      <c r="L17" s="68"/>
      <c r="M17" s="68"/>
      <c r="O17" s="16"/>
      <c r="P17" s="63"/>
      <c r="Q17" s="69"/>
      <c r="R17" s="69"/>
      <c r="S17" s="64"/>
      <c r="T17" s="64"/>
      <c r="U17" s="208"/>
      <c r="V17" s="66"/>
      <c r="W17" s="65"/>
      <c r="X17" s="55"/>
      <c r="Y17" s="76"/>
      <c r="Z17" s="139"/>
      <c r="AA17" s="139"/>
      <c r="AB17" s="137"/>
      <c r="AC17" s="137"/>
      <c r="AD17" s="137"/>
      <c r="AE17" s="63"/>
      <c r="AF17" s="66"/>
      <c r="AH17" s="54" t="s">
        <v>26</v>
      </c>
      <c r="AI17" s="53" t="s">
        <v>27</v>
      </c>
      <c r="AJ17" s="294"/>
      <c r="AK17" s="294"/>
      <c r="AL17" s="294"/>
      <c r="AM17" s="298" t="s">
        <v>97</v>
      </c>
      <c r="AN17" s="298"/>
      <c r="AO17" s="298"/>
      <c r="AP17" s="298"/>
    </row>
    <row r="18" spans="1:42">
      <c r="A18" s="122">
        <v>15</v>
      </c>
      <c r="B18" s="135" t="s">
        <v>179</v>
      </c>
      <c r="C18" s="212">
        <v>12</v>
      </c>
      <c r="D18" s="60">
        <v>18</v>
      </c>
      <c r="E18" s="173" t="s">
        <v>119</v>
      </c>
      <c r="F18" s="16"/>
      <c r="G18" s="58">
        <v>15</v>
      </c>
      <c r="H18" s="132" t="s">
        <v>178</v>
      </c>
      <c r="I18" s="221">
        <v>12</v>
      </c>
      <c r="J18" s="221">
        <v>12</v>
      </c>
      <c r="K18" s="59"/>
      <c r="L18" s="60">
        <v>13</v>
      </c>
      <c r="M18" s="61">
        <v>19</v>
      </c>
      <c r="O18" s="53"/>
      <c r="P18" s="53" t="s">
        <v>113</v>
      </c>
      <c r="Q18" s="53"/>
      <c r="R18" s="53"/>
      <c r="S18" s="53"/>
      <c r="T18" s="53"/>
      <c r="U18" s="180"/>
      <c r="V18" s="53"/>
      <c r="W18" s="16"/>
      <c r="X18" s="58">
        <v>14</v>
      </c>
      <c r="Y18" s="132" t="s">
        <v>178</v>
      </c>
      <c r="Z18" s="138"/>
      <c r="AA18" s="138"/>
      <c r="AB18" s="136"/>
      <c r="AC18" s="136"/>
      <c r="AD18" s="136"/>
      <c r="AE18" s="172">
        <v>12</v>
      </c>
      <c r="AF18" s="184">
        <v>11</v>
      </c>
      <c r="AH18" s="55"/>
      <c r="AI18" s="66"/>
      <c r="AJ18" s="210"/>
      <c r="AK18" s="210"/>
      <c r="AL18" s="210"/>
      <c r="AM18" s="210"/>
      <c r="AN18" s="210"/>
      <c r="AO18" s="57"/>
      <c r="AP18" s="71"/>
    </row>
    <row r="19" spans="1:42">
      <c r="A19" s="196"/>
      <c r="B19" s="76" t="s">
        <v>177</v>
      </c>
      <c r="C19" s="73">
        <v>9</v>
      </c>
      <c r="D19" s="128"/>
      <c r="E19" s="174" t="s">
        <v>176</v>
      </c>
      <c r="F19" s="16"/>
      <c r="G19" s="55"/>
      <c r="H19" s="76" t="s">
        <v>180</v>
      </c>
      <c r="I19" s="78">
        <v>8</v>
      </c>
      <c r="J19" s="78">
        <v>7</v>
      </c>
      <c r="K19" s="64"/>
      <c r="L19" s="67"/>
      <c r="M19" s="68"/>
      <c r="O19" s="53"/>
      <c r="P19" s="53" t="s">
        <v>112</v>
      </c>
      <c r="Q19" s="53"/>
      <c r="R19" s="53"/>
      <c r="S19" s="53"/>
      <c r="T19" s="53"/>
      <c r="U19" s="180"/>
      <c r="V19" s="53"/>
      <c r="W19" s="16"/>
      <c r="X19" s="55"/>
      <c r="Y19" s="220" t="s">
        <v>223</v>
      </c>
      <c r="Z19" s="139"/>
      <c r="AA19" s="139"/>
      <c r="AB19" s="137"/>
      <c r="AC19" s="137"/>
      <c r="AD19" s="137"/>
      <c r="AE19" s="181">
        <v>10</v>
      </c>
      <c r="AF19" s="185"/>
      <c r="AH19" s="58">
        <v>11</v>
      </c>
      <c r="AI19" s="56" t="s">
        <v>181</v>
      </c>
      <c r="AJ19" s="139"/>
      <c r="AK19" s="139"/>
      <c r="AL19" s="137"/>
      <c r="AM19" s="136"/>
      <c r="AN19" s="136"/>
      <c r="AO19" s="172"/>
      <c r="AP19" s="184">
        <v>12</v>
      </c>
    </row>
    <row r="20" spans="1:42">
      <c r="A20" s="123"/>
      <c r="B20" s="63"/>
      <c r="C20" s="73"/>
      <c r="D20" s="65"/>
      <c r="E20" s="73"/>
      <c r="F20" s="16"/>
      <c r="G20" s="55"/>
      <c r="H20" s="76"/>
      <c r="I20" s="78"/>
      <c r="J20" s="78"/>
      <c r="K20" s="64"/>
      <c r="L20" s="68"/>
      <c r="M20" s="68"/>
      <c r="O20" s="54" t="s">
        <v>26</v>
      </c>
      <c r="P20" s="53" t="s">
        <v>27</v>
      </c>
      <c r="Q20" s="53" t="s">
        <v>97</v>
      </c>
      <c r="R20" s="53"/>
      <c r="S20" s="55"/>
      <c r="T20" s="55"/>
      <c r="U20" s="180" t="s">
        <v>29</v>
      </c>
      <c r="V20" s="75" t="s">
        <v>30</v>
      </c>
      <c r="W20" s="16"/>
      <c r="X20" s="55"/>
      <c r="Y20" s="76"/>
      <c r="Z20" s="139"/>
      <c r="AA20" s="139"/>
      <c r="AB20" s="137"/>
      <c r="AC20" s="137"/>
      <c r="AD20" s="137"/>
      <c r="AE20" s="63"/>
      <c r="AF20" s="66"/>
      <c r="AH20" s="55"/>
      <c r="AI20" s="178" t="s">
        <v>178</v>
      </c>
      <c r="AJ20" s="190"/>
      <c r="AK20" s="190"/>
      <c r="AL20" s="191"/>
      <c r="AM20" s="137"/>
      <c r="AN20" s="137"/>
      <c r="AO20" s="181"/>
      <c r="AP20" s="66">
        <v>6</v>
      </c>
    </row>
    <row r="21" spans="1:42">
      <c r="A21" s="123"/>
      <c r="B21" s="63"/>
      <c r="C21" s="65"/>
      <c r="D21" s="65"/>
      <c r="E21" s="65"/>
      <c r="F21" s="16"/>
      <c r="G21" s="58">
        <v>16</v>
      </c>
      <c r="H21" s="132" t="s">
        <v>175</v>
      </c>
      <c r="I21" s="221">
        <v>10</v>
      </c>
      <c r="J21" s="221">
        <v>12</v>
      </c>
      <c r="K21" s="59">
        <v>12</v>
      </c>
      <c r="L21" s="70">
        <v>13</v>
      </c>
      <c r="M21" s="127">
        <v>19</v>
      </c>
      <c r="O21" s="55"/>
      <c r="P21" s="71"/>
      <c r="Q21" s="71"/>
      <c r="R21" s="71"/>
      <c r="S21" s="55"/>
      <c r="T21" s="55"/>
      <c r="W21" s="16"/>
      <c r="Y21" s="53" t="s">
        <v>125</v>
      </c>
      <c r="Z21" s="121"/>
      <c r="AA21" s="121"/>
      <c r="AB21" s="121"/>
      <c r="AC21" s="121"/>
      <c r="AD21" s="121"/>
      <c r="AE21" s="180"/>
      <c r="AF21" s="53"/>
      <c r="AG21" s="68"/>
      <c r="AH21" s="68"/>
      <c r="AI21" s="76"/>
      <c r="AJ21" s="139"/>
      <c r="AK21" s="139"/>
      <c r="AL21" s="139"/>
      <c r="AM21" s="139"/>
      <c r="AN21" s="78"/>
      <c r="AO21" s="76"/>
    </row>
    <row r="22" spans="1:42">
      <c r="A22" s="123"/>
      <c r="B22" s="63"/>
      <c r="C22" s="73"/>
      <c r="D22" s="65"/>
      <c r="E22" s="65"/>
      <c r="F22" s="16"/>
      <c r="G22" s="55"/>
      <c r="H22" s="133" t="s">
        <v>174</v>
      </c>
      <c r="I22" s="180">
        <v>12</v>
      </c>
      <c r="J22" s="180">
        <v>10</v>
      </c>
      <c r="K22" s="64">
        <v>11</v>
      </c>
      <c r="L22" s="67"/>
      <c r="M22" s="3"/>
      <c r="O22" s="58">
        <v>15</v>
      </c>
      <c r="P22" s="56" t="s">
        <v>190</v>
      </c>
      <c r="T22">
        <v>11</v>
      </c>
      <c r="U22" s="181">
        <v>15</v>
      </c>
      <c r="V22" s="218">
        <v>17</v>
      </c>
      <c r="W22" s="66"/>
      <c r="X22" s="53"/>
      <c r="Y22" s="53" t="s">
        <v>216</v>
      </c>
      <c r="Z22" s="121"/>
      <c r="AA22" s="121"/>
      <c r="AB22" s="121"/>
      <c r="AC22" s="121"/>
      <c r="AD22" s="121"/>
      <c r="AE22" s="180"/>
      <c r="AF22" s="53"/>
      <c r="AG22" s="68"/>
      <c r="AH22" s="76"/>
      <c r="AI22" s="76"/>
      <c r="AJ22" s="139"/>
      <c r="AK22" s="139"/>
      <c r="AL22" s="139"/>
      <c r="AM22" s="139"/>
      <c r="AN22" s="78"/>
      <c r="AO22" s="76"/>
    </row>
    <row r="23" spans="1:42">
      <c r="B23" s="55"/>
      <c r="C23" s="126"/>
      <c r="D23" s="126"/>
      <c r="E23" s="126"/>
      <c r="F23" s="55"/>
      <c r="G23" s="55"/>
      <c r="H23" s="76"/>
      <c r="I23" s="78"/>
      <c r="J23" s="78"/>
      <c r="O23" s="55"/>
      <c r="P23" s="178" t="s">
        <v>183</v>
      </c>
      <c r="Q23" s="182"/>
      <c r="R23" s="182"/>
      <c r="S23" s="213"/>
      <c r="T23" s="213">
        <v>12</v>
      </c>
      <c r="U23" s="215"/>
      <c r="V23" s="79"/>
      <c r="W23" s="68"/>
      <c r="X23" s="54" t="s">
        <v>26</v>
      </c>
      <c r="Y23" s="53" t="s">
        <v>27</v>
      </c>
      <c r="Z23" s="294" t="s">
        <v>97</v>
      </c>
      <c r="AA23" s="294"/>
      <c r="AB23" s="294"/>
      <c r="AC23" s="199"/>
      <c r="AD23" s="210"/>
      <c r="AE23" s="57" t="s">
        <v>29</v>
      </c>
      <c r="AF23" s="71" t="s">
        <v>30</v>
      </c>
      <c r="AG23" s="68"/>
      <c r="AH23" s="53"/>
      <c r="AI23" s="53" t="s">
        <v>241</v>
      </c>
      <c r="AJ23" s="121"/>
      <c r="AK23" s="121"/>
      <c r="AL23" s="121"/>
      <c r="AM23" s="121"/>
      <c r="AN23" s="121"/>
      <c r="AO23" s="180"/>
      <c r="AP23" s="53"/>
    </row>
    <row r="24" spans="1:42">
      <c r="B24" s="55"/>
      <c r="C24" s="126"/>
      <c r="D24" s="126"/>
      <c r="E24" s="126"/>
      <c r="F24" s="55"/>
      <c r="G24" s="58">
        <v>17</v>
      </c>
      <c r="H24" s="131" t="s">
        <v>173</v>
      </c>
      <c r="I24" s="183">
        <v>9</v>
      </c>
      <c r="J24" s="183">
        <v>9</v>
      </c>
      <c r="K24" s="59"/>
      <c r="L24" s="60">
        <v>14</v>
      </c>
      <c r="M24" s="61">
        <v>20</v>
      </c>
      <c r="O24" s="55"/>
      <c r="P24" s="53"/>
      <c r="Q24" s="53"/>
      <c r="R24" s="53"/>
      <c r="S24" s="16"/>
      <c r="T24" s="16"/>
      <c r="W24" s="68"/>
      <c r="X24" s="55"/>
      <c r="Y24" s="66"/>
      <c r="Z24" s="199"/>
      <c r="AA24" s="199"/>
      <c r="AB24" s="199"/>
      <c r="AC24" s="199"/>
      <c r="AD24" s="210"/>
      <c r="AE24" s="57"/>
      <c r="AF24" s="71"/>
      <c r="AG24" s="68"/>
      <c r="AH24" s="54" t="s">
        <v>26</v>
      </c>
      <c r="AI24" s="53" t="s">
        <v>27</v>
      </c>
      <c r="AJ24" s="294"/>
      <c r="AK24" s="294"/>
      <c r="AL24" s="294"/>
      <c r="AM24" s="298" t="s">
        <v>97</v>
      </c>
      <c r="AN24" s="298"/>
      <c r="AO24" s="298"/>
      <c r="AP24" s="298"/>
    </row>
    <row r="25" spans="1:42">
      <c r="B25" s="55"/>
      <c r="C25" s="126"/>
      <c r="D25" s="126"/>
      <c r="E25" s="126"/>
      <c r="F25" s="55"/>
      <c r="G25" s="55"/>
      <c r="H25" s="220" t="s">
        <v>223</v>
      </c>
      <c r="I25" s="180">
        <v>12</v>
      </c>
      <c r="J25" s="180">
        <v>12</v>
      </c>
      <c r="K25" s="64"/>
      <c r="L25" s="67"/>
      <c r="M25" s="68"/>
      <c r="O25" s="58">
        <v>16</v>
      </c>
      <c r="P25" s="76" t="s">
        <v>185</v>
      </c>
      <c r="Q25" s="132"/>
      <c r="R25" s="132"/>
      <c r="S25" s="59"/>
      <c r="T25" s="59">
        <v>12</v>
      </c>
      <c r="U25" s="216">
        <v>15</v>
      </c>
      <c r="V25" s="218">
        <v>17</v>
      </c>
      <c r="W25" s="68"/>
      <c r="X25" s="58">
        <v>15</v>
      </c>
      <c r="Y25" s="56" t="s">
        <v>183</v>
      </c>
      <c r="Z25" s="122"/>
      <c r="AA25" s="138"/>
      <c r="AB25" s="136"/>
      <c r="AC25" s="136"/>
      <c r="AD25" s="136"/>
      <c r="AE25" s="172">
        <v>7</v>
      </c>
      <c r="AF25" s="184"/>
      <c r="AG25" s="68"/>
      <c r="AH25" s="55"/>
      <c r="AI25" s="66"/>
      <c r="AJ25" s="210"/>
      <c r="AK25" s="210"/>
      <c r="AL25" s="210"/>
      <c r="AM25" s="210"/>
      <c r="AN25" s="210"/>
      <c r="AO25" s="57"/>
      <c r="AP25" s="71"/>
    </row>
    <row r="26" spans="1:42">
      <c r="B26" s="55"/>
      <c r="C26" s="126"/>
      <c r="D26" s="126"/>
      <c r="E26" s="126"/>
      <c r="F26" s="55"/>
      <c r="G26" s="55"/>
      <c r="H26" s="53"/>
      <c r="I26" s="180"/>
      <c r="J26" s="180"/>
      <c r="O26" s="55"/>
      <c r="P26" s="182" t="s">
        <v>177</v>
      </c>
      <c r="Q26" s="76"/>
      <c r="R26" s="76"/>
      <c r="S26" s="64"/>
      <c r="T26" s="64">
        <v>11</v>
      </c>
      <c r="U26" s="214"/>
      <c r="V26" s="219"/>
      <c r="W26" s="68"/>
      <c r="X26" s="55"/>
      <c r="Y26" s="182" t="s">
        <v>185</v>
      </c>
      <c r="Z26" s="139"/>
      <c r="AA26" s="139"/>
      <c r="AB26" s="137"/>
      <c r="AC26" s="137"/>
      <c r="AD26" s="137"/>
      <c r="AE26" s="181">
        <v>12</v>
      </c>
      <c r="AF26" s="66"/>
      <c r="AG26" s="68"/>
      <c r="AH26" s="58">
        <v>11</v>
      </c>
      <c r="AI26" s="56" t="s">
        <v>174</v>
      </c>
      <c r="AJ26" s="139"/>
      <c r="AK26" s="139"/>
      <c r="AL26" s="137"/>
      <c r="AM26" s="136"/>
      <c r="AN26" s="136"/>
      <c r="AO26" s="172"/>
      <c r="AP26" s="184">
        <v>12</v>
      </c>
    </row>
    <row r="27" spans="1:42">
      <c r="B27" s="55"/>
      <c r="C27" s="126"/>
      <c r="D27" s="126"/>
      <c r="E27" s="126"/>
      <c r="F27" s="55"/>
      <c r="G27" s="55"/>
      <c r="H27" s="53"/>
      <c r="I27" s="180"/>
      <c r="J27" s="180"/>
      <c r="O27" s="55"/>
      <c r="P27" s="76"/>
      <c r="Q27" s="76"/>
      <c r="R27" s="76"/>
      <c r="S27" s="64"/>
      <c r="T27" s="64"/>
      <c r="U27" s="179"/>
      <c r="V27" s="79"/>
      <c r="W27" s="68"/>
      <c r="X27" s="55"/>
      <c r="Y27" s="76"/>
      <c r="Z27" s="139"/>
      <c r="AA27" s="139"/>
      <c r="AB27" s="137"/>
      <c r="AC27" s="137"/>
      <c r="AD27" s="137"/>
      <c r="AE27" s="63"/>
      <c r="AF27" s="66"/>
      <c r="AG27" s="68"/>
      <c r="AH27" s="55"/>
      <c r="AI27" s="178" t="s">
        <v>187</v>
      </c>
      <c r="AJ27" s="190"/>
      <c r="AK27" s="190"/>
      <c r="AL27" s="191"/>
      <c r="AM27" s="137"/>
      <c r="AN27" s="137"/>
      <c r="AO27" s="181"/>
      <c r="AP27" s="66">
        <v>10</v>
      </c>
    </row>
    <row r="28" spans="1:42">
      <c r="B28" s="55"/>
      <c r="C28" s="126"/>
      <c r="D28" s="126"/>
      <c r="E28" s="126"/>
      <c r="F28" s="55"/>
      <c r="G28" s="58">
        <v>18</v>
      </c>
      <c r="H28" s="132" t="s">
        <v>172</v>
      </c>
      <c r="I28" s="221">
        <v>12</v>
      </c>
      <c r="J28" s="221">
        <v>8</v>
      </c>
      <c r="K28" s="59">
        <v>9</v>
      </c>
      <c r="L28" s="70">
        <v>14</v>
      </c>
      <c r="M28" s="61">
        <v>20</v>
      </c>
      <c r="O28" s="58">
        <v>17</v>
      </c>
      <c r="P28" s="132" t="s">
        <v>193</v>
      </c>
      <c r="Q28" s="132"/>
      <c r="R28" s="132"/>
      <c r="S28" s="59"/>
      <c r="T28" s="59">
        <v>5</v>
      </c>
      <c r="U28" s="217">
        <v>16</v>
      </c>
      <c r="V28" s="218">
        <v>18</v>
      </c>
      <c r="W28" s="68"/>
      <c r="X28" s="58">
        <v>16</v>
      </c>
      <c r="Y28" s="133" t="s">
        <v>188</v>
      </c>
      <c r="Z28" s="138"/>
      <c r="AA28" s="138"/>
      <c r="AB28" s="136"/>
      <c r="AC28" s="136"/>
      <c r="AD28" s="136"/>
      <c r="AE28" s="172">
        <v>5</v>
      </c>
      <c r="AF28" s="184"/>
      <c r="AG28" s="68"/>
      <c r="AH28" s="76"/>
      <c r="AI28" s="76"/>
      <c r="AJ28" s="139"/>
      <c r="AK28" s="139"/>
      <c r="AL28" s="139"/>
      <c r="AM28" s="139"/>
      <c r="AN28" s="78"/>
      <c r="AO28" s="76"/>
    </row>
    <row r="29" spans="1:42">
      <c r="B29" s="55"/>
      <c r="C29" s="126"/>
      <c r="D29" s="126"/>
      <c r="E29" s="126"/>
      <c r="F29" s="55"/>
      <c r="G29" s="55"/>
      <c r="H29" s="76" t="s">
        <v>179</v>
      </c>
      <c r="I29" s="78">
        <v>8</v>
      </c>
      <c r="J29" s="78">
        <v>12</v>
      </c>
      <c r="K29" s="64">
        <v>12</v>
      </c>
      <c r="L29" s="67"/>
      <c r="M29" s="3"/>
      <c r="O29" s="55"/>
      <c r="P29" s="133" t="s">
        <v>188</v>
      </c>
      <c r="Q29" s="133"/>
      <c r="R29" s="133"/>
      <c r="S29" s="64"/>
      <c r="T29" s="64">
        <v>12</v>
      </c>
      <c r="U29" s="214"/>
      <c r="V29" s="79"/>
      <c r="W29" s="68"/>
      <c r="X29" s="55"/>
      <c r="Y29" s="178" t="s">
        <v>187</v>
      </c>
      <c r="Z29" s="121"/>
      <c r="AA29" s="121"/>
      <c r="AB29" s="137"/>
      <c r="AC29" s="137"/>
      <c r="AD29" s="137"/>
      <c r="AE29" s="181">
        <v>12</v>
      </c>
      <c r="AF29" s="185"/>
      <c r="AG29" s="68"/>
      <c r="AH29" s="76"/>
      <c r="AI29" s="76"/>
      <c r="AJ29" s="139"/>
      <c r="AK29" s="139"/>
      <c r="AL29" s="139"/>
      <c r="AM29" s="139"/>
      <c r="AN29" s="78"/>
      <c r="AO29" s="76"/>
    </row>
    <row r="30" spans="1:42">
      <c r="B30" s="55"/>
      <c r="C30" s="126"/>
      <c r="D30" s="126"/>
      <c r="E30" s="126"/>
      <c r="F30" s="55"/>
      <c r="G30" s="55"/>
      <c r="H30" s="76"/>
      <c r="I30" s="78"/>
      <c r="J30" s="78"/>
      <c r="K30" s="64"/>
      <c r="L30" s="67"/>
      <c r="M30" s="3"/>
      <c r="O30" s="55"/>
      <c r="P30" s="76"/>
      <c r="Q30" s="53"/>
      <c r="R30" s="53"/>
      <c r="S30" s="16"/>
      <c r="T30" s="16"/>
      <c r="W30" s="68"/>
      <c r="X30" s="55"/>
      <c r="Y30" s="76"/>
      <c r="Z30" s="139"/>
      <c r="AA30" s="139"/>
      <c r="AB30" s="137"/>
      <c r="AC30" s="137"/>
      <c r="AD30" s="137"/>
      <c r="AE30" s="63"/>
      <c r="AF30" s="66"/>
      <c r="AG30" s="68"/>
      <c r="AH30" s="53"/>
      <c r="AI30" s="53" t="s">
        <v>242</v>
      </c>
      <c r="AJ30" s="121"/>
      <c r="AK30" s="121"/>
      <c r="AL30" s="121"/>
      <c r="AM30" s="121"/>
      <c r="AN30" s="121"/>
      <c r="AO30" s="180"/>
      <c r="AP30" s="53"/>
    </row>
    <row r="31" spans="1:42">
      <c r="B31" s="55"/>
      <c r="C31" s="126"/>
      <c r="D31" s="126"/>
      <c r="E31" s="126"/>
      <c r="F31" s="55"/>
      <c r="G31" s="55"/>
      <c r="H31" s="53"/>
      <c r="I31" s="180"/>
      <c r="J31" s="180"/>
      <c r="O31" s="58">
        <v>18</v>
      </c>
      <c r="P31" s="56" t="s">
        <v>182</v>
      </c>
      <c r="Q31" s="132"/>
      <c r="R31" s="132"/>
      <c r="S31" s="59"/>
      <c r="T31" s="59">
        <v>4</v>
      </c>
      <c r="U31" s="217">
        <v>16</v>
      </c>
      <c r="V31" s="218">
        <v>18</v>
      </c>
      <c r="W31" s="68"/>
      <c r="X31" s="65"/>
      <c r="Y31" s="76"/>
      <c r="Z31" s="139"/>
      <c r="AA31" s="139"/>
      <c r="AB31" s="137"/>
      <c r="AC31" s="137"/>
      <c r="AD31" s="137"/>
      <c r="AE31" s="63"/>
      <c r="AF31" s="66"/>
      <c r="AG31" s="68"/>
      <c r="AH31" s="54" t="s">
        <v>26</v>
      </c>
      <c r="AI31" s="53" t="s">
        <v>27</v>
      </c>
      <c r="AJ31" s="294"/>
      <c r="AK31" s="294"/>
      <c r="AL31" s="294"/>
      <c r="AM31" s="298" t="s">
        <v>97</v>
      </c>
      <c r="AN31" s="298"/>
      <c r="AO31" s="298"/>
      <c r="AP31" s="298"/>
    </row>
    <row r="32" spans="1:42">
      <c r="B32" s="55"/>
      <c r="C32" s="126"/>
      <c r="D32" s="126"/>
      <c r="E32" s="126"/>
      <c r="F32" s="55"/>
      <c r="G32" s="76"/>
      <c r="H32" s="76"/>
      <c r="I32" s="78"/>
      <c r="J32" s="78"/>
      <c r="K32" s="76"/>
      <c r="L32" s="76"/>
      <c r="M32" s="76"/>
      <c r="N32" s="68"/>
      <c r="O32" s="55"/>
      <c r="P32" s="178" t="s">
        <v>187</v>
      </c>
      <c r="Q32" s="76"/>
      <c r="R32" s="76"/>
      <c r="S32" s="64"/>
      <c r="T32" s="64">
        <v>12</v>
      </c>
      <c r="U32" s="214"/>
      <c r="V32" s="219"/>
      <c r="X32" s="16"/>
      <c r="Y32" s="56"/>
      <c r="Z32" s="139"/>
      <c r="AA32" s="139"/>
      <c r="AB32" s="137"/>
      <c r="AC32" s="137"/>
      <c r="AD32" s="137"/>
      <c r="AE32" s="63"/>
      <c r="AF32" s="66"/>
      <c r="AG32" s="68"/>
      <c r="AH32" s="55"/>
      <c r="AI32" s="66"/>
      <c r="AJ32" s="210"/>
      <c r="AK32" s="210"/>
      <c r="AL32" s="210"/>
      <c r="AM32" s="210"/>
      <c r="AN32" s="210"/>
      <c r="AO32" s="57"/>
      <c r="AP32" s="71"/>
    </row>
    <row r="33" spans="7:42">
      <c r="G33" s="76"/>
      <c r="H33" s="76"/>
      <c r="I33" s="78"/>
      <c r="J33" s="78"/>
      <c r="K33" s="76"/>
      <c r="L33" s="76"/>
      <c r="M33" s="76"/>
      <c r="N33" s="68"/>
      <c r="O33" s="55"/>
      <c r="P33" s="76"/>
      <c r="Q33" s="76"/>
      <c r="R33" s="76"/>
      <c r="S33" s="64"/>
      <c r="T33" s="64"/>
      <c r="U33" s="179"/>
      <c r="V33" s="79"/>
      <c r="X33" s="53"/>
      <c r="Y33" s="53" t="s">
        <v>125</v>
      </c>
      <c r="Z33" s="121"/>
      <c r="AA33" s="121"/>
      <c r="AB33" s="121"/>
      <c r="AC33" s="121"/>
      <c r="AD33" s="121"/>
      <c r="AE33" s="180"/>
      <c r="AF33" s="53"/>
      <c r="AG33" s="68"/>
      <c r="AH33" s="58">
        <v>11</v>
      </c>
      <c r="AI33" s="56" t="s">
        <v>190</v>
      </c>
      <c r="AJ33" s="139"/>
      <c r="AK33" s="139"/>
      <c r="AL33" s="137"/>
      <c r="AM33" s="137"/>
      <c r="AN33" s="136"/>
      <c r="AO33" s="172"/>
      <c r="AP33" s="184">
        <v>12</v>
      </c>
    </row>
    <row r="34" spans="7:42">
      <c r="G34" s="77"/>
      <c r="H34" s="76"/>
      <c r="I34" s="78"/>
      <c r="J34" s="78"/>
      <c r="K34" s="16"/>
      <c r="L34" s="68"/>
      <c r="M34" s="68"/>
      <c r="N34" s="68"/>
      <c r="O34" s="58">
        <v>19</v>
      </c>
      <c r="P34" s="76" t="s">
        <v>180</v>
      </c>
      <c r="Q34" s="132"/>
      <c r="R34" s="132"/>
      <c r="S34" s="59"/>
      <c r="T34" s="59">
        <v>11</v>
      </c>
      <c r="U34" s="172" t="s">
        <v>114</v>
      </c>
      <c r="V34" s="218" t="s">
        <v>220</v>
      </c>
      <c r="X34" s="53"/>
      <c r="Y34" s="53" t="s">
        <v>126</v>
      </c>
      <c r="Z34" s="121"/>
      <c r="AA34" s="121"/>
      <c r="AB34" s="121"/>
      <c r="AC34" s="121"/>
      <c r="AD34" s="121"/>
      <c r="AE34" s="180"/>
      <c r="AF34" s="53"/>
      <c r="AG34" s="68"/>
      <c r="AH34" s="55"/>
      <c r="AI34" s="189" t="s">
        <v>173</v>
      </c>
      <c r="AJ34" s="190"/>
      <c r="AK34" s="190"/>
      <c r="AL34" s="191"/>
      <c r="AM34" s="191"/>
      <c r="AN34" s="137"/>
      <c r="AO34" s="181"/>
      <c r="AP34" s="66">
        <v>10</v>
      </c>
    </row>
    <row r="35" spans="7:42">
      <c r="G35" s="16"/>
      <c r="H35" s="66"/>
      <c r="I35" s="63"/>
      <c r="J35" s="63"/>
      <c r="K35" s="16"/>
      <c r="L35" s="68"/>
      <c r="M35" s="68"/>
      <c r="N35" s="68"/>
      <c r="O35" s="55"/>
      <c r="P35" s="178" t="s">
        <v>174</v>
      </c>
      <c r="Q35" s="76"/>
      <c r="R35" s="76"/>
      <c r="S35" s="64"/>
      <c r="T35" s="64">
        <v>12</v>
      </c>
      <c r="U35" s="214" t="s">
        <v>218</v>
      </c>
      <c r="V35" s="79"/>
      <c r="X35" s="54" t="s">
        <v>26</v>
      </c>
      <c r="Y35" s="53" t="s">
        <v>27</v>
      </c>
      <c r="Z35" s="294" t="s">
        <v>97</v>
      </c>
      <c r="AA35" s="294"/>
      <c r="AB35" s="294"/>
      <c r="AC35" s="199"/>
      <c r="AD35" s="210"/>
      <c r="AE35" s="57" t="s">
        <v>29</v>
      </c>
      <c r="AF35" s="71" t="s">
        <v>30</v>
      </c>
      <c r="AG35" s="68"/>
      <c r="AH35" s="68"/>
      <c r="AI35" s="68"/>
      <c r="AJ35" s="68"/>
      <c r="AK35" s="68"/>
      <c r="AL35" s="68"/>
      <c r="AM35" s="68"/>
      <c r="AN35" s="68"/>
      <c r="AO35" s="68"/>
    </row>
    <row r="36" spans="7:42">
      <c r="G36" s="65"/>
      <c r="H36" s="56"/>
      <c r="I36" s="78"/>
      <c r="J36" s="78"/>
      <c r="K36" s="64"/>
      <c r="L36" s="65"/>
      <c r="M36" s="68"/>
      <c r="N36" s="68"/>
      <c r="O36" s="55"/>
      <c r="P36" s="76"/>
      <c r="Q36" s="76"/>
      <c r="R36" s="76"/>
      <c r="S36" s="64"/>
      <c r="T36" s="64"/>
      <c r="U36" s="179"/>
      <c r="V36" s="79"/>
      <c r="X36" s="55"/>
      <c r="Y36" s="66"/>
      <c r="Z36" s="199"/>
      <c r="AA36" s="199"/>
      <c r="AB36" s="199"/>
      <c r="AC36" s="199"/>
      <c r="AD36" s="210"/>
      <c r="AE36" s="57"/>
      <c r="AF36" s="71"/>
      <c r="AG36" s="68"/>
      <c r="AH36" s="68"/>
      <c r="AI36" s="68"/>
      <c r="AJ36" s="68"/>
      <c r="AK36" s="68"/>
      <c r="AL36" s="68"/>
      <c r="AM36" s="68"/>
      <c r="AN36" s="68"/>
      <c r="AO36" s="68"/>
    </row>
    <row r="37" spans="7:42">
      <c r="G37" s="16"/>
      <c r="H37" s="76"/>
      <c r="I37" s="78"/>
      <c r="J37" s="78"/>
      <c r="K37" s="64"/>
      <c r="L37" s="68"/>
      <c r="M37" s="68"/>
      <c r="N37" s="68"/>
      <c r="O37" s="58">
        <v>20</v>
      </c>
      <c r="P37" s="131" t="s">
        <v>173</v>
      </c>
      <c r="Q37" s="132"/>
      <c r="R37" s="132"/>
      <c r="S37" s="59"/>
      <c r="T37" s="59">
        <v>10</v>
      </c>
      <c r="U37" s="216" t="s">
        <v>114</v>
      </c>
      <c r="V37" s="218" t="s">
        <v>221</v>
      </c>
      <c r="X37" s="58">
        <v>15</v>
      </c>
      <c r="Y37" s="76" t="s">
        <v>185</v>
      </c>
      <c r="Z37" s="122"/>
      <c r="AA37" s="138"/>
      <c r="AB37" s="136"/>
      <c r="AC37" s="136"/>
      <c r="AD37" s="136"/>
      <c r="AE37" s="172">
        <v>3</v>
      </c>
      <c r="AF37" s="184"/>
      <c r="AG37" s="68"/>
      <c r="AH37" s="68"/>
      <c r="AI37" s="68"/>
      <c r="AJ37" s="68"/>
      <c r="AK37" s="68"/>
      <c r="AL37" s="68"/>
      <c r="AM37" s="68"/>
      <c r="AN37" s="68"/>
      <c r="AO37" s="68"/>
    </row>
    <row r="38" spans="7:42">
      <c r="G38" s="16"/>
      <c r="H38" s="76"/>
      <c r="I38" s="78"/>
      <c r="J38" s="78"/>
      <c r="K38" s="16"/>
      <c r="L38" s="68"/>
      <c r="M38" s="68"/>
      <c r="N38" s="68"/>
      <c r="O38" s="55"/>
      <c r="P38" s="56" t="s">
        <v>172</v>
      </c>
      <c r="Q38" s="133"/>
      <c r="R38" s="133"/>
      <c r="S38" s="64"/>
      <c r="T38" s="64">
        <v>12</v>
      </c>
      <c r="U38" s="214" t="s">
        <v>219</v>
      </c>
      <c r="V38" s="219"/>
      <c r="X38" s="55"/>
      <c r="Y38" s="178" t="s">
        <v>174</v>
      </c>
      <c r="Z38" s="139"/>
      <c r="AA38" s="139"/>
      <c r="AB38" s="137"/>
      <c r="AC38" s="137"/>
      <c r="AD38" s="137"/>
      <c r="AE38" s="181">
        <v>12</v>
      </c>
      <c r="AF38" s="66"/>
      <c r="AG38" s="68"/>
      <c r="AH38" s="68"/>
      <c r="AI38" s="68"/>
      <c r="AJ38" s="68"/>
      <c r="AK38" s="68"/>
      <c r="AL38" s="68"/>
      <c r="AM38" s="68"/>
      <c r="AN38" s="68"/>
      <c r="AO38" s="68"/>
    </row>
    <row r="39" spans="7:42">
      <c r="G39" s="65"/>
      <c r="H39" s="56"/>
      <c r="I39" s="78"/>
      <c r="J39" s="78"/>
      <c r="K39" s="64"/>
      <c r="L39" s="68"/>
      <c r="M39" s="68"/>
      <c r="N39" s="68"/>
      <c r="O39" s="16"/>
      <c r="P39" s="76"/>
      <c r="Q39" s="76"/>
      <c r="R39" s="76"/>
      <c r="S39" s="68"/>
      <c r="T39" s="68"/>
      <c r="U39" s="179"/>
      <c r="V39" s="79"/>
      <c r="W39" s="68"/>
      <c r="X39" s="55"/>
      <c r="Y39" s="76"/>
      <c r="Z39" s="139"/>
      <c r="AA39" s="139"/>
      <c r="AB39" s="137"/>
      <c r="AC39" s="137"/>
      <c r="AD39" s="137"/>
      <c r="AE39" s="63"/>
      <c r="AF39" s="66"/>
      <c r="AG39" s="68"/>
      <c r="AH39" s="68"/>
      <c r="AI39" s="68"/>
      <c r="AJ39" s="68"/>
      <c r="AK39" s="68"/>
      <c r="AL39" s="68"/>
      <c r="AM39" s="68"/>
      <c r="AN39" s="68"/>
      <c r="AO39" s="68"/>
    </row>
    <row r="40" spans="7:42">
      <c r="G40" s="16"/>
      <c r="H40" s="76"/>
      <c r="I40" s="78"/>
      <c r="J40" s="78"/>
      <c r="K40" s="64"/>
      <c r="L40" s="68"/>
      <c r="M40" s="3"/>
      <c r="N40" s="68"/>
      <c r="O40" s="65"/>
      <c r="P40" s="16"/>
      <c r="Q40" s="16"/>
      <c r="R40" s="16"/>
      <c r="S40" s="64"/>
      <c r="T40" s="64"/>
      <c r="U40" s="63"/>
      <c r="V40" s="79"/>
      <c r="W40" s="68"/>
      <c r="X40" s="58">
        <v>16</v>
      </c>
      <c r="Y40" s="56" t="s">
        <v>172</v>
      </c>
      <c r="Z40" s="138"/>
      <c r="AA40" s="138"/>
      <c r="AB40" s="136"/>
      <c r="AC40" s="136"/>
      <c r="AD40" s="136"/>
      <c r="AE40" s="172">
        <v>4</v>
      </c>
      <c r="AF40" s="184"/>
      <c r="AH40" s="68"/>
      <c r="AI40" s="68"/>
      <c r="AJ40" s="68"/>
      <c r="AK40" s="68"/>
      <c r="AL40" s="68"/>
      <c r="AM40" s="68"/>
      <c r="AN40" s="68"/>
      <c r="AO40" s="68"/>
    </row>
    <row r="41" spans="7:42">
      <c r="G41" s="16"/>
      <c r="H41" s="76"/>
      <c r="I41" s="78"/>
      <c r="J41" s="78"/>
      <c r="K41" s="64"/>
      <c r="L41" s="68"/>
      <c r="M41" s="68"/>
      <c r="N41" s="68"/>
      <c r="O41" s="16"/>
      <c r="P41" s="56"/>
      <c r="Q41" s="56"/>
      <c r="R41" s="56"/>
      <c r="S41" s="64"/>
      <c r="T41" s="64"/>
      <c r="U41" s="179"/>
      <c r="V41" s="79"/>
      <c r="W41" s="68"/>
      <c r="X41" s="55"/>
      <c r="Y41" s="178" t="s">
        <v>187</v>
      </c>
      <c r="Z41" s="121"/>
      <c r="AA41" s="121"/>
      <c r="AB41" s="137"/>
      <c r="AC41" s="137"/>
      <c r="AD41" s="137"/>
      <c r="AE41" s="181">
        <v>12</v>
      </c>
      <c r="AF41" s="185"/>
      <c r="AH41" s="68"/>
      <c r="AI41" s="68"/>
      <c r="AJ41" s="68"/>
      <c r="AK41" s="68"/>
      <c r="AL41" s="68"/>
      <c r="AM41" s="68"/>
      <c r="AN41" s="68"/>
      <c r="AO41" s="68"/>
    </row>
    <row r="42" spans="7:42">
      <c r="G42" s="65"/>
      <c r="H42" s="56"/>
      <c r="I42" s="78"/>
      <c r="J42" s="78"/>
      <c r="K42" s="64"/>
      <c r="L42" s="68"/>
      <c r="M42" s="68"/>
      <c r="N42" s="68"/>
      <c r="O42" s="16"/>
      <c r="P42" s="76"/>
      <c r="Q42" s="76"/>
      <c r="R42" s="76"/>
      <c r="S42" s="68"/>
      <c r="T42" s="68"/>
      <c r="U42" s="179"/>
      <c r="V42" s="79"/>
      <c r="W42" s="68"/>
      <c r="X42" s="55"/>
      <c r="Y42" s="76"/>
      <c r="Z42" s="139"/>
      <c r="AA42" s="139"/>
      <c r="AB42" s="137"/>
      <c r="AC42" s="137"/>
      <c r="AD42" s="137"/>
      <c r="AE42" s="63"/>
      <c r="AF42" s="66"/>
      <c r="AH42" s="68"/>
      <c r="AI42" s="68"/>
      <c r="AJ42" s="68"/>
      <c r="AK42" s="68"/>
      <c r="AL42" s="68"/>
      <c r="AM42" s="68"/>
      <c r="AN42" s="68"/>
      <c r="AO42" s="68"/>
    </row>
    <row r="43" spans="7:42">
      <c r="G43" s="16"/>
      <c r="H43" s="56"/>
      <c r="I43" s="78"/>
      <c r="J43" s="78"/>
      <c r="K43" s="64"/>
      <c r="L43" s="68"/>
      <c r="M43" s="68"/>
      <c r="N43" s="68"/>
      <c r="O43" s="16"/>
      <c r="P43" s="76"/>
      <c r="Q43" s="76"/>
      <c r="R43" s="76"/>
      <c r="S43" s="68"/>
      <c r="T43" s="68"/>
      <c r="U43" s="179"/>
      <c r="V43" s="79"/>
      <c r="W43" s="68"/>
      <c r="Y43" s="53" t="s">
        <v>131</v>
      </c>
      <c r="Z43" s="121"/>
      <c r="AA43" s="121"/>
      <c r="AB43" s="121"/>
      <c r="AC43" s="121"/>
      <c r="AD43" s="121"/>
      <c r="AE43" s="180"/>
      <c r="AF43" s="53"/>
      <c r="AH43" s="68"/>
      <c r="AI43" s="68"/>
      <c r="AJ43" s="68"/>
      <c r="AK43" s="68"/>
      <c r="AL43" s="68"/>
      <c r="AM43" s="68"/>
      <c r="AN43" s="68"/>
      <c r="AO43" s="68"/>
    </row>
    <row r="44" spans="7:42">
      <c r="G44" s="16"/>
      <c r="H44" s="76"/>
      <c r="I44" s="78"/>
      <c r="J44" s="78"/>
      <c r="K44" s="16"/>
      <c r="L44" s="68"/>
      <c r="M44" s="68"/>
      <c r="N44" s="68"/>
      <c r="O44" s="65"/>
      <c r="P44" s="56"/>
      <c r="Q44" s="56"/>
      <c r="R44" s="56"/>
      <c r="S44" s="64"/>
      <c r="T44" s="64"/>
      <c r="U44" s="179"/>
      <c r="V44" s="79"/>
      <c r="W44" s="68"/>
      <c r="X44" s="53"/>
      <c r="Y44" s="53" t="s">
        <v>217</v>
      </c>
      <c r="Z44" s="121"/>
      <c r="AA44" s="121"/>
      <c r="AB44" s="121"/>
      <c r="AC44" s="121"/>
      <c r="AD44" s="121"/>
      <c r="AE44" s="180"/>
      <c r="AF44" s="53"/>
      <c r="AH44" s="68"/>
      <c r="AI44" s="68"/>
      <c r="AJ44" s="68"/>
      <c r="AK44" s="68"/>
      <c r="AL44" s="68"/>
      <c r="AM44" s="68"/>
      <c r="AN44" s="68"/>
      <c r="AO44" s="68"/>
    </row>
    <row r="45" spans="7:42">
      <c r="G45" s="65"/>
      <c r="H45" s="56"/>
      <c r="I45" s="78"/>
      <c r="J45" s="78"/>
      <c r="K45" s="64"/>
      <c r="L45" s="68"/>
      <c r="M45" s="68"/>
      <c r="N45" s="68"/>
      <c r="O45" s="16"/>
      <c r="P45" s="76"/>
      <c r="Q45" s="76"/>
      <c r="R45" s="76"/>
      <c r="S45" s="64"/>
      <c r="T45" s="64"/>
      <c r="U45" s="179"/>
      <c r="V45" s="219"/>
      <c r="W45" s="68"/>
      <c r="X45" s="54" t="s">
        <v>26</v>
      </c>
      <c r="Y45" s="53" t="s">
        <v>27</v>
      </c>
      <c r="Z45" s="294" t="s">
        <v>97</v>
      </c>
      <c r="AA45" s="294"/>
      <c r="AB45" s="294"/>
      <c r="AC45" s="199"/>
      <c r="AD45" s="210"/>
      <c r="AE45" s="57" t="s">
        <v>29</v>
      </c>
      <c r="AF45" s="71" t="s">
        <v>30</v>
      </c>
      <c r="AH45" s="68"/>
      <c r="AI45" s="68"/>
      <c r="AJ45" s="68"/>
      <c r="AK45" s="68"/>
      <c r="AL45" s="68"/>
      <c r="AM45" s="68"/>
      <c r="AN45" s="68"/>
      <c r="AO45" s="68"/>
    </row>
    <row r="46" spans="7:42">
      <c r="G46" s="16"/>
      <c r="H46" s="76"/>
      <c r="I46" s="78"/>
      <c r="J46" s="78"/>
      <c r="K46" s="64"/>
      <c r="L46" s="68"/>
      <c r="M46" s="3"/>
      <c r="N46" s="68"/>
      <c r="O46" s="16"/>
      <c r="P46" s="76"/>
      <c r="Q46" s="76"/>
      <c r="R46" s="76"/>
      <c r="S46" s="64"/>
      <c r="T46" s="64"/>
      <c r="U46" s="179"/>
      <c r="V46" s="219"/>
      <c r="W46" s="68"/>
      <c r="X46" s="55"/>
      <c r="Y46" s="66"/>
      <c r="Z46" s="199"/>
      <c r="AA46" s="199"/>
      <c r="AB46" s="199"/>
      <c r="AC46" s="199"/>
      <c r="AD46" s="210"/>
      <c r="AE46" s="57"/>
      <c r="AF46" s="71"/>
      <c r="AH46" s="68"/>
      <c r="AI46" s="68"/>
      <c r="AJ46" s="68"/>
      <c r="AK46" s="68"/>
      <c r="AL46" s="68"/>
      <c r="AM46" s="68"/>
      <c r="AN46" s="68"/>
      <c r="AO46" s="68"/>
    </row>
    <row r="47" spans="7:42">
      <c r="G47" s="16"/>
      <c r="H47" s="76"/>
      <c r="I47" s="78"/>
      <c r="J47" s="78"/>
      <c r="K47" s="64"/>
      <c r="L47" s="68"/>
      <c r="M47" s="68"/>
      <c r="N47" s="68"/>
      <c r="O47" s="68"/>
      <c r="P47" s="68"/>
      <c r="Q47" s="68"/>
      <c r="R47" s="68"/>
      <c r="S47" s="68"/>
      <c r="T47" s="68"/>
      <c r="U47" s="179"/>
      <c r="V47" s="79"/>
      <c r="W47" s="68"/>
      <c r="X47" s="58">
        <v>17</v>
      </c>
      <c r="Y47" s="56" t="s">
        <v>190</v>
      </c>
      <c r="Z47" s="122"/>
      <c r="AA47" s="138"/>
      <c r="AB47" s="136"/>
      <c r="AC47" s="136"/>
      <c r="AD47" s="136"/>
      <c r="AE47" s="172">
        <v>12</v>
      </c>
      <c r="AF47" s="184"/>
      <c r="AH47" s="68"/>
      <c r="AI47" s="68"/>
      <c r="AJ47" s="68"/>
      <c r="AK47" s="68"/>
      <c r="AL47" s="68"/>
      <c r="AM47" s="68"/>
      <c r="AN47" s="68"/>
      <c r="AO47" s="68"/>
    </row>
    <row r="48" spans="7:42">
      <c r="G48" s="65"/>
      <c r="H48" s="56"/>
      <c r="I48" s="78"/>
      <c r="J48" s="78"/>
      <c r="K48" s="64"/>
      <c r="L48" s="65"/>
      <c r="M48" s="68"/>
      <c r="N48" s="68"/>
      <c r="O48" s="68"/>
      <c r="P48" s="68"/>
      <c r="Q48" s="68"/>
      <c r="R48" s="68"/>
      <c r="S48" s="68"/>
      <c r="T48" s="68"/>
      <c r="U48" s="179"/>
      <c r="V48" s="79"/>
      <c r="W48" s="68"/>
      <c r="X48" s="55"/>
      <c r="Y48" s="182" t="s">
        <v>177</v>
      </c>
      <c r="Z48" s="139"/>
      <c r="AA48" s="139"/>
      <c r="AB48" s="137"/>
      <c r="AC48" s="137"/>
      <c r="AD48" s="137"/>
      <c r="AE48" s="181">
        <v>10</v>
      </c>
      <c r="AF48" s="66"/>
      <c r="AH48" s="68"/>
      <c r="AI48" s="68"/>
      <c r="AJ48" s="68"/>
      <c r="AK48" s="68"/>
      <c r="AL48" s="16"/>
      <c r="AM48" s="76"/>
      <c r="AN48" s="139"/>
      <c r="AO48" s="139"/>
    </row>
    <row r="49" spans="7:41">
      <c r="G49" s="16"/>
      <c r="H49" s="76"/>
      <c r="I49" s="78"/>
      <c r="J49" s="78"/>
      <c r="K49" s="64"/>
      <c r="L49" s="68"/>
      <c r="M49" s="68"/>
      <c r="N49" s="68"/>
      <c r="O49" s="68"/>
      <c r="P49" s="68"/>
      <c r="Q49" s="68"/>
      <c r="R49" s="68"/>
      <c r="S49" s="68"/>
      <c r="T49" s="68"/>
      <c r="U49" s="179"/>
      <c r="V49" s="79"/>
      <c r="W49" s="68"/>
      <c r="X49" s="55"/>
      <c r="Y49" s="76"/>
      <c r="Z49" s="139"/>
      <c r="AA49" s="139"/>
      <c r="AB49" s="137"/>
      <c r="AC49" s="137"/>
      <c r="AD49" s="137"/>
      <c r="AE49" s="63"/>
      <c r="AF49" s="66"/>
      <c r="AH49" s="68"/>
      <c r="AI49" s="68"/>
      <c r="AJ49" s="68"/>
      <c r="AK49" s="68"/>
      <c r="AL49" s="68"/>
      <c r="AM49" s="68"/>
      <c r="AN49" s="68"/>
      <c r="AO49" s="68"/>
    </row>
    <row r="50" spans="7:41">
      <c r="G50" s="16"/>
      <c r="H50" s="76"/>
      <c r="I50" s="78"/>
      <c r="J50" s="78"/>
      <c r="K50" s="64"/>
      <c r="L50" s="68"/>
      <c r="M50" s="68"/>
      <c r="N50" s="68"/>
      <c r="O50" s="68"/>
      <c r="P50" s="68"/>
      <c r="Q50" s="68"/>
      <c r="R50" s="68"/>
      <c r="S50" s="68"/>
      <c r="T50" s="68"/>
      <c r="U50" s="179"/>
      <c r="V50" s="79"/>
      <c r="W50" s="68"/>
      <c r="X50" s="58">
        <v>18</v>
      </c>
      <c r="Y50" s="132" t="s">
        <v>193</v>
      </c>
      <c r="Z50" s="138"/>
      <c r="AA50" s="138"/>
      <c r="AB50" s="136"/>
      <c r="AC50" s="136"/>
      <c r="AD50" s="136"/>
      <c r="AE50" s="172">
        <v>12</v>
      </c>
      <c r="AF50" s="184"/>
      <c r="AH50" s="68"/>
      <c r="AI50" s="68"/>
      <c r="AJ50" s="68"/>
      <c r="AK50" s="68"/>
      <c r="AL50" s="68"/>
      <c r="AM50" s="68"/>
      <c r="AN50" s="68"/>
      <c r="AO50" s="68"/>
    </row>
    <row r="51" spans="7:41">
      <c r="G51" s="65"/>
      <c r="H51" s="56"/>
      <c r="I51" s="78"/>
      <c r="J51" s="78"/>
      <c r="K51" s="64"/>
      <c r="L51" s="68"/>
      <c r="M51" s="68"/>
      <c r="N51" s="68"/>
      <c r="O51" s="68"/>
      <c r="P51" s="68"/>
      <c r="Q51" s="68"/>
      <c r="R51" s="68"/>
      <c r="S51" s="68"/>
      <c r="T51" s="68"/>
      <c r="U51" s="179"/>
      <c r="V51" s="79"/>
      <c r="W51" s="68"/>
      <c r="X51" s="55"/>
      <c r="Y51" s="56" t="s">
        <v>182</v>
      </c>
      <c r="Z51" s="121"/>
      <c r="AA51" s="121"/>
      <c r="AB51" s="137"/>
      <c r="AC51" s="137"/>
      <c r="AD51" s="137"/>
      <c r="AE51" s="181">
        <v>6</v>
      </c>
      <c r="AF51" s="185"/>
      <c r="AH51" s="68"/>
      <c r="AI51" s="68"/>
      <c r="AJ51" s="68"/>
      <c r="AK51" s="68"/>
      <c r="AL51" s="68"/>
      <c r="AM51" s="68"/>
      <c r="AN51" s="68"/>
      <c r="AO51" s="68"/>
    </row>
    <row r="52" spans="7:41">
      <c r="G52" s="16"/>
      <c r="H52" s="56"/>
      <c r="I52" s="78"/>
      <c r="J52" s="78"/>
      <c r="K52" s="64"/>
      <c r="L52" s="68"/>
      <c r="M52" s="3"/>
      <c r="N52" s="68"/>
      <c r="O52" s="68"/>
      <c r="P52" s="68"/>
      <c r="Q52" s="68"/>
      <c r="R52" s="68"/>
      <c r="S52" s="68"/>
      <c r="T52" s="68"/>
      <c r="U52" s="179"/>
      <c r="V52" s="79"/>
      <c r="W52" s="68"/>
      <c r="X52" s="55"/>
      <c r="Y52" s="76"/>
      <c r="Z52" s="139"/>
      <c r="AA52" s="139"/>
      <c r="AB52" s="137"/>
      <c r="AC52" s="137"/>
      <c r="AD52" s="137"/>
      <c r="AE52" s="63"/>
      <c r="AF52" s="66"/>
      <c r="AH52" s="68"/>
      <c r="AI52" s="68"/>
      <c r="AJ52" s="68"/>
      <c r="AK52" s="68"/>
      <c r="AL52" s="68"/>
      <c r="AM52" s="68"/>
      <c r="AN52" s="68"/>
      <c r="AO52" s="68"/>
    </row>
    <row r="53" spans="7:41">
      <c r="G53" s="16"/>
      <c r="H53" s="76"/>
      <c r="I53" s="78"/>
      <c r="J53" s="7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179"/>
      <c r="V53" s="79"/>
      <c r="W53" s="68"/>
      <c r="X53" s="65"/>
      <c r="Y53" s="76"/>
      <c r="Z53" s="139"/>
      <c r="AA53" s="139"/>
      <c r="AB53" s="137"/>
      <c r="AC53" s="137"/>
      <c r="AD53" s="137"/>
      <c r="AE53" s="63"/>
      <c r="AF53" s="66"/>
      <c r="AH53" s="68"/>
      <c r="AI53" s="68"/>
      <c r="AJ53" s="68"/>
      <c r="AK53" s="68"/>
      <c r="AL53" s="68"/>
      <c r="AM53" s="68"/>
      <c r="AN53" s="68"/>
      <c r="AO53" s="68"/>
    </row>
    <row r="54" spans="7:41">
      <c r="G54" s="65"/>
      <c r="H54" s="16"/>
      <c r="I54" s="63"/>
      <c r="J54" s="63"/>
      <c r="K54" s="64"/>
      <c r="L54" s="65"/>
      <c r="M54" s="68"/>
      <c r="N54" s="68"/>
      <c r="O54" s="68"/>
      <c r="P54" s="68"/>
      <c r="Q54" s="68"/>
      <c r="R54" s="68"/>
      <c r="S54" s="68"/>
      <c r="T54" s="68"/>
      <c r="U54" s="179"/>
      <c r="V54" s="79"/>
      <c r="W54" s="68"/>
      <c r="X54" s="16"/>
      <c r="Y54" s="56"/>
      <c r="Z54" s="139"/>
      <c r="AA54" s="139"/>
      <c r="AB54" s="137"/>
      <c r="AC54" s="137"/>
      <c r="AD54" s="137"/>
      <c r="AE54" s="63"/>
      <c r="AF54" s="66"/>
      <c r="AH54" s="68"/>
      <c r="AI54" s="68"/>
      <c r="AJ54" s="68"/>
      <c r="AK54" s="68"/>
      <c r="AL54" s="68"/>
      <c r="AM54" s="68"/>
      <c r="AN54" s="68"/>
      <c r="AO54" s="68"/>
    </row>
    <row r="55" spans="7:41">
      <c r="G55" s="16"/>
      <c r="H55" s="56"/>
      <c r="I55" s="78"/>
      <c r="J55" s="78"/>
      <c r="K55" s="64"/>
      <c r="L55" s="68"/>
      <c r="M55" s="68"/>
      <c r="N55" s="68"/>
      <c r="O55" s="68"/>
      <c r="P55" s="68"/>
      <c r="Q55" s="68"/>
      <c r="R55" s="68"/>
      <c r="S55" s="68"/>
      <c r="T55" s="68"/>
      <c r="U55" s="179"/>
      <c r="V55" s="79"/>
      <c r="W55" s="68"/>
      <c r="X55" s="53"/>
      <c r="Y55" s="53" t="s">
        <v>131</v>
      </c>
      <c r="Z55" s="121"/>
      <c r="AA55" s="121"/>
      <c r="AB55" s="121"/>
      <c r="AC55" s="121"/>
      <c r="AD55" s="121"/>
      <c r="AE55" s="180"/>
      <c r="AF55" s="53"/>
      <c r="AH55" s="68"/>
      <c r="AI55" s="68"/>
      <c r="AJ55" s="68"/>
      <c r="AK55" s="68"/>
      <c r="AL55" s="68"/>
      <c r="AM55" s="68"/>
      <c r="AN55" s="68"/>
      <c r="AO55" s="68"/>
    </row>
    <row r="56" spans="7:41">
      <c r="G56" s="16"/>
      <c r="H56" s="76"/>
      <c r="I56" s="78"/>
      <c r="J56" s="7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179"/>
      <c r="V56" s="79"/>
      <c r="W56" s="68"/>
      <c r="X56" s="53"/>
      <c r="Y56" s="53" t="s">
        <v>126</v>
      </c>
      <c r="Z56" s="121"/>
      <c r="AA56" s="121"/>
      <c r="AB56" s="121"/>
      <c r="AC56" s="121"/>
      <c r="AD56" s="121"/>
      <c r="AE56" s="180"/>
      <c r="AF56" s="53"/>
      <c r="AH56" s="68"/>
      <c r="AI56" s="68"/>
      <c r="AJ56" s="68"/>
      <c r="AK56" s="68"/>
      <c r="AL56" s="68"/>
      <c r="AM56" s="68"/>
      <c r="AN56" s="68"/>
      <c r="AO56" s="68"/>
    </row>
    <row r="57" spans="7:41">
      <c r="G57" s="16"/>
      <c r="H57" s="76"/>
      <c r="I57" s="78"/>
      <c r="J57" s="7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179"/>
      <c r="V57" s="79"/>
      <c r="W57" s="68"/>
      <c r="X57" s="54" t="s">
        <v>26</v>
      </c>
      <c r="Y57" s="53" t="s">
        <v>27</v>
      </c>
      <c r="Z57" s="294" t="s">
        <v>97</v>
      </c>
      <c r="AA57" s="294"/>
      <c r="AB57" s="294"/>
      <c r="AC57" s="199"/>
      <c r="AD57" s="210"/>
      <c r="AE57" s="57" t="s">
        <v>29</v>
      </c>
      <c r="AF57" s="71" t="s">
        <v>30</v>
      </c>
    </row>
    <row r="58" spans="7:41">
      <c r="G58" s="65"/>
      <c r="H58" s="56"/>
      <c r="I58" s="78"/>
      <c r="J58" s="78"/>
      <c r="K58" s="64"/>
      <c r="L58" s="68"/>
      <c r="M58" s="68"/>
      <c r="N58" s="68"/>
      <c r="O58" s="68"/>
      <c r="P58" s="68"/>
      <c r="Q58" s="68"/>
      <c r="R58" s="68"/>
      <c r="S58" s="68"/>
      <c r="T58" s="68"/>
      <c r="U58" s="179"/>
      <c r="V58" s="79"/>
      <c r="W58" s="68"/>
      <c r="X58" s="55"/>
      <c r="Y58" s="66"/>
      <c r="Z58" s="199"/>
      <c r="AA58" s="199"/>
      <c r="AB58" s="199"/>
      <c r="AC58" s="199"/>
      <c r="AD58" s="210"/>
      <c r="AE58" s="57"/>
      <c r="AF58" s="71"/>
    </row>
    <row r="59" spans="7:41">
      <c r="G59" s="16"/>
      <c r="H59" s="76"/>
      <c r="I59" s="78"/>
      <c r="J59" s="78"/>
      <c r="K59" s="64"/>
      <c r="L59" s="68"/>
      <c r="M59" s="3"/>
      <c r="N59" s="68"/>
      <c r="O59" s="68"/>
      <c r="P59" s="68"/>
      <c r="Q59" s="68"/>
      <c r="R59" s="68"/>
      <c r="S59" s="68"/>
      <c r="T59" s="68"/>
      <c r="U59" s="179"/>
      <c r="V59" s="79"/>
      <c r="W59" s="68"/>
      <c r="X59" s="58">
        <v>17</v>
      </c>
      <c r="Y59" s="76" t="s">
        <v>180</v>
      </c>
      <c r="Z59" s="122"/>
      <c r="AA59" s="138"/>
      <c r="AB59" s="136"/>
      <c r="AC59" s="136"/>
      <c r="AD59" s="136"/>
      <c r="AE59" s="172">
        <v>7</v>
      </c>
      <c r="AF59" s="184"/>
      <c r="AG59" s="68"/>
    </row>
    <row r="60" spans="7:41">
      <c r="G60" s="16"/>
      <c r="H60" s="76"/>
      <c r="I60" s="78"/>
      <c r="J60" s="78"/>
      <c r="K60" s="64"/>
      <c r="L60" s="68"/>
      <c r="M60" s="3"/>
      <c r="N60" s="68"/>
      <c r="X60" s="55"/>
      <c r="Y60" s="178" t="s">
        <v>190</v>
      </c>
      <c r="Z60" s="139"/>
      <c r="AA60" s="139"/>
      <c r="AB60" s="137"/>
      <c r="AC60" s="137"/>
      <c r="AD60" s="137"/>
      <c r="AE60" s="181">
        <v>12</v>
      </c>
      <c r="AF60" s="66"/>
    </row>
    <row r="61" spans="7:41">
      <c r="G61" s="16"/>
      <c r="H61" s="76"/>
      <c r="I61" s="78"/>
      <c r="J61" s="78"/>
      <c r="K61" s="68"/>
      <c r="L61" s="68"/>
      <c r="M61" s="68"/>
      <c r="N61" s="68"/>
      <c r="X61" s="55"/>
      <c r="Y61" s="76"/>
      <c r="Z61" s="139"/>
      <c r="AA61" s="139"/>
      <c r="AB61" s="137"/>
      <c r="AC61" s="137"/>
      <c r="AD61" s="137"/>
      <c r="AE61" s="63"/>
      <c r="AF61" s="66"/>
    </row>
    <row r="62" spans="7:41">
      <c r="G62" s="68"/>
      <c r="H62" s="79"/>
      <c r="I62" s="179"/>
      <c r="J62" s="179"/>
      <c r="K62" s="68"/>
      <c r="L62" s="68"/>
      <c r="M62" s="68"/>
      <c r="N62" s="68"/>
      <c r="X62" s="58">
        <v>18</v>
      </c>
      <c r="Y62" s="131" t="s">
        <v>173</v>
      </c>
      <c r="Z62" s="138"/>
      <c r="AA62" s="138"/>
      <c r="AB62" s="136"/>
      <c r="AC62" s="136"/>
      <c r="AD62" s="136"/>
      <c r="AE62" s="172">
        <v>12</v>
      </c>
      <c r="AF62" s="184"/>
    </row>
    <row r="63" spans="7:41">
      <c r="G63" s="68"/>
      <c r="H63" s="79"/>
      <c r="I63" s="179"/>
      <c r="J63" s="179"/>
      <c r="K63" s="68"/>
      <c r="L63" s="68"/>
      <c r="M63" s="68"/>
      <c r="N63" s="68"/>
      <c r="X63" s="55"/>
      <c r="Y63" s="56" t="s">
        <v>193</v>
      </c>
      <c r="Z63" s="121"/>
      <c r="AA63" s="121"/>
      <c r="AB63" s="137"/>
      <c r="AC63" s="137"/>
      <c r="AD63" s="137"/>
      <c r="AE63" s="181">
        <v>6</v>
      </c>
      <c r="AF63" s="185"/>
    </row>
    <row r="64" spans="7:41">
      <c r="Y64" s="68"/>
    </row>
  </sheetData>
  <mergeCells count="16">
    <mergeCell ref="AJ31:AL31"/>
    <mergeCell ref="AM31:AP31"/>
    <mergeCell ref="Z45:AB45"/>
    <mergeCell ref="Z57:AB57"/>
    <mergeCell ref="Z3:AB3"/>
    <mergeCell ref="AC3:AF3"/>
    <mergeCell ref="Z23:AB23"/>
    <mergeCell ref="Z35:AB35"/>
    <mergeCell ref="AJ3:AL3"/>
    <mergeCell ref="AM3:AP3"/>
    <mergeCell ref="AJ10:AL10"/>
    <mergeCell ref="AM10:AP10"/>
    <mergeCell ref="AJ17:AL17"/>
    <mergeCell ref="AM17:AP17"/>
    <mergeCell ref="AJ24:AL24"/>
    <mergeCell ref="AM24:AP24"/>
  </mergeCells>
  <pageMargins left="0.74803149606299213" right="0.74803149606299213" top="0.98425196850393704" bottom="0.98425196850393704" header="0.51181102362204722" footer="0.51181102362204722"/>
  <pageSetup paperSize="9" scale="27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4</vt:i4>
      </vt:variant>
    </vt:vector>
  </HeadingPairs>
  <TitlesOfParts>
    <vt:vector size="13" baseType="lpstr">
      <vt:lpstr>Prestations pris</vt:lpstr>
      <vt:lpstr>Herrar</vt:lpstr>
      <vt:lpstr>Oldboys</vt:lpstr>
      <vt:lpstr>Ungdom Flickor</vt:lpstr>
      <vt:lpstr>Ungdom Pojkar</vt:lpstr>
      <vt:lpstr>Old mix </vt:lpstr>
      <vt:lpstr>Ungdoms Par </vt:lpstr>
      <vt:lpstr> Damer </vt:lpstr>
      <vt:lpstr> Par  </vt:lpstr>
      <vt:lpstr>' Damer '!Utskriftsområde</vt:lpstr>
      <vt:lpstr>'Old mix '!Utskriftsområde</vt:lpstr>
      <vt:lpstr>'Ungdom Flickor'!Utskriftsområde</vt:lpstr>
      <vt:lpstr>'Ungdom Pojkar'!Utskriftsområde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Varpa Förbundet (Varpa)</cp:lastModifiedBy>
  <cp:lastPrinted>2017-08-27T15:11:10Z</cp:lastPrinted>
  <dcterms:created xsi:type="dcterms:W3CDTF">2012-10-03T21:50:18Z</dcterms:created>
  <dcterms:modified xsi:type="dcterms:W3CDTF">2022-11-08T13:02:25Z</dcterms:modified>
</cp:coreProperties>
</file>