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defaultThemeVersion="124226"/>
  <mc:AlternateContent xmlns:mc="http://schemas.openxmlformats.org/markup-compatibility/2006">
    <mc:Choice Requires="x15">
      <x15ac:absPath xmlns:x15ac="http://schemas.microsoft.com/office/spreadsheetml/2010/11/ac" url="https://svenskidrott-my.sharepoint.com/personal/varpa_varpa_rf_se/Documents/Dokument/"/>
    </mc:Choice>
  </mc:AlternateContent>
  <xr:revisionPtr revIDLastSave="0" documentId="8_{A17D7B9A-AFD1-4C39-8507-378D29BFC1A8}" xr6:coauthVersionLast="47" xr6:coauthVersionMax="47" xr10:uidLastSave="{00000000-0000-0000-0000-000000000000}"/>
  <bookViews>
    <workbookView xWindow="-120" yWindow="-120" windowWidth="29040" windowHeight="15840" firstSheet="4" activeTab="6" xr2:uid="{00000000-000D-0000-FFFF-FFFF00000000}"/>
  </bookViews>
  <sheets>
    <sheet name="Anmälningar" sheetId="2" r:id="rId1"/>
    <sheet name="Sortering" sheetId="3" r:id="rId2"/>
    <sheet name="Deltagarlista" sheetId="4" r:id="rId3"/>
    <sheet name="Damer individuellt " sheetId="31" r:id="rId4"/>
    <sheet name="Herrar Indi" sheetId="6" r:id="rId5"/>
    <sheet name="Oldboys Indi" sheetId="11" r:id="rId6"/>
    <sheet name="CM (Banor)" sheetId="21" r:id="rId7"/>
    <sheet name="Dam lag " sheetId="14" r:id="rId8"/>
    <sheet name="Herrar lag " sheetId="33" r:id="rId9"/>
    <sheet name="Old boys " sheetId="32" r:id="rId10"/>
    <sheet name="CM (Resultat)" sheetId="22" r:id="rId11"/>
    <sheet name="Prestationspris" sheetId="28" r:id="rId12"/>
    <sheet name="Blad6" sheetId="12" r:id="rId13"/>
    <sheet name="Damer Indi orginal" sheetId="18" r:id="rId14"/>
    <sheet name="Herrar Lag orginal" sheetId="25" r:id="rId15"/>
    <sheet name="Oldboys lag orginal" sheetId="30" r:id="rId16"/>
  </sheets>
  <externalReferences>
    <externalReference r:id="rId17"/>
  </externalReferences>
  <definedNames>
    <definedName name="____________qq1" hidden="1">{"'Ind.kula Damer A-SM'!$A$1:$E$67"}</definedName>
    <definedName name="____________qq2" hidden="1">{"'Ind.kula Damer A-SM'!$A$1:$E$67"}</definedName>
    <definedName name="____________qqq1" hidden="1">{"'Ind.kula Damer A-SM'!$A$1:$E$67"}</definedName>
    <definedName name="____________qqq2" hidden="1">{"'Ind.kula Damer A-SM'!$A$1:$E$67"}</definedName>
    <definedName name="___________qq1" hidden="1">{"'Ind.kula Damer A-SM'!$A$1:$E$67"}</definedName>
    <definedName name="___________qq2" hidden="1">{"'Ind.kula Damer A-SM'!$A$1:$E$67"}</definedName>
    <definedName name="___________qqq1" hidden="1">{"'Ind.kula Damer A-SM'!$A$1:$E$67"}</definedName>
    <definedName name="___________qqq2" hidden="1">{"'Ind.kula Damer A-SM'!$A$1:$E$67"}</definedName>
    <definedName name="__________qq1" localSheetId="14" hidden="1">{"'Ind.kula Damer A-SM'!$A$1:$E$67"}</definedName>
    <definedName name="__________qq2" localSheetId="14" hidden="1">{"'Ind.kula Damer A-SM'!$A$1:$E$67"}</definedName>
    <definedName name="__________qqq1" localSheetId="14" hidden="1">{"'Ind.kula Damer A-SM'!$A$1:$E$67"}</definedName>
    <definedName name="__________qqq2" localSheetId="14" hidden="1">{"'Ind.kula Damer A-SM'!$A$1:$E$67"}</definedName>
    <definedName name="_________qq1" hidden="1">{"'Ind.kula Damer A-SM'!$A$1:$E$67"}</definedName>
    <definedName name="_________qq2" hidden="1">{"'Ind.kula Damer A-SM'!$A$1:$E$67"}</definedName>
    <definedName name="_________qqq1" hidden="1">{"'Ind.kula Damer A-SM'!$A$1:$E$67"}</definedName>
    <definedName name="_________qqq2" hidden="1">{"'Ind.kula Damer A-SM'!$A$1:$E$67"}</definedName>
    <definedName name="________qq1" hidden="1">{"'Ind.kula Damer A-SM'!$A$1:$E$67"}</definedName>
    <definedName name="________qq2" hidden="1">{"'Ind.kula Damer A-SM'!$A$1:$E$67"}</definedName>
    <definedName name="________qqq1" hidden="1">{"'Ind.kula Damer A-SM'!$A$1:$E$67"}</definedName>
    <definedName name="________qqq2" hidden="1">{"'Ind.kula Damer A-SM'!$A$1:$E$67"}</definedName>
    <definedName name="_______qq1" hidden="1">{"'Ind.kula Damer A-SM'!$A$1:$E$67"}</definedName>
    <definedName name="_______qq2" hidden="1">{"'Ind.kula Damer A-SM'!$A$1:$E$67"}</definedName>
    <definedName name="_______qqq1" hidden="1">{"'Ind.kula Damer A-SM'!$A$1:$E$67"}</definedName>
    <definedName name="_______qqq2" hidden="1">{"'Ind.kula Damer A-SM'!$A$1:$E$67"}</definedName>
    <definedName name="______qq1" hidden="1">{"'Ind.kula Damer A-SM'!$A$1:$E$67"}</definedName>
    <definedName name="______qq2" hidden="1">{"'Ind.kula Damer A-SM'!$A$1:$E$67"}</definedName>
    <definedName name="______qqq1" hidden="1">{"'Ind.kula Damer A-SM'!$A$1:$E$67"}</definedName>
    <definedName name="______qqq2" hidden="1">{"'Ind.kula Damer A-SM'!$A$1:$E$67"}</definedName>
    <definedName name="_____qq1" localSheetId="7" hidden="1">{"'Ind.kula Damer A-SM'!$A$1:$E$67"}</definedName>
    <definedName name="_____qq1" localSheetId="3" hidden="1">{"'Ind.kula Damer A-SM'!$A$1:$E$67"}</definedName>
    <definedName name="_____qq1" localSheetId="8" hidden="1">{"'Ind.kula Damer A-SM'!$A$1:$E$67"}</definedName>
    <definedName name="_____qq1" localSheetId="9" hidden="1">{"'Ind.kula Damer A-SM'!$A$1:$E$67"}</definedName>
    <definedName name="_____qq2" localSheetId="7" hidden="1">{"'Ind.kula Damer A-SM'!$A$1:$E$67"}</definedName>
    <definedName name="_____qq2" localSheetId="3" hidden="1">{"'Ind.kula Damer A-SM'!$A$1:$E$67"}</definedName>
    <definedName name="_____qq2" localSheetId="8" hidden="1">{"'Ind.kula Damer A-SM'!$A$1:$E$67"}</definedName>
    <definedName name="_____qq2" localSheetId="9" hidden="1">{"'Ind.kula Damer A-SM'!$A$1:$E$67"}</definedName>
    <definedName name="_____qqq1" localSheetId="7" hidden="1">{"'Ind.kula Damer A-SM'!$A$1:$E$67"}</definedName>
    <definedName name="_____qqq1" localSheetId="3" hidden="1">{"'Ind.kula Damer A-SM'!$A$1:$E$67"}</definedName>
    <definedName name="_____qqq1" localSheetId="8" hidden="1">{"'Ind.kula Damer A-SM'!$A$1:$E$67"}</definedName>
    <definedName name="_____qqq1" localSheetId="9" hidden="1">{"'Ind.kula Damer A-SM'!$A$1:$E$67"}</definedName>
    <definedName name="_____qqq2" localSheetId="7" hidden="1">{"'Ind.kula Damer A-SM'!$A$1:$E$67"}</definedName>
    <definedName name="_____qqq2" localSheetId="3" hidden="1">{"'Ind.kula Damer A-SM'!$A$1:$E$67"}</definedName>
    <definedName name="_____qqq2" localSheetId="8" hidden="1">{"'Ind.kula Damer A-SM'!$A$1:$E$67"}</definedName>
    <definedName name="_____qqq2" localSheetId="9" hidden="1">{"'Ind.kula Damer A-SM'!$A$1:$E$67"}</definedName>
    <definedName name="____qq1" hidden="1">{"'Ind.kula Damer A-SM'!$A$1:$E$67"}</definedName>
    <definedName name="____qq2" hidden="1">{"'Ind.kula Damer A-SM'!$A$1:$E$67"}</definedName>
    <definedName name="____qqq1" hidden="1">{"'Ind.kula Damer A-SM'!$A$1:$E$67"}</definedName>
    <definedName name="____qqq2" hidden="1">{"'Ind.kula Damer A-SM'!$A$1:$E$67"}</definedName>
    <definedName name="___qq1" localSheetId="4" hidden="1">{"'Ind.kula Damer A-SM'!$A$1:$E$67"}</definedName>
    <definedName name="___qq1" localSheetId="5" hidden="1">{"'Ind.kula Damer A-SM'!$A$1:$E$67"}</definedName>
    <definedName name="___qq2" localSheetId="4" hidden="1">{"'Ind.kula Damer A-SM'!$A$1:$E$67"}</definedName>
    <definedName name="___qq2" localSheetId="5" hidden="1">{"'Ind.kula Damer A-SM'!$A$1:$E$67"}</definedName>
    <definedName name="___qqq1" localSheetId="4" hidden="1">{"'Ind.kula Damer A-SM'!$A$1:$E$67"}</definedName>
    <definedName name="___qqq1" localSheetId="5" hidden="1">{"'Ind.kula Damer A-SM'!$A$1:$E$67"}</definedName>
    <definedName name="___qqq2" localSheetId="4" hidden="1">{"'Ind.kula Damer A-SM'!$A$1:$E$67"}</definedName>
    <definedName name="___qqq2" localSheetId="5" hidden="1">{"'Ind.kula Damer A-SM'!$A$1:$E$67"}</definedName>
    <definedName name="__qq1" hidden="1">{"'Ind.kula Damer A-SM'!$A$1:$E$67"}</definedName>
    <definedName name="__qq2" hidden="1">{"'Ind.kula Damer A-SM'!$A$1:$E$67"}</definedName>
    <definedName name="__qqq1" hidden="1">{"'Ind.kula Damer A-SM'!$A$1:$E$67"}</definedName>
    <definedName name="__qqq2" hidden="1">{"'Ind.kula Damer A-SM'!$A$1:$E$67"}</definedName>
    <definedName name="_xlnm._FilterDatabase" localSheetId="6" hidden="1">'CM (Banor)'!$AE$4:$AI$1102</definedName>
    <definedName name="_xlnm._FilterDatabase" localSheetId="10" hidden="1">'CM (Resultat)'!$A$2:$L$321</definedName>
    <definedName name="_xlnm._FilterDatabase" localSheetId="1" hidden="1">Sortering!$D$3:$AD$98</definedName>
    <definedName name="_qq1" localSheetId="13" hidden="1">{"'Ind.kula Damer A-SM'!$A$1:$E$67"}</definedName>
    <definedName name="_qq1" localSheetId="15" hidden="1">{"'Ind.kula Damer A-SM'!$A$1:$E$67"}</definedName>
    <definedName name="_qq2" localSheetId="13" hidden="1">{"'Ind.kula Damer A-SM'!$A$1:$E$67"}</definedName>
    <definedName name="_qq2" localSheetId="15" hidden="1">{"'Ind.kula Damer A-SM'!$A$1:$E$67"}</definedName>
    <definedName name="_qqq1" localSheetId="13" hidden="1">{"'Ind.kula Damer A-SM'!$A$1:$E$67"}</definedName>
    <definedName name="_qqq1" localSheetId="15" hidden="1">{"'Ind.kula Damer A-SM'!$A$1:$E$67"}</definedName>
    <definedName name="_qqq2" localSheetId="13" hidden="1">{"'Ind.kula Damer A-SM'!$A$1:$E$67"}</definedName>
    <definedName name="_qqq2" localSheetId="15" hidden="1">{"'Ind.kula Damer A-SM'!$A$1:$E$67"}</definedName>
    <definedName name="anmalan" localSheetId="11">[1]Anmälningsblankett!$A$14:$AD$421</definedName>
    <definedName name="HTML_CodePage" hidden="1">1252</definedName>
    <definedName name="HTML_Control" localSheetId="6" hidden="1">{"'Ind.kula Damer A-SM'!$A$1:$E$67"}</definedName>
    <definedName name="HTML_Control" localSheetId="10" hidden="1">{"'Ind.kula Damer A-SM'!$A$1:$E$67"}</definedName>
    <definedName name="HTML_Control" localSheetId="7" hidden="1">{"'Ind.kula Damer A-SM'!$A$1:$E$67"}</definedName>
    <definedName name="HTML_Control" localSheetId="13" hidden="1">{"'Ind.kula Damer A-SM'!$A$1:$E$67"}</definedName>
    <definedName name="HTML_Control" localSheetId="3" hidden="1">{"'Ind.kula Damer A-SM'!$A$1:$E$67"}</definedName>
    <definedName name="HTML_Control" localSheetId="4" hidden="1">{"'Ind.kula Damer A-SM'!$A$1:$E$67"}</definedName>
    <definedName name="HTML_Control" localSheetId="8" hidden="1">{"'Ind.kula Damer A-SM'!$A$1:$E$67"}</definedName>
    <definedName name="HTML_Control" localSheetId="14" hidden="1">{"'Ind.kula Damer A-SM'!$A$1:$E$67"}</definedName>
    <definedName name="HTML_Control" localSheetId="9" hidden="1">{"'Ind.kula Damer A-SM'!$A$1:$E$67"}</definedName>
    <definedName name="HTML_Control" localSheetId="5" hidden="1">{"'Ind.kula Damer A-SM'!$A$1:$E$67"}</definedName>
    <definedName name="HTML_Control" localSheetId="15" hidden="1">{"'Ind.kula Damer A-SM'!$A$1:$E$67"}</definedName>
    <definedName name="HTML_Control" localSheetId="11" hidden="1">{"'Ind.kula Damer A-SM'!$A$1:$E$67"}</definedName>
    <definedName name="HTML_Control" hidden="1">{"'Ind.kula Damer A-SM'!$A$1:$E$67"}</definedName>
    <definedName name="HTML_Description" hidden="1">""</definedName>
    <definedName name="HTML_Email" hidden="1">""</definedName>
    <definedName name="HTML_Header" hidden="1">"Ind.kula Damer A-SM"</definedName>
    <definedName name="HTML_LastUpdate" hidden="1">"1998-02-03"</definedName>
    <definedName name="HTML_LineAfter" hidden="1">FALSE</definedName>
    <definedName name="HTML_LineBefore" hidden="1">FALSE</definedName>
    <definedName name="HTML_Name" hidden="1">"Stig Ulmstedt"</definedName>
    <definedName name="HTML_OBDlg2" hidden="1">TRUE</definedName>
    <definedName name="HTML_OBDlg4" hidden="1">TRUE</definedName>
    <definedName name="HTML_OS" hidden="1">0</definedName>
    <definedName name="HTML_PathFile" hidden="1">"C:\Mina dokument\Varpa 97\web\ind kula damer a-sm.htm"</definedName>
    <definedName name="HTML_Title" hidden="1">"Smvarpa 97"</definedName>
    <definedName name="Namn">Anmälningar!$A$12:$AA$122</definedName>
    <definedName name="qqq" localSheetId="6" hidden="1">{"'Ind.kula Damer A-SM'!$A$1:$E$67"}</definedName>
    <definedName name="qqq" localSheetId="10" hidden="1">{"'Ind.kula Damer A-SM'!$A$1:$E$67"}</definedName>
    <definedName name="qqq" localSheetId="7" hidden="1">{"'Ind.kula Damer A-SM'!$A$1:$E$67"}</definedName>
    <definedName name="qqq" localSheetId="13" hidden="1">{"'Ind.kula Damer A-SM'!$A$1:$E$67"}</definedName>
    <definedName name="qqq" localSheetId="3" hidden="1">{"'Ind.kula Damer A-SM'!$A$1:$E$67"}</definedName>
    <definedName name="qqq" localSheetId="4" hidden="1">{"'Ind.kula Damer A-SM'!$A$1:$E$67"}</definedName>
    <definedName name="qqq" localSheetId="8" hidden="1">{"'Ind.kula Damer A-SM'!$A$1:$E$67"}</definedName>
    <definedName name="qqq" localSheetId="14" hidden="1">{"'Ind.kula Damer A-SM'!$A$1:$E$67"}</definedName>
    <definedName name="qqq" localSheetId="9" hidden="1">{"'Ind.kula Damer A-SM'!$A$1:$E$67"}</definedName>
    <definedName name="qqq" localSheetId="5" hidden="1">{"'Ind.kula Damer A-SM'!$A$1:$E$67"}</definedName>
    <definedName name="qqq" localSheetId="15" hidden="1">{"'Ind.kula Damer A-SM'!$A$1:$E$67"}</definedName>
    <definedName name="qqq" localSheetId="11" hidden="1">{"'Ind.kula Damer A-SM'!$A$1:$E$67"}</definedName>
    <definedName name="qqq" hidden="1">{"'Ind.kula Damer A-SM'!$A$1:$E$67"}</definedName>
    <definedName name="qqqq" localSheetId="6" hidden="1">{"'Ind.kula Damer A-SM'!$A$1:$E$67"}</definedName>
    <definedName name="qqqq" localSheetId="10" hidden="1">{"'Ind.kula Damer A-SM'!$A$1:$E$67"}</definedName>
    <definedName name="qqqq" localSheetId="7" hidden="1">{"'Ind.kula Damer A-SM'!$A$1:$E$67"}</definedName>
    <definedName name="qqqq" localSheetId="13" hidden="1">{"'Ind.kula Damer A-SM'!$A$1:$E$67"}</definedName>
    <definedName name="qqqq" localSheetId="3" hidden="1">{"'Ind.kula Damer A-SM'!$A$1:$E$67"}</definedName>
    <definedName name="qqqq" localSheetId="4" hidden="1">{"'Ind.kula Damer A-SM'!$A$1:$E$67"}</definedName>
    <definedName name="qqqq" localSheetId="8" hidden="1">{"'Ind.kula Damer A-SM'!$A$1:$E$67"}</definedName>
    <definedName name="qqqq" localSheetId="14" hidden="1">{"'Ind.kula Damer A-SM'!$A$1:$E$67"}</definedName>
    <definedName name="qqqq" localSheetId="9" hidden="1">{"'Ind.kula Damer A-SM'!$A$1:$E$67"}</definedName>
    <definedName name="qqqq" localSheetId="5" hidden="1">{"'Ind.kula Damer A-SM'!$A$1:$E$67"}</definedName>
    <definedName name="qqqq" localSheetId="15" hidden="1">{"'Ind.kula Damer A-SM'!$A$1:$E$67"}</definedName>
    <definedName name="qqqq" localSheetId="11" hidden="1">{"'Ind.kula Damer A-SM'!$A$1:$E$67"}</definedName>
    <definedName name="qqqq" hidden="1">{"'Ind.kula Damer A-SM'!$A$1:$E$67"}</definedName>
    <definedName name="qqqqq" localSheetId="6" hidden="1">{"'Ind.kula Damer A-SM'!$A$1:$E$67"}</definedName>
    <definedName name="qqqqq" localSheetId="10" hidden="1">{"'Ind.kula Damer A-SM'!$A$1:$E$67"}</definedName>
    <definedName name="qqqqq" localSheetId="7" hidden="1">{"'Ind.kula Damer A-SM'!$A$1:$E$67"}</definedName>
    <definedName name="qqqqq" localSheetId="13" hidden="1">{"'Ind.kula Damer A-SM'!$A$1:$E$67"}</definedName>
    <definedName name="qqqqq" localSheetId="3" hidden="1">{"'Ind.kula Damer A-SM'!$A$1:$E$67"}</definedName>
    <definedName name="qqqqq" localSheetId="4" hidden="1">{"'Ind.kula Damer A-SM'!$A$1:$E$67"}</definedName>
    <definedName name="qqqqq" localSheetId="8" hidden="1">{"'Ind.kula Damer A-SM'!$A$1:$E$67"}</definedName>
    <definedName name="qqqqq" localSheetId="14" hidden="1">{"'Ind.kula Damer A-SM'!$A$1:$E$67"}</definedName>
    <definedName name="qqqqq" localSheetId="9" hidden="1">{"'Ind.kula Damer A-SM'!$A$1:$E$67"}</definedName>
    <definedName name="qqqqq" localSheetId="5" hidden="1">{"'Ind.kula Damer A-SM'!$A$1:$E$67"}</definedName>
    <definedName name="qqqqq" localSheetId="15" hidden="1">{"'Ind.kula Damer A-SM'!$A$1:$E$67"}</definedName>
    <definedName name="qqqqq" localSheetId="11" hidden="1">{"'Ind.kula Damer A-SM'!$A$1:$E$67"}</definedName>
    <definedName name="qqqqq" hidden="1">{"'Ind.kula Damer A-SM'!$A$1:$E$67"}</definedName>
    <definedName name="_xlnm.Print_Area" localSheetId="6">'CM (Banor)'!$T$193:$AA$241</definedName>
    <definedName name="_xlnm.Print_Area" localSheetId="10">'CM (Resultat)'!$FQ$1:$GE$6</definedName>
    <definedName name="_xlnm.Print_Area" localSheetId="7">'Dam lag '!$A$2:$P$22</definedName>
    <definedName name="_xlnm.Print_Area" localSheetId="13">'Damer Indi orginal'!$A$2:$X$23</definedName>
    <definedName name="_xlnm.Print_Area" localSheetId="3">'Damer individuellt '!$A$2:$P$19</definedName>
    <definedName name="_xlnm.Print_Area" localSheetId="4">'Herrar Indi'!$AI$3:$AR$49</definedName>
    <definedName name="_xlnm.Print_Area" localSheetId="8">'Herrar lag '!$A$2:$P$21</definedName>
    <definedName name="_xlnm.Print_Area" localSheetId="14">'Herrar Lag orginal'!$A$2:$AD$30</definedName>
    <definedName name="_xlnm.Print_Area" localSheetId="9">'Old boys '!$A$2:$P$21</definedName>
    <definedName name="_xlnm.Print_Area" localSheetId="5">'Oldboys Indi'!$Y$1:$AH$27</definedName>
    <definedName name="_xlnm.Print_Area" localSheetId="15">'Oldboys lag orginal'!$A$1:$X$22</definedName>
    <definedName name="_xlnm.Print_Area" localSheetId="11">Prestationspris!$FN$1:$GF$11</definedName>
    <definedName name="_xlnm.Print_Titles" localSheetId="6">'CM (Banor)'!$A$4:$IV$4</definedName>
    <definedName name="_xlnm.Print_Titles" localSheetId="10">'CM (Resultat)'!$A$79:$IX$79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8" i="33" l="1"/>
  <c r="I38" i="33"/>
  <c r="H38" i="33"/>
  <c r="F38" i="33"/>
  <c r="E38" i="33"/>
  <c r="C38" i="33"/>
  <c r="K37" i="33"/>
  <c r="I37" i="33"/>
  <c r="H37" i="33"/>
  <c r="N37" i="33" s="1"/>
  <c r="F37" i="33"/>
  <c r="E37" i="33"/>
  <c r="C37" i="33"/>
  <c r="K35" i="33"/>
  <c r="I35" i="33"/>
  <c r="H35" i="33"/>
  <c r="F35" i="33"/>
  <c r="O34" i="33"/>
  <c r="K34" i="33"/>
  <c r="I34" i="33"/>
  <c r="H34" i="33"/>
  <c r="N34" i="33" s="1"/>
  <c r="F34" i="33"/>
  <c r="E32" i="33"/>
  <c r="C32" i="33"/>
  <c r="E31" i="33"/>
  <c r="N31" i="33" s="1"/>
  <c r="C31" i="33"/>
  <c r="L31" i="33" s="1"/>
  <c r="O28" i="33"/>
  <c r="N28" i="33"/>
  <c r="L28" i="33"/>
  <c r="N30" i="33" l="1"/>
  <c r="L37" i="33"/>
  <c r="N36" i="33" s="1"/>
  <c r="L34" i="33"/>
  <c r="N33" i="33" s="1"/>
  <c r="N27" i="33"/>
  <c r="G6" i="11"/>
  <c r="K6" i="11"/>
  <c r="K10" i="11" s="1"/>
  <c r="G7" i="11"/>
  <c r="G10" i="11"/>
  <c r="G11" i="11"/>
  <c r="G14" i="11"/>
  <c r="G15" i="11"/>
  <c r="G18" i="11"/>
  <c r="G19" i="11"/>
  <c r="G22" i="11"/>
  <c r="G23" i="11"/>
  <c r="G26" i="11"/>
  <c r="G27" i="11"/>
  <c r="G30" i="11"/>
  <c r="G31" i="11"/>
  <c r="G34" i="11"/>
  <c r="G35" i="11"/>
  <c r="CF29" i="6" l="1"/>
  <c r="CE29" i="6"/>
  <c r="CD29" i="6"/>
  <c r="CF28" i="6"/>
  <c r="CE28" i="6"/>
  <c r="CD28" i="6"/>
  <c r="CF21" i="6"/>
  <c r="CE21" i="6"/>
  <c r="CD21" i="6"/>
  <c r="CK20" i="6"/>
  <c r="CF20" i="6"/>
  <c r="CD20" i="6"/>
  <c r="CE20" i="6"/>
  <c r="CF17" i="6"/>
  <c r="CE17" i="6"/>
  <c r="CD17" i="6"/>
  <c r="CF16" i="6"/>
  <c r="CE16" i="6"/>
  <c r="CD16" i="6"/>
  <c r="BI33" i="6"/>
  <c r="BH33" i="6"/>
  <c r="BG33" i="6"/>
  <c r="BI32" i="6"/>
  <c r="BH32" i="6"/>
  <c r="BG32" i="6"/>
  <c r="BI25" i="6"/>
  <c r="BH25" i="6"/>
  <c r="BG25" i="6"/>
  <c r="BI24" i="6"/>
  <c r="BH24" i="6"/>
  <c r="BG24" i="6"/>
  <c r="BI21" i="6"/>
  <c r="BH21" i="6"/>
  <c r="BG21" i="6"/>
  <c r="BI20" i="6"/>
  <c r="BH20" i="6"/>
  <c r="BG20" i="6"/>
  <c r="BE24" i="6"/>
  <c r="AM49" i="6"/>
  <c r="AL49" i="6"/>
  <c r="AK49" i="6"/>
  <c r="AM48" i="6"/>
  <c r="AL48" i="6"/>
  <c r="AK48" i="6"/>
  <c r="AI48" i="6"/>
  <c r="AM42" i="6"/>
  <c r="AL42" i="6"/>
  <c r="AK42" i="6"/>
  <c r="AM41" i="6"/>
  <c r="AL41" i="6"/>
  <c r="AK41" i="6"/>
  <c r="AM34" i="6"/>
  <c r="AL34" i="6"/>
  <c r="AK34" i="6"/>
  <c r="AM33" i="6"/>
  <c r="AL33" i="6"/>
  <c r="AK33" i="6"/>
  <c r="AI33" i="6"/>
  <c r="AI41" i="6" s="1"/>
  <c r="AM26" i="6"/>
  <c r="AL26" i="6"/>
  <c r="AK26" i="6"/>
  <c r="AR25" i="6"/>
  <c r="AM25" i="6"/>
  <c r="AL25" i="6"/>
  <c r="AK25" i="6"/>
  <c r="AM22" i="6"/>
  <c r="AL22" i="6"/>
  <c r="AK22" i="6"/>
  <c r="AM21" i="6"/>
  <c r="AL21" i="6"/>
  <c r="AK21" i="6"/>
  <c r="Z50" i="6"/>
  <c r="Y50" i="6"/>
  <c r="AA49" i="6"/>
  <c r="Z49" i="6"/>
  <c r="Y49" i="6"/>
  <c r="Z46" i="6"/>
  <c r="Y46" i="6"/>
  <c r="AA45" i="6"/>
  <c r="Z45" i="6"/>
  <c r="Y45" i="6"/>
  <c r="AA42" i="6"/>
  <c r="Z42" i="6"/>
  <c r="Y42" i="6"/>
  <c r="AA41" i="6"/>
  <c r="Z41" i="6"/>
  <c r="Y41" i="6"/>
  <c r="AA38" i="6"/>
  <c r="Z38" i="6"/>
  <c r="Y38" i="6"/>
  <c r="AA37" i="6"/>
  <c r="Z37" i="6"/>
  <c r="Y37" i="6"/>
  <c r="W37" i="6"/>
  <c r="W41" i="6" s="1"/>
  <c r="W45" i="6" s="1"/>
  <c r="W49" i="6" s="1"/>
  <c r="AA34" i="6"/>
  <c r="Z34" i="6"/>
  <c r="Y34" i="6"/>
  <c r="AA33" i="6"/>
  <c r="Z33" i="6"/>
  <c r="Y33" i="6"/>
  <c r="CJ16" i="6" l="1"/>
  <c r="CJ20" i="6" s="1"/>
  <c r="BN20" i="6"/>
  <c r="BN24" i="6" s="1"/>
  <c r="AQ21" i="6"/>
  <c r="AQ25" i="6" s="1"/>
  <c r="R40" i="11"/>
  <c r="Q40" i="11"/>
  <c r="P40" i="11"/>
  <c r="R39" i="11"/>
  <c r="Q39" i="11"/>
  <c r="P39" i="11"/>
  <c r="R36" i="11"/>
  <c r="Q36" i="11"/>
  <c r="P36" i="11"/>
  <c r="R35" i="11"/>
  <c r="Q35" i="11"/>
  <c r="P35" i="11"/>
  <c r="R32" i="11"/>
  <c r="Q32" i="11"/>
  <c r="P32" i="11"/>
  <c r="V31" i="11"/>
  <c r="R31" i="11"/>
  <c r="Q31" i="11"/>
  <c r="P31" i="11"/>
  <c r="R28" i="11"/>
  <c r="Q28" i="11"/>
  <c r="P28" i="11"/>
  <c r="R27" i="11"/>
  <c r="Q27" i="11"/>
  <c r="P27" i="11"/>
  <c r="N31" i="11"/>
  <c r="N35" i="11" s="1"/>
  <c r="E6" i="11"/>
  <c r="F6" i="11"/>
  <c r="N6" i="11"/>
  <c r="P6" i="11"/>
  <c r="Q6" i="11"/>
  <c r="R6" i="11"/>
  <c r="E7" i="11"/>
  <c r="F7" i="11"/>
  <c r="P7" i="11"/>
  <c r="Q7" i="11"/>
  <c r="R7" i="11"/>
  <c r="C10" i="11"/>
  <c r="K14" i="11" s="1"/>
  <c r="K18" i="11" s="1"/>
  <c r="E10" i="11"/>
  <c r="F10" i="11"/>
  <c r="N10" i="11"/>
  <c r="P10" i="11"/>
  <c r="Q10" i="11"/>
  <c r="R10" i="11"/>
  <c r="E11" i="11"/>
  <c r="F11" i="11"/>
  <c r="P11" i="11"/>
  <c r="Q11" i="11"/>
  <c r="R11" i="11"/>
  <c r="C14" i="11"/>
  <c r="E14" i="11"/>
  <c r="F14" i="11"/>
  <c r="N14" i="11"/>
  <c r="P14" i="11"/>
  <c r="Q14" i="11"/>
  <c r="R14" i="11"/>
  <c r="E15" i="11"/>
  <c r="F15" i="11"/>
  <c r="P15" i="11"/>
  <c r="Q15" i="11"/>
  <c r="R15" i="11"/>
  <c r="C18" i="11"/>
  <c r="K30" i="11" s="1"/>
  <c r="K34" i="11" s="1"/>
  <c r="E18" i="11"/>
  <c r="F18" i="11"/>
  <c r="N18" i="11"/>
  <c r="P18" i="11"/>
  <c r="Q18" i="11"/>
  <c r="R18" i="11"/>
  <c r="E19" i="11"/>
  <c r="F19" i="11"/>
  <c r="P19" i="11"/>
  <c r="Q19" i="11"/>
  <c r="R19" i="11"/>
  <c r="E22" i="11"/>
  <c r="F22" i="11"/>
  <c r="E23" i="11"/>
  <c r="F23" i="11"/>
  <c r="E26" i="11"/>
  <c r="F26" i="11"/>
  <c r="E27" i="11"/>
  <c r="F27" i="11"/>
  <c r="E30" i="11"/>
  <c r="F30" i="11"/>
  <c r="E31" i="11"/>
  <c r="F31" i="11"/>
  <c r="E34" i="11"/>
  <c r="F34" i="11"/>
  <c r="E35" i="11"/>
  <c r="F35" i="11"/>
  <c r="C22" i="11" l="1"/>
  <c r="C26" i="11" s="1"/>
  <c r="C30" i="11" s="1"/>
  <c r="C34" i="11" s="1"/>
  <c r="K22" i="11"/>
  <c r="K26" i="11" s="1"/>
  <c r="N39" i="11"/>
  <c r="W35" i="11" s="1"/>
  <c r="W39" i="11" s="1"/>
  <c r="W27" i="11"/>
  <c r="W31" i="11" s="1"/>
  <c r="L9" i="33"/>
  <c r="N9" i="33"/>
  <c r="C12" i="33"/>
  <c r="E12" i="33"/>
  <c r="C13" i="33"/>
  <c r="E13" i="33"/>
  <c r="F15" i="33"/>
  <c r="H15" i="33"/>
  <c r="I15" i="33"/>
  <c r="K15" i="33"/>
  <c r="F16" i="33"/>
  <c r="H16" i="33"/>
  <c r="I16" i="33"/>
  <c r="K16" i="33"/>
  <c r="C18" i="33"/>
  <c r="E18" i="33"/>
  <c r="F18" i="33"/>
  <c r="H18" i="33"/>
  <c r="B19" i="33"/>
  <c r="C19" i="33"/>
  <c r="E19" i="33"/>
  <c r="F19" i="33"/>
  <c r="H19" i="33"/>
  <c r="I19" i="33"/>
  <c r="U18" i="33" s="1"/>
  <c r="K19" i="33"/>
  <c r="T18" i="33"/>
  <c r="S15" i="33"/>
  <c r="U12" i="33"/>
  <c r="T12" i="33"/>
  <c r="U9" i="33"/>
  <c r="T9" i="33"/>
  <c r="S9" i="33"/>
  <c r="K37" i="32"/>
  <c r="I37" i="32"/>
  <c r="H37" i="32"/>
  <c r="F37" i="32"/>
  <c r="E37" i="32"/>
  <c r="C37" i="32"/>
  <c r="O36" i="32"/>
  <c r="K36" i="32"/>
  <c r="I36" i="32"/>
  <c r="H36" i="32"/>
  <c r="F36" i="32"/>
  <c r="L36" i="32" s="1"/>
  <c r="E36" i="32"/>
  <c r="C36" i="32"/>
  <c r="K34" i="32"/>
  <c r="I34" i="32"/>
  <c r="H34" i="32"/>
  <c r="F34" i="32"/>
  <c r="K33" i="32"/>
  <c r="I33" i="32"/>
  <c r="H33" i="32"/>
  <c r="F33" i="32"/>
  <c r="E31" i="32"/>
  <c r="C31" i="32"/>
  <c r="E30" i="32"/>
  <c r="C30" i="32"/>
  <c r="O27" i="32"/>
  <c r="N27" i="32"/>
  <c r="L27" i="32"/>
  <c r="K19" i="32"/>
  <c r="I19" i="32"/>
  <c r="H19" i="32"/>
  <c r="F19" i="32"/>
  <c r="E19" i="32"/>
  <c r="C19" i="32"/>
  <c r="B19" i="32"/>
  <c r="K18" i="32"/>
  <c r="I18" i="32"/>
  <c r="H18" i="32"/>
  <c r="F18" i="32"/>
  <c r="T18" i="32" s="1"/>
  <c r="E18" i="32"/>
  <c r="C18" i="32"/>
  <c r="S18" i="32" s="1"/>
  <c r="K16" i="32"/>
  <c r="I16" i="32"/>
  <c r="H16" i="32"/>
  <c r="F16" i="32"/>
  <c r="S15" i="32"/>
  <c r="K15" i="32"/>
  <c r="I15" i="32"/>
  <c r="H15" i="32"/>
  <c r="F15" i="32"/>
  <c r="E13" i="32"/>
  <c r="C13" i="32"/>
  <c r="U12" i="32"/>
  <c r="T12" i="32"/>
  <c r="N12" i="32"/>
  <c r="E12" i="32"/>
  <c r="C12" i="32"/>
  <c r="S12" i="32" s="1"/>
  <c r="U9" i="32"/>
  <c r="T9" i="32"/>
  <c r="S9" i="32"/>
  <c r="N9" i="32"/>
  <c r="L9" i="32"/>
  <c r="K35" i="31"/>
  <c r="I35" i="31"/>
  <c r="H35" i="31"/>
  <c r="F35" i="31"/>
  <c r="E35" i="31"/>
  <c r="C35" i="31"/>
  <c r="K34" i="31"/>
  <c r="I34" i="31"/>
  <c r="E34" i="31"/>
  <c r="C34" i="31"/>
  <c r="K32" i="31"/>
  <c r="I32" i="31"/>
  <c r="H32" i="31"/>
  <c r="F32" i="31"/>
  <c r="O31" i="31"/>
  <c r="K31" i="31"/>
  <c r="I31" i="31"/>
  <c r="H31" i="31"/>
  <c r="F31" i="31"/>
  <c r="E29" i="31"/>
  <c r="C29" i="31"/>
  <c r="L28" i="31" s="1"/>
  <c r="O28" i="31"/>
  <c r="E28" i="31"/>
  <c r="C28" i="31"/>
  <c r="B28" i="31"/>
  <c r="O25" i="31"/>
  <c r="N25" i="31"/>
  <c r="L25" i="31"/>
  <c r="K18" i="31"/>
  <c r="I18" i="31"/>
  <c r="H18" i="31"/>
  <c r="F18" i="31"/>
  <c r="E18" i="31"/>
  <c r="C18" i="31"/>
  <c r="B18" i="31"/>
  <c r="K17" i="31"/>
  <c r="I17" i="31"/>
  <c r="H17" i="31"/>
  <c r="F17" i="31"/>
  <c r="T17" i="31" s="1"/>
  <c r="E17" i="31"/>
  <c r="C17" i="31"/>
  <c r="K15" i="31"/>
  <c r="I15" i="31"/>
  <c r="H15" i="31"/>
  <c r="F15" i="31"/>
  <c r="S14" i="31"/>
  <c r="K14" i="31"/>
  <c r="I14" i="31"/>
  <c r="H14" i="31"/>
  <c r="F14" i="31"/>
  <c r="E12" i="31"/>
  <c r="C12" i="31"/>
  <c r="U11" i="31"/>
  <c r="T11" i="31"/>
  <c r="E11" i="31"/>
  <c r="C11" i="31"/>
  <c r="L11" i="31" s="1"/>
  <c r="U8" i="31"/>
  <c r="T8" i="31"/>
  <c r="S8" i="31"/>
  <c r="N8" i="31"/>
  <c r="L8" i="31"/>
  <c r="T14" i="31" l="1"/>
  <c r="N18" i="32"/>
  <c r="N30" i="32"/>
  <c r="N36" i="32"/>
  <c r="N35" i="32" s="1"/>
  <c r="U18" i="32"/>
  <c r="L30" i="32"/>
  <c r="U15" i="33"/>
  <c r="L15" i="33"/>
  <c r="U15" i="32"/>
  <c r="L15" i="32"/>
  <c r="N15" i="32"/>
  <c r="O9" i="32"/>
  <c r="N33" i="32"/>
  <c r="N26" i="32"/>
  <c r="T15" i="32"/>
  <c r="N14" i="32"/>
  <c r="T15" i="33"/>
  <c r="L33" i="32"/>
  <c r="N32" i="32"/>
  <c r="S12" i="33"/>
  <c r="O9" i="33"/>
  <c r="N8" i="32"/>
  <c r="V9" i="32" s="1"/>
  <c r="L12" i="32"/>
  <c r="N11" i="32" s="1"/>
  <c r="V12" i="32" s="1"/>
  <c r="O15" i="33"/>
  <c r="O12" i="33"/>
  <c r="N12" i="33"/>
  <c r="N15" i="33"/>
  <c r="L12" i="33"/>
  <c r="N8" i="33"/>
  <c r="V9" i="33" s="1"/>
  <c r="S18" i="33"/>
  <c r="O18" i="33" s="1"/>
  <c r="N18" i="33"/>
  <c r="L18" i="33"/>
  <c r="N29" i="32"/>
  <c r="L6" i="11"/>
  <c r="L10" i="11" s="1"/>
  <c r="L14" i="11" s="1"/>
  <c r="L18" i="11" s="1"/>
  <c r="L22" i="11" s="1"/>
  <c r="L26" i="11" s="1"/>
  <c r="L30" i="11" s="1"/>
  <c r="L34" i="11" s="1"/>
  <c r="L34" i="31"/>
  <c r="S11" i="31"/>
  <c r="O8" i="31"/>
  <c r="S17" i="31"/>
  <c r="N28" i="31"/>
  <c r="N27" i="31" s="1"/>
  <c r="O11" i="31"/>
  <c r="O18" i="32"/>
  <c r="O15" i="32"/>
  <c r="O12" i="32"/>
  <c r="L18" i="32"/>
  <c r="N17" i="32" s="1"/>
  <c r="V18" i="32" s="1"/>
  <c r="N11" i="31"/>
  <c r="N10" i="31" s="1"/>
  <c r="N14" i="31"/>
  <c r="N17" i="31"/>
  <c r="L31" i="31"/>
  <c r="N7" i="31"/>
  <c r="V8" i="31" s="1"/>
  <c r="U14" i="31"/>
  <c r="O14" i="31" s="1"/>
  <c r="U17" i="31"/>
  <c r="N24" i="31"/>
  <c r="N31" i="31"/>
  <c r="N34" i="31"/>
  <c r="N33" i="31" s="1"/>
  <c r="L14" i="31"/>
  <c r="L17" i="31"/>
  <c r="C5" i="30"/>
  <c r="D5" i="30"/>
  <c r="X6" i="30"/>
  <c r="AA6" i="30"/>
  <c r="AB6" i="30"/>
  <c r="AC6" i="30"/>
  <c r="AD6" i="30"/>
  <c r="T7" i="30"/>
  <c r="V7" i="30"/>
  <c r="E9" i="30"/>
  <c r="T10" i="30" s="1"/>
  <c r="G9" i="30"/>
  <c r="X9" i="30"/>
  <c r="AB9" i="30"/>
  <c r="AC9" i="30"/>
  <c r="AD9" i="30"/>
  <c r="E10" i="30"/>
  <c r="G10" i="30"/>
  <c r="N12" i="30"/>
  <c r="P12" i="30"/>
  <c r="Q12" i="30"/>
  <c r="S12" i="30"/>
  <c r="X12" i="30"/>
  <c r="AA12" i="30"/>
  <c r="AB12" i="30"/>
  <c r="AC12" i="30"/>
  <c r="N13" i="30"/>
  <c r="P13" i="30"/>
  <c r="Q13" i="30"/>
  <c r="S13" i="30"/>
  <c r="V13" i="30"/>
  <c r="H15" i="30"/>
  <c r="J15" i="30"/>
  <c r="K15" i="30"/>
  <c r="T16" i="30" s="1"/>
  <c r="M15" i="30"/>
  <c r="V16" i="30" s="1"/>
  <c r="V14" i="30" s="1"/>
  <c r="Q15" i="30"/>
  <c r="S15" i="30"/>
  <c r="X15" i="30"/>
  <c r="AA15" i="30"/>
  <c r="AD15" i="30"/>
  <c r="H16" i="30"/>
  <c r="AB15" i="30" s="1"/>
  <c r="J16" i="30"/>
  <c r="K16" i="30"/>
  <c r="M16" i="30"/>
  <c r="Q16" i="30"/>
  <c r="S16" i="30"/>
  <c r="E18" i="30"/>
  <c r="G18" i="30"/>
  <c r="H18" i="30"/>
  <c r="AB18" i="30" s="1"/>
  <c r="J18" i="30"/>
  <c r="K18" i="30"/>
  <c r="M18" i="30"/>
  <c r="N18" i="30"/>
  <c r="AD18" i="30" s="1"/>
  <c r="P18" i="30"/>
  <c r="X18" i="30"/>
  <c r="E19" i="30"/>
  <c r="AA18" i="30" s="1"/>
  <c r="G19" i="30"/>
  <c r="H19" i="30"/>
  <c r="J19" i="30"/>
  <c r="K19" i="30"/>
  <c r="AC18" i="30" s="1"/>
  <c r="M19" i="30"/>
  <c r="N19" i="30"/>
  <c r="P19" i="30"/>
  <c r="T19" i="30"/>
  <c r="E21" i="30"/>
  <c r="G21" i="30"/>
  <c r="H21" i="30"/>
  <c r="J21" i="30"/>
  <c r="K21" i="30"/>
  <c r="M21" i="30"/>
  <c r="N21" i="30"/>
  <c r="P21" i="30"/>
  <c r="Q21" i="30"/>
  <c r="S21" i="30"/>
  <c r="X21" i="30"/>
  <c r="AC21" i="30"/>
  <c r="E22" i="30"/>
  <c r="AA21" i="30" s="1"/>
  <c r="G22" i="30"/>
  <c r="H22" i="30"/>
  <c r="J22" i="30"/>
  <c r="K22" i="30"/>
  <c r="M22" i="30"/>
  <c r="N22" i="30"/>
  <c r="P22" i="30"/>
  <c r="Q22" i="30"/>
  <c r="S22" i="30"/>
  <c r="X5" i="21"/>
  <c r="Y5" i="21"/>
  <c r="AA5" i="21"/>
  <c r="AC5" i="21"/>
  <c r="X6" i="21"/>
  <c r="Y6" i="21"/>
  <c r="Z6" i="21"/>
  <c r="AA6" i="21"/>
  <c r="AC6" i="21"/>
  <c r="X7" i="21"/>
  <c r="Y7" i="21"/>
  <c r="Z7" i="21"/>
  <c r="AA7" i="21"/>
  <c r="AC7" i="21"/>
  <c r="X8" i="21"/>
  <c r="Y8" i="21"/>
  <c r="Z8" i="21"/>
  <c r="AA8" i="21"/>
  <c r="AC8" i="21"/>
  <c r="X9" i="21"/>
  <c r="Y9" i="21"/>
  <c r="Z9" i="21"/>
  <c r="AA9" i="21"/>
  <c r="AC9" i="21"/>
  <c r="X10" i="21"/>
  <c r="Y10" i="21"/>
  <c r="Z10" i="21"/>
  <c r="AA10" i="21"/>
  <c r="AC10" i="21"/>
  <c r="Z11" i="21"/>
  <c r="AC11" i="21"/>
  <c r="T12" i="21"/>
  <c r="X12" i="21"/>
  <c r="Y12" i="21"/>
  <c r="Z12" i="21"/>
  <c r="AA12" i="21"/>
  <c r="AC12" i="21"/>
  <c r="X13" i="21"/>
  <c r="Y13" i="21"/>
  <c r="Z13" i="21"/>
  <c r="AA13" i="21"/>
  <c r="AC13" i="21"/>
  <c r="X14" i="21"/>
  <c r="Y14" i="21"/>
  <c r="Z14" i="21"/>
  <c r="AA14" i="21"/>
  <c r="AC14" i="21"/>
  <c r="X15" i="21"/>
  <c r="Y15" i="21"/>
  <c r="Z15" i="21"/>
  <c r="AA15" i="21"/>
  <c r="AC15" i="21"/>
  <c r="X16" i="21"/>
  <c r="Y16" i="21"/>
  <c r="Z16" i="21"/>
  <c r="AA16" i="21"/>
  <c r="AC16" i="21"/>
  <c r="X17" i="21"/>
  <c r="Y17" i="21"/>
  <c r="AA17" i="21"/>
  <c r="AC17" i="21"/>
  <c r="Z18" i="21"/>
  <c r="AC18" i="21"/>
  <c r="T19" i="21"/>
  <c r="X19" i="21"/>
  <c r="Y19" i="21"/>
  <c r="Z19" i="21"/>
  <c r="AA19" i="21"/>
  <c r="AC19" i="21"/>
  <c r="X20" i="21"/>
  <c r="Y20" i="21"/>
  <c r="AA20" i="21"/>
  <c r="AC20" i="21"/>
  <c r="X21" i="21"/>
  <c r="Y21" i="21"/>
  <c r="AA21" i="21"/>
  <c r="AC21" i="21"/>
  <c r="X22" i="21"/>
  <c r="Y22" i="21"/>
  <c r="Z22" i="21"/>
  <c r="AA22" i="21"/>
  <c r="AC22" i="21"/>
  <c r="AC23" i="21"/>
  <c r="X24" i="21"/>
  <c r="Y24" i="21"/>
  <c r="Z24" i="21"/>
  <c r="AA24" i="21"/>
  <c r="AC24" i="21"/>
  <c r="Z25" i="21"/>
  <c r="AC25" i="21"/>
  <c r="T26" i="21"/>
  <c r="T33" i="21" s="1"/>
  <c r="X26" i="21"/>
  <c r="Y26" i="21"/>
  <c r="Z26" i="21"/>
  <c r="AA26" i="21"/>
  <c r="AC26" i="21"/>
  <c r="X27" i="21"/>
  <c r="Y27" i="21"/>
  <c r="Z27" i="21"/>
  <c r="AA27" i="21"/>
  <c r="AC27" i="21"/>
  <c r="X28" i="21"/>
  <c r="Y28" i="21"/>
  <c r="Z28" i="21"/>
  <c r="AA28" i="21"/>
  <c r="AC28" i="21"/>
  <c r="X29" i="21"/>
  <c r="Y29" i="21"/>
  <c r="Z29" i="21"/>
  <c r="AA29" i="21"/>
  <c r="AC29" i="21"/>
  <c r="X30" i="21"/>
  <c r="Y30" i="21"/>
  <c r="Z30" i="21"/>
  <c r="AA30" i="21"/>
  <c r="AC30" i="21"/>
  <c r="X31" i="21"/>
  <c r="Y31" i="21"/>
  <c r="Z31" i="21"/>
  <c r="AA31" i="21"/>
  <c r="AC31" i="21"/>
  <c r="Z32" i="21"/>
  <c r="AC32" i="21"/>
  <c r="X33" i="21"/>
  <c r="Y33" i="21"/>
  <c r="AA33" i="21"/>
  <c r="AC33" i="21"/>
  <c r="X34" i="21"/>
  <c r="Y34" i="21"/>
  <c r="Z34" i="21"/>
  <c r="AA34" i="21"/>
  <c r="AC34" i="21"/>
  <c r="X35" i="21"/>
  <c r="Y35" i="21"/>
  <c r="Z35" i="21"/>
  <c r="AA35" i="21"/>
  <c r="AC35" i="21"/>
  <c r="X36" i="21"/>
  <c r="Y36" i="21"/>
  <c r="Z36" i="21"/>
  <c r="AA36" i="21"/>
  <c r="AC36" i="21"/>
  <c r="X37" i="21"/>
  <c r="Y37" i="21"/>
  <c r="Z37" i="21"/>
  <c r="AA37" i="21"/>
  <c r="AC37" i="21"/>
  <c r="X38" i="21"/>
  <c r="Y38" i="21"/>
  <c r="Z38" i="21"/>
  <c r="AA38" i="21"/>
  <c r="AC38" i="21"/>
  <c r="AC15" i="30" l="1"/>
  <c r="V10" i="30"/>
  <c r="O17" i="31"/>
  <c r="V19" i="30"/>
  <c r="V17" i="30" s="1"/>
  <c r="AD12" i="30"/>
  <c r="AD21" i="30"/>
  <c r="AB21" i="30"/>
  <c r="W21" i="30" s="1"/>
  <c r="AA9" i="30"/>
  <c r="V5" i="30"/>
  <c r="N17" i="33"/>
  <c r="V18" i="33" s="1"/>
  <c r="N14" i="33"/>
  <c r="V15" i="33" s="1"/>
  <c r="V15" i="32"/>
  <c r="P27" i="32" s="1"/>
  <c r="N11" i="33"/>
  <c r="V12" i="33" s="1"/>
  <c r="V11" i="31"/>
  <c r="N13" i="31"/>
  <c r="V14" i="31" s="1"/>
  <c r="N16" i="31"/>
  <c r="V17" i="31" s="1"/>
  <c r="N30" i="31"/>
  <c r="V8" i="30"/>
  <c r="W12" i="30"/>
  <c r="T13" i="30"/>
  <c r="V11" i="30" s="1"/>
  <c r="AE21" i="30"/>
  <c r="AE18" i="30"/>
  <c r="W18" i="30" s="1"/>
  <c r="AE15" i="30"/>
  <c r="AE12" i="30"/>
  <c r="AE9" i="30"/>
  <c r="AE6" i="30"/>
  <c r="AF6" i="30" s="1"/>
  <c r="AT4" i="30"/>
  <c r="AS4" i="30"/>
  <c r="AR4" i="30"/>
  <c r="W6" i="30" l="1"/>
  <c r="W9" i="30"/>
  <c r="W15" i="30"/>
  <c r="P12" i="33"/>
  <c r="P9" i="32"/>
  <c r="P15" i="32"/>
  <c r="P15" i="33"/>
  <c r="P9" i="33"/>
  <c r="P8" i="31"/>
  <c r="P25" i="31"/>
  <c r="P11" i="31"/>
  <c r="P14" i="31"/>
  <c r="P17" i="31"/>
  <c r="AF21" i="30"/>
  <c r="F17" i="6"/>
  <c r="E16" i="6"/>
  <c r="D13" i="6"/>
  <c r="E9" i="6"/>
  <c r="F8" i="6"/>
  <c r="E8" i="6"/>
  <c r="D8" i="6"/>
  <c r="L12" i="6"/>
  <c r="L16" i="6"/>
  <c r="AF18" i="30" l="1"/>
  <c r="AF15" i="30"/>
  <c r="AF12" i="30"/>
  <c r="AF9" i="30"/>
  <c r="D9" i="6"/>
  <c r="F9" i="6"/>
  <c r="D16" i="6"/>
  <c r="F16" i="6"/>
  <c r="E17" i="6"/>
  <c r="E13" i="6"/>
  <c r="F13" i="6"/>
  <c r="D17" i="6"/>
  <c r="G2" i="4"/>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B19" i="3" l="1"/>
  <c r="B41" i="3"/>
  <c r="B24" i="3"/>
  <c r="B25" i="3"/>
  <c r="B26" i="3"/>
  <c r="B27" i="3"/>
  <c r="B28" i="3"/>
  <c r="B29" i="3"/>
  <c r="B4" i="3"/>
  <c r="B5" i="3"/>
  <c r="B6" i="3"/>
  <c r="B7" i="3"/>
  <c r="B8" i="3"/>
  <c r="B9" i="3"/>
  <c r="B10" i="3"/>
  <c r="B11" i="3"/>
  <c r="B12" i="3"/>
  <c r="B13" i="3"/>
  <c r="B14" i="3"/>
  <c r="B16" i="3"/>
  <c r="B17" i="3"/>
  <c r="B18" i="3"/>
  <c r="B20" i="3"/>
  <c r="B21" i="3"/>
  <c r="B22" i="3"/>
  <c r="B23" i="3"/>
  <c r="BJ10" i="11" l="1"/>
  <c r="BJ11" i="11"/>
  <c r="AE41" i="28"/>
  <c r="EU40" i="28"/>
  <c r="AE40" i="28"/>
  <c r="EU39" i="28"/>
  <c r="AE39" i="28"/>
  <c r="EU38" i="28"/>
  <c r="AE38" i="28"/>
  <c r="EU37" i="28"/>
  <c r="AE37" i="28"/>
  <c r="EU36" i="28"/>
  <c r="AE36" i="28"/>
  <c r="EU35" i="28"/>
  <c r="AE35" i="28"/>
  <c r="EU34" i="28"/>
  <c r="AE34" i="28"/>
  <c r="EU33" i="28"/>
  <c r="AE33" i="28"/>
  <c r="EU32" i="28"/>
  <c r="AE32" i="28"/>
  <c r="EU31" i="28"/>
  <c r="AE31" i="28"/>
  <c r="EU30" i="28"/>
  <c r="AE30" i="28"/>
  <c r="EU29" i="28"/>
  <c r="AE29" i="28"/>
  <c r="EU28" i="28"/>
  <c r="AE28" i="28"/>
  <c r="EU27" i="28"/>
  <c r="AE27" i="28"/>
  <c r="EU26" i="28"/>
  <c r="AE26" i="28"/>
  <c r="EU25" i="28"/>
  <c r="AE25" i="28"/>
  <c r="EU24" i="28"/>
  <c r="AE24" i="28"/>
  <c r="EU23" i="28"/>
  <c r="AE23" i="28"/>
  <c r="FP22" i="28"/>
  <c r="EU22" i="28"/>
  <c r="AE22" i="28"/>
  <c r="FP21" i="28"/>
  <c r="EU21" i="28"/>
  <c r="AE21" i="28"/>
  <c r="E21" i="28"/>
  <c r="FP20" i="28"/>
  <c r="EU20" i="28"/>
  <c r="AE20" i="28"/>
  <c r="E20" i="28"/>
  <c r="FP19" i="28"/>
  <c r="EU19" i="28"/>
  <c r="AE19" i="28"/>
  <c r="E19" i="28"/>
  <c r="FP18" i="28"/>
  <c r="EU18" i="28"/>
  <c r="AE18" i="28"/>
  <c r="E18" i="28"/>
  <c r="FP17" i="28"/>
  <c r="EU17" i="28"/>
  <c r="AE17" i="28"/>
  <c r="E17" i="28"/>
  <c r="FP16" i="28"/>
  <c r="EU16" i="28"/>
  <c r="AE16" i="28"/>
  <c r="E16" i="28"/>
  <c r="FP15" i="28"/>
  <c r="EU15" i="28"/>
  <c r="AE15" i="28"/>
  <c r="E15" i="28"/>
  <c r="FP14" i="28"/>
  <c r="EU14" i="28"/>
  <c r="AE14" i="28"/>
  <c r="E14" i="28"/>
  <c r="FP13" i="28"/>
  <c r="EU13" i="28"/>
  <c r="AE13" i="28"/>
  <c r="E13" i="28"/>
  <c r="FP12" i="28"/>
  <c r="EU12" i="28"/>
  <c r="AE12" i="28"/>
  <c r="E12" i="28"/>
  <c r="FP11" i="28"/>
  <c r="EU11" i="28"/>
  <c r="AE11" i="28"/>
  <c r="E11" i="28"/>
  <c r="FP10" i="28"/>
  <c r="EU10" i="28"/>
  <c r="AE10" i="28"/>
  <c r="E10" i="28"/>
  <c r="FP9" i="28"/>
  <c r="EU9" i="28"/>
  <c r="AE9" i="28"/>
  <c r="E9" i="28"/>
  <c r="FP8" i="28"/>
  <c r="EU8" i="28"/>
  <c r="AE8" i="28"/>
  <c r="E8" i="28"/>
  <c r="FP7" i="28"/>
  <c r="EU7" i="28"/>
  <c r="AE7" i="28"/>
  <c r="E7" i="28"/>
  <c r="FP6" i="28"/>
  <c r="EU6" i="28"/>
  <c r="AE6" i="28"/>
  <c r="E6" i="28"/>
  <c r="FP5" i="28"/>
  <c r="EU5" i="28"/>
  <c r="AE5" i="28"/>
  <c r="E5" i="28"/>
  <c r="FP4" i="28"/>
  <c r="EU4" i="28"/>
  <c r="AE4" i="28"/>
  <c r="E4" i="28"/>
  <c r="AD41" i="28"/>
  <c r="ET40" i="28"/>
  <c r="AD40" i="28"/>
  <c r="ET39" i="28"/>
  <c r="AD39" i="28"/>
  <c r="ET38" i="28"/>
  <c r="AD38" i="28"/>
  <c r="ET37" i="28"/>
  <c r="AD37" i="28"/>
  <c r="ET36" i="28"/>
  <c r="AD36" i="28"/>
  <c r="ET35" i="28"/>
  <c r="AD35" i="28"/>
  <c r="ET34" i="28"/>
  <c r="AD34" i="28"/>
  <c r="ET33" i="28"/>
  <c r="AD33" i="28"/>
  <c r="ET32" i="28"/>
  <c r="AD32" i="28"/>
  <c r="ET31" i="28"/>
  <c r="AD31" i="28"/>
  <c r="ET30" i="28"/>
  <c r="AD30" i="28"/>
  <c r="ET29" i="28"/>
  <c r="AD29" i="28"/>
  <c r="ET28" i="28"/>
  <c r="AD28" i="28"/>
  <c r="ET27" i="28"/>
  <c r="AD27" i="28"/>
  <c r="ET26" i="28"/>
  <c r="AD26" i="28"/>
  <c r="ET25" i="28"/>
  <c r="AD25" i="28"/>
  <c r="ET24" i="28"/>
  <c r="AD24" i="28"/>
  <c r="ET23" i="28"/>
  <c r="AD23" i="28"/>
  <c r="FO22" i="28"/>
  <c r="ET22" i="28"/>
  <c r="AD22" i="28"/>
  <c r="FO21" i="28"/>
  <c r="ET21" i="28"/>
  <c r="AD21" i="28"/>
  <c r="D21" i="28"/>
  <c r="FO20" i="28"/>
  <c r="ET20" i="28"/>
  <c r="AD20" i="28"/>
  <c r="D20" i="28"/>
  <c r="FO19" i="28"/>
  <c r="ET19" i="28"/>
  <c r="AD19" i="28"/>
  <c r="D19" i="28"/>
  <c r="FO18" i="28"/>
  <c r="ET18" i="28"/>
  <c r="AD18" i="28"/>
  <c r="D18" i="28"/>
  <c r="FO17" i="28"/>
  <c r="ET17" i="28"/>
  <c r="AD17" i="28"/>
  <c r="D17" i="28"/>
  <c r="FO16" i="28"/>
  <c r="ET16" i="28"/>
  <c r="AD16" i="28"/>
  <c r="D16" i="28"/>
  <c r="FO15" i="28"/>
  <c r="ET15" i="28"/>
  <c r="AD15" i="28"/>
  <c r="D15" i="28"/>
  <c r="FO14" i="28"/>
  <c r="ET14" i="28"/>
  <c r="AD14" i="28"/>
  <c r="D14" i="28"/>
  <c r="FO13" i="28"/>
  <c r="ET13" i="28"/>
  <c r="AD13" i="28"/>
  <c r="D13" i="28"/>
  <c r="FO12" i="28"/>
  <c r="ET12" i="28"/>
  <c r="AD12" i="28"/>
  <c r="D12" i="28"/>
  <c r="FO11" i="28"/>
  <c r="ET11" i="28"/>
  <c r="AD11" i="28"/>
  <c r="D11" i="28"/>
  <c r="FO10" i="28"/>
  <c r="ET10" i="28"/>
  <c r="AD10" i="28"/>
  <c r="D10" i="28"/>
  <c r="FO9" i="28"/>
  <c r="ET9" i="28"/>
  <c r="AD9" i="28"/>
  <c r="D9" i="28"/>
  <c r="FO8" i="28"/>
  <c r="ET8" i="28"/>
  <c r="AD8" i="28"/>
  <c r="D8" i="28"/>
  <c r="FO7" i="28"/>
  <c r="ET7" i="28"/>
  <c r="AD7" i="28"/>
  <c r="D7" i="28"/>
  <c r="FO6" i="28"/>
  <c r="ET6" i="28"/>
  <c r="AD6" i="28"/>
  <c r="D6" i="28"/>
  <c r="FO5" i="28"/>
  <c r="ET5" i="28"/>
  <c r="AD5" i="28"/>
  <c r="D5" i="28"/>
  <c r="FO4" i="28"/>
  <c r="ET4" i="28"/>
  <c r="AD4" i="28"/>
  <c r="D4" i="28"/>
  <c r="AF41" i="28"/>
  <c r="EV40" i="28"/>
  <c r="AF40" i="28"/>
  <c r="EV39" i="28"/>
  <c r="AF39" i="28"/>
  <c r="EV38" i="28"/>
  <c r="AF38" i="28"/>
  <c r="EV37" i="28"/>
  <c r="AF37" i="28"/>
  <c r="EV36" i="28"/>
  <c r="AF36" i="28"/>
  <c r="EV35" i="28"/>
  <c r="AF35" i="28"/>
  <c r="EV34" i="28"/>
  <c r="AF34" i="28"/>
  <c r="EV33" i="28"/>
  <c r="AF33" i="28"/>
  <c r="EV32" i="28"/>
  <c r="AF32" i="28"/>
  <c r="EV31" i="28"/>
  <c r="AF31" i="28"/>
  <c r="EV30" i="28"/>
  <c r="AF30" i="28"/>
  <c r="EV29" i="28"/>
  <c r="AF29" i="28"/>
  <c r="EV28" i="28"/>
  <c r="AF28" i="28"/>
  <c r="EV27" i="28"/>
  <c r="AF27" i="28"/>
  <c r="EV26" i="28"/>
  <c r="AF26" i="28"/>
  <c r="EV25" i="28"/>
  <c r="AF25" i="28"/>
  <c r="EV24" i="28"/>
  <c r="AF24" i="28"/>
  <c r="EV23" i="28"/>
  <c r="AF23" i="28"/>
  <c r="FQ22" i="28"/>
  <c r="EV22" i="28"/>
  <c r="AF22" i="28"/>
  <c r="FQ21" i="28"/>
  <c r="EV21" i="28"/>
  <c r="AF21" i="28"/>
  <c r="F21" i="28"/>
  <c r="FQ20" i="28"/>
  <c r="EV20" i="28"/>
  <c r="AF20" i="28"/>
  <c r="F20" i="28"/>
  <c r="FQ19" i="28"/>
  <c r="EV19" i="28"/>
  <c r="AF19" i="28"/>
  <c r="F19" i="28"/>
  <c r="FQ18" i="28"/>
  <c r="EV18" i="28"/>
  <c r="AF18" i="28"/>
  <c r="F18" i="28"/>
  <c r="FQ17" i="28"/>
  <c r="EV17" i="28"/>
  <c r="AF17" i="28"/>
  <c r="F17" i="28"/>
  <c r="FQ16" i="28"/>
  <c r="EV16" i="28"/>
  <c r="AF16" i="28"/>
  <c r="F16" i="28"/>
  <c r="FQ15" i="28"/>
  <c r="EV15" i="28"/>
  <c r="AF15" i="28"/>
  <c r="F15" i="28"/>
  <c r="FQ14" i="28"/>
  <c r="EV14" i="28"/>
  <c r="AF14" i="28"/>
  <c r="F14" i="28"/>
  <c r="FQ13" i="28"/>
  <c r="EV13" i="28"/>
  <c r="AF13" i="28"/>
  <c r="F13" i="28"/>
  <c r="FQ12" i="28"/>
  <c r="EV12" i="28"/>
  <c r="AF12" i="28"/>
  <c r="F12" i="28"/>
  <c r="FQ11" i="28"/>
  <c r="EV11" i="28"/>
  <c r="AF11" i="28"/>
  <c r="F11" i="28"/>
  <c r="FQ10" i="28"/>
  <c r="EV10" i="28"/>
  <c r="AF10" i="28"/>
  <c r="F10" i="28"/>
  <c r="FQ9" i="28"/>
  <c r="EV9" i="28"/>
  <c r="AF9" i="28"/>
  <c r="F9" i="28"/>
  <c r="FQ8" i="28"/>
  <c r="EV8" i="28"/>
  <c r="AF8" i="28"/>
  <c r="F8" i="28"/>
  <c r="FQ7" i="28"/>
  <c r="EV7" i="28"/>
  <c r="AF7" i="28"/>
  <c r="F7" i="28"/>
  <c r="FQ6" i="28"/>
  <c r="EV6" i="28"/>
  <c r="AF6" i="28"/>
  <c r="F6" i="28"/>
  <c r="FQ5" i="28"/>
  <c r="EV5" i="28"/>
  <c r="AF5" i="28"/>
  <c r="F5" i="28"/>
  <c r="FQ4" i="28"/>
  <c r="EV4" i="28"/>
  <c r="AF4" i="28"/>
  <c r="F4" i="28"/>
  <c r="AG41" i="28"/>
  <c r="EW40" i="28"/>
  <c r="AG40" i="28"/>
  <c r="EW39" i="28"/>
  <c r="AG39" i="28"/>
  <c r="EW38" i="28"/>
  <c r="AG38" i="28"/>
  <c r="EW37" i="28"/>
  <c r="AG37" i="28"/>
  <c r="EW36" i="28"/>
  <c r="AG36" i="28"/>
  <c r="EW35" i="28"/>
  <c r="AG35" i="28"/>
  <c r="EW34" i="28"/>
  <c r="AG34" i="28"/>
  <c r="EW33" i="28"/>
  <c r="AG33" i="28"/>
  <c r="EW32" i="28"/>
  <c r="AG32" i="28"/>
  <c r="EW31" i="28"/>
  <c r="AG31" i="28"/>
  <c r="EW30" i="28"/>
  <c r="AG30" i="28"/>
  <c r="EW29" i="28"/>
  <c r="AG29" i="28"/>
  <c r="EW28" i="28"/>
  <c r="AG28" i="28"/>
  <c r="EW27" i="28"/>
  <c r="AG27" i="28"/>
  <c r="EW26" i="28"/>
  <c r="AG26" i="28"/>
  <c r="EW25" i="28"/>
  <c r="AG25" i="28"/>
  <c r="EW24" i="28"/>
  <c r="AG24" i="28"/>
  <c r="EW23" i="28"/>
  <c r="AG23" i="28"/>
  <c r="FR22" i="28"/>
  <c r="EW22" i="28"/>
  <c r="AG22" i="28"/>
  <c r="FR21" i="28"/>
  <c r="EW21" i="28"/>
  <c r="CZ21" i="28"/>
  <c r="CY21" i="28"/>
  <c r="BF21" i="28"/>
  <c r="BE21" i="28"/>
  <c r="AG21" i="28"/>
  <c r="G21" i="28"/>
  <c r="FR20" i="28"/>
  <c r="EW20" i="28"/>
  <c r="CZ20" i="28"/>
  <c r="CY20" i="28"/>
  <c r="BF20" i="28"/>
  <c r="BE20" i="28"/>
  <c r="AG20" i="28"/>
  <c r="G20" i="28"/>
  <c r="FR19" i="28"/>
  <c r="EW19" i="28"/>
  <c r="CZ19" i="28"/>
  <c r="BF19" i="28"/>
  <c r="AG19" i="28"/>
  <c r="G19" i="28"/>
  <c r="FR18" i="28"/>
  <c r="EW18" i="28"/>
  <c r="CZ18" i="28"/>
  <c r="BF18" i="28"/>
  <c r="AG18" i="28"/>
  <c r="G18" i="28"/>
  <c r="FR17" i="28"/>
  <c r="EW17" i="28"/>
  <c r="CZ17" i="28"/>
  <c r="BF17" i="28"/>
  <c r="AG17" i="28"/>
  <c r="G17" i="28"/>
  <c r="FR16" i="28"/>
  <c r="EW16" i="28"/>
  <c r="CZ16" i="28"/>
  <c r="BF16" i="28"/>
  <c r="AG16" i="28"/>
  <c r="G16" i="28"/>
  <c r="FR15" i="28"/>
  <c r="EW15" i="28"/>
  <c r="CZ15" i="28"/>
  <c r="BF15" i="28"/>
  <c r="AG15" i="28"/>
  <c r="G15" i="28"/>
  <c r="FR14" i="28"/>
  <c r="EW14" i="28"/>
  <c r="CZ14" i="28"/>
  <c r="BF14" i="28"/>
  <c r="AG14" i="28"/>
  <c r="G14" i="28"/>
  <c r="FR13" i="28"/>
  <c r="EW13" i="28"/>
  <c r="CZ13" i="28"/>
  <c r="BF13" i="28"/>
  <c r="AG13" i="28"/>
  <c r="G13" i="28"/>
  <c r="FR12" i="28"/>
  <c r="EW12" i="28"/>
  <c r="CZ12" i="28"/>
  <c r="BF12" i="28"/>
  <c r="AG12" i="28"/>
  <c r="G12" i="28"/>
  <c r="FR11" i="28"/>
  <c r="EW11" i="28"/>
  <c r="CZ11" i="28"/>
  <c r="BF11" i="28"/>
  <c r="AG11" i="28"/>
  <c r="G11" i="28"/>
  <c r="FR10" i="28"/>
  <c r="EW10" i="28"/>
  <c r="CZ10" i="28"/>
  <c r="BF10" i="28"/>
  <c r="AG10" i="28"/>
  <c r="G10" i="28"/>
  <c r="FR9" i="28"/>
  <c r="EW9" i="28"/>
  <c r="CZ9" i="28"/>
  <c r="BF9" i="28"/>
  <c r="AG9" i="28"/>
  <c r="G9" i="28"/>
  <c r="FR8" i="28"/>
  <c r="EW8" i="28"/>
  <c r="CZ8" i="28"/>
  <c r="BF8" i="28"/>
  <c r="AG8" i="28"/>
  <c r="G8" i="28"/>
  <c r="FR7" i="28"/>
  <c r="EW7" i="28"/>
  <c r="CZ7" i="28"/>
  <c r="BF7" i="28"/>
  <c r="AG7" i="28"/>
  <c r="G7" i="28"/>
  <c r="FR6" i="28"/>
  <c r="EW6" i="28"/>
  <c r="CZ6" i="28"/>
  <c r="BF6" i="28"/>
  <c r="AG6" i="28"/>
  <c r="G6" i="28"/>
  <c r="C6" i="28"/>
  <c r="C7" i="28" s="1"/>
  <c r="C8" i="28" s="1"/>
  <c r="C9" i="28" s="1"/>
  <c r="C10" i="28" s="1"/>
  <c r="C11" i="28" s="1"/>
  <c r="C12" i="28" s="1"/>
  <c r="C13" i="28" s="1"/>
  <c r="C14" i="28" s="1"/>
  <c r="C15" i="28" s="1"/>
  <c r="C16" i="28" s="1"/>
  <c r="C17" i="28" s="1"/>
  <c r="C18" i="28" s="1"/>
  <c r="C19" i="28" s="1"/>
  <c r="C20" i="28" s="1"/>
  <c r="C21" i="28" s="1"/>
  <c r="C22" i="28" s="1"/>
  <c r="FR5" i="28"/>
  <c r="EW5" i="28"/>
  <c r="CZ5" i="28"/>
  <c r="BF5" i="28"/>
  <c r="AG5" i="28"/>
  <c r="G5" i="28"/>
  <c r="C5" i="28"/>
  <c r="FR4" i="28"/>
  <c r="EW4" i="28"/>
  <c r="CZ4" i="28"/>
  <c r="BF4" i="28"/>
  <c r="AG4" i="28"/>
  <c r="G4" i="28"/>
  <c r="C4" i="28"/>
  <c r="AW6" i="11"/>
  <c r="AX6" i="11"/>
  <c r="AY6" i="11"/>
  <c r="AW7" i="11"/>
  <c r="AX7" i="11"/>
  <c r="AY7" i="11"/>
  <c r="AW10" i="11"/>
  <c r="AX10" i="11"/>
  <c r="AY10" i="11"/>
  <c r="AW11" i="11"/>
  <c r="AX11" i="11"/>
  <c r="AY11" i="11"/>
  <c r="AW18" i="11"/>
  <c r="AX18" i="11"/>
  <c r="AY18" i="11"/>
  <c r="AW19" i="11"/>
  <c r="AX19" i="11"/>
  <c r="AY19" i="11"/>
  <c r="BJ19" i="11"/>
  <c r="BI19" i="11"/>
  <c r="BH19" i="11"/>
  <c r="BJ18" i="11"/>
  <c r="BI18" i="11"/>
  <c r="BH18" i="11"/>
  <c r="BO10" i="11"/>
  <c r="BJ7" i="11"/>
  <c r="BI7" i="11"/>
  <c r="BH7" i="11"/>
  <c r="BJ6" i="11"/>
  <c r="BI6" i="11"/>
  <c r="BH6" i="11"/>
  <c r="Y29" i="25"/>
  <c r="W29" i="25"/>
  <c r="V29" i="25"/>
  <c r="T29" i="25"/>
  <c r="S29" i="25"/>
  <c r="Q29" i="25"/>
  <c r="P29" i="25"/>
  <c r="N29" i="25"/>
  <c r="M29" i="25"/>
  <c r="K29" i="25"/>
  <c r="J29" i="25"/>
  <c r="AB29" i="25" s="1"/>
  <c r="H29" i="25"/>
  <c r="G29" i="25"/>
  <c r="E29" i="25"/>
  <c r="Z29" i="25" s="1"/>
  <c r="Y26" i="25"/>
  <c r="W26" i="25"/>
  <c r="S26" i="25"/>
  <c r="Q26" i="25"/>
  <c r="P26" i="25"/>
  <c r="N26" i="25"/>
  <c r="M26" i="25"/>
  <c r="K26" i="25"/>
  <c r="J26" i="25"/>
  <c r="H26" i="25"/>
  <c r="G26" i="25"/>
  <c r="E26" i="25"/>
  <c r="V23" i="25"/>
  <c r="T23" i="25"/>
  <c r="S23" i="25"/>
  <c r="Q23" i="25"/>
  <c r="P23" i="25"/>
  <c r="N23" i="25"/>
  <c r="J23" i="25"/>
  <c r="H23" i="25"/>
  <c r="G23" i="25"/>
  <c r="E23" i="25"/>
  <c r="V20" i="25"/>
  <c r="T20" i="25"/>
  <c r="S20" i="25"/>
  <c r="Q20" i="25"/>
  <c r="M20" i="25"/>
  <c r="K20" i="25"/>
  <c r="J20" i="25"/>
  <c r="H20" i="25"/>
  <c r="Y17" i="25"/>
  <c r="W17" i="25"/>
  <c r="V17" i="25"/>
  <c r="AB17" i="25" s="1"/>
  <c r="T17" i="25"/>
  <c r="M17" i="25"/>
  <c r="K17" i="25"/>
  <c r="Y14" i="25"/>
  <c r="W14" i="25"/>
  <c r="P14" i="25"/>
  <c r="N14" i="25"/>
  <c r="AB11" i="25"/>
  <c r="G11" i="25"/>
  <c r="E11" i="25"/>
  <c r="Z11" i="25" s="1"/>
  <c r="AB8" i="25"/>
  <c r="Z8" i="25"/>
  <c r="L104" i="22"/>
  <c r="K104" i="22"/>
  <c r="L103" i="22"/>
  <c r="K103" i="22"/>
  <c r="L102" i="22"/>
  <c r="K102" i="22"/>
  <c r="L101" i="22"/>
  <c r="K101" i="22"/>
  <c r="L100" i="22"/>
  <c r="K100" i="22"/>
  <c r="L99" i="22"/>
  <c r="K99" i="22"/>
  <c r="L98" i="22"/>
  <c r="K98" i="22"/>
  <c r="L97" i="22"/>
  <c r="K97" i="22"/>
  <c r="L96" i="22"/>
  <c r="K96" i="22"/>
  <c r="L95" i="22"/>
  <c r="K95" i="22"/>
  <c r="L94" i="22"/>
  <c r="K94" i="22"/>
  <c r="L93" i="22"/>
  <c r="K93" i="22"/>
  <c r="L92" i="22"/>
  <c r="K92" i="22"/>
  <c r="L91" i="22"/>
  <c r="K91" i="22"/>
  <c r="L52" i="22"/>
  <c r="K52" i="22"/>
  <c r="L55" i="22"/>
  <c r="K55" i="22"/>
  <c r="L36" i="22"/>
  <c r="K36" i="22"/>
  <c r="L33" i="22"/>
  <c r="K33" i="22"/>
  <c r="L90" i="22"/>
  <c r="K90" i="22"/>
  <c r="L89" i="22"/>
  <c r="K89" i="22"/>
  <c r="L88" i="22"/>
  <c r="K88" i="22"/>
  <c r="L87" i="22"/>
  <c r="K87" i="22"/>
  <c r="L86" i="22"/>
  <c r="K86" i="22"/>
  <c r="L85" i="22"/>
  <c r="K85" i="22"/>
  <c r="L84" i="22"/>
  <c r="K84" i="22"/>
  <c r="L83" i="22"/>
  <c r="K83" i="22"/>
  <c r="L82" i="22"/>
  <c r="K82" i="22"/>
  <c r="L81" i="22"/>
  <c r="K81" i="22"/>
  <c r="L80" i="22"/>
  <c r="AD52" i="22" s="1"/>
  <c r="K80" i="22"/>
  <c r="DG3" i="22" s="1"/>
  <c r="L79" i="22"/>
  <c r="IR14" i="22" s="1"/>
  <c r="K79" i="22"/>
  <c r="L78" i="22"/>
  <c r="IR12" i="22" s="1"/>
  <c r="K78" i="22"/>
  <c r="IQ28" i="22" s="1"/>
  <c r="L77" i="22"/>
  <c r="CL13" i="22" s="1"/>
  <c r="K77" i="22"/>
  <c r="L76" i="22"/>
  <c r="EL77" i="22" s="1"/>
  <c r="K76" i="22"/>
  <c r="AC4" i="22" s="1"/>
  <c r="L75" i="22"/>
  <c r="K75" i="22"/>
  <c r="L74" i="22"/>
  <c r="K74" i="22"/>
  <c r="AM44" i="22" s="1"/>
  <c r="L73" i="22"/>
  <c r="K73" i="22"/>
  <c r="L72" i="22"/>
  <c r="K72" i="22"/>
  <c r="L71" i="22"/>
  <c r="AD50" i="22" s="1"/>
  <c r="K71" i="22"/>
  <c r="L70" i="22"/>
  <c r="AD7" i="22" s="1"/>
  <c r="K70" i="22"/>
  <c r="AC7" i="22" s="1"/>
  <c r="L69" i="22"/>
  <c r="IR27" i="22" s="1"/>
  <c r="K69" i="22"/>
  <c r="L68" i="22"/>
  <c r="K68" i="22"/>
  <c r="L67" i="22"/>
  <c r="IR11" i="22" s="1"/>
  <c r="K67" i="22"/>
  <c r="L66" i="22"/>
  <c r="AD6" i="22" s="1"/>
  <c r="K66" i="22"/>
  <c r="DQ5" i="22" s="1"/>
  <c r="L65" i="22"/>
  <c r="AD5" i="22" s="1"/>
  <c r="K65" i="22"/>
  <c r="L64" i="22"/>
  <c r="EW8" i="22" s="1"/>
  <c r="K64" i="22"/>
  <c r="EV7" i="22" s="1"/>
  <c r="L63" i="22"/>
  <c r="K63" i="22"/>
  <c r="L62" i="22"/>
  <c r="AN40" i="22" s="1"/>
  <c r="K62" i="22"/>
  <c r="AC50" i="22" s="1"/>
  <c r="L61" i="22"/>
  <c r="K61" i="22"/>
  <c r="L60" i="22"/>
  <c r="K60" i="22"/>
  <c r="AC49" i="22" s="1"/>
  <c r="L59" i="22"/>
  <c r="K59" i="22"/>
  <c r="L58" i="22"/>
  <c r="K58" i="22"/>
  <c r="EK82" i="22" s="1"/>
  <c r="L57" i="22"/>
  <c r="BR5" i="22" s="1"/>
  <c r="K57" i="22"/>
  <c r="L56" i="22"/>
  <c r="IR10" i="22" s="1"/>
  <c r="K56" i="22"/>
  <c r="EV6" i="22" s="1"/>
  <c r="L54" i="22"/>
  <c r="CL7" i="22" s="1"/>
  <c r="K54" i="22"/>
  <c r="L53" i="22"/>
  <c r="IR6" i="22" s="1"/>
  <c r="K53" i="22"/>
  <c r="AM40" i="22" s="1"/>
  <c r="L51" i="22"/>
  <c r="IR26" i="22" s="1"/>
  <c r="K51" i="22"/>
  <c r="L50" i="22"/>
  <c r="CL3" i="22" s="1"/>
  <c r="K50" i="22"/>
  <c r="CK10" i="22" s="1"/>
  <c r="L49" i="22"/>
  <c r="K49" i="22"/>
  <c r="L48" i="22"/>
  <c r="K48" i="22"/>
  <c r="IQ8" i="22" s="1"/>
  <c r="L47" i="22"/>
  <c r="CW9" i="22" s="1"/>
  <c r="K47" i="22"/>
  <c r="L46" i="22"/>
  <c r="K46" i="22"/>
  <c r="IQ6" i="22" s="1"/>
  <c r="L45" i="22"/>
  <c r="IR5" i="22" s="1"/>
  <c r="K45" i="22"/>
  <c r="L44" i="22"/>
  <c r="K44" i="22"/>
  <c r="IQ4" i="22" s="1"/>
  <c r="L43" i="22"/>
  <c r="K43" i="22"/>
  <c r="L42" i="22"/>
  <c r="AD45" i="22" s="1"/>
  <c r="K42" i="22"/>
  <c r="IQ25" i="22" s="1"/>
  <c r="L41" i="22"/>
  <c r="EW5" i="22" s="1"/>
  <c r="K41" i="22"/>
  <c r="L40" i="22"/>
  <c r="IR24" i="22" s="1"/>
  <c r="K40" i="22"/>
  <c r="AC47" i="22" s="1"/>
  <c r="L39" i="22"/>
  <c r="AD46" i="22" s="1"/>
  <c r="K39" i="22"/>
  <c r="L38" i="22"/>
  <c r="EW3" i="22" s="1"/>
  <c r="K38" i="22"/>
  <c r="AC45" i="22" s="1"/>
  <c r="L37" i="22"/>
  <c r="K37" i="22"/>
  <c r="L35" i="22"/>
  <c r="CW7" i="22" s="1"/>
  <c r="K35" i="22"/>
  <c r="IQ38" i="22" s="1"/>
  <c r="L34" i="22"/>
  <c r="IR37" i="22" s="1"/>
  <c r="K34" i="22"/>
  <c r="L32" i="22"/>
  <c r="K32" i="22"/>
  <c r="IQ24" i="22" s="1"/>
  <c r="L31" i="22"/>
  <c r="EW4" i="22" s="1"/>
  <c r="K31" i="22"/>
  <c r="L30" i="22"/>
  <c r="IR21" i="22" s="1"/>
  <c r="K30" i="22"/>
  <c r="EV3" i="22" s="1"/>
  <c r="L29" i="22"/>
  <c r="K29" i="22"/>
  <c r="L28" i="22"/>
  <c r="IG7" i="22" s="1"/>
  <c r="K28" i="22"/>
  <c r="IF3" i="22" s="1"/>
  <c r="L27" i="22"/>
  <c r="K27" i="22"/>
  <c r="L26" i="22"/>
  <c r="IG11" i="22" s="1"/>
  <c r="K26" i="22"/>
  <c r="IQ44" i="22" s="1"/>
  <c r="L25" i="22"/>
  <c r="K25" i="22"/>
  <c r="L24" i="22"/>
  <c r="K24" i="22"/>
  <c r="IQ22" i="22" s="1"/>
  <c r="L23" i="22"/>
  <c r="K23" i="22"/>
  <c r="L22" i="22"/>
  <c r="K22" i="22"/>
  <c r="IQ20" i="22" s="1"/>
  <c r="L21" i="22"/>
  <c r="K21" i="22"/>
  <c r="L20" i="22"/>
  <c r="K20" i="22"/>
  <c r="IF7" i="22" s="1"/>
  <c r="L19" i="22"/>
  <c r="K19" i="22"/>
  <c r="L18" i="22"/>
  <c r="BR3" i="22" s="1"/>
  <c r="K18" i="22"/>
  <c r="BQ4" i="22" s="1"/>
  <c r="L17" i="22"/>
  <c r="EL86" i="22" s="1"/>
  <c r="K17" i="22"/>
  <c r="L16" i="22"/>
  <c r="K16" i="22"/>
  <c r="AC43" i="22" s="1"/>
  <c r="L15" i="22"/>
  <c r="AD42" i="22" s="1"/>
  <c r="K15" i="22"/>
  <c r="L14" i="22"/>
  <c r="AN39" i="22" s="1"/>
  <c r="K14" i="22"/>
  <c r="CV3" i="22" s="1"/>
  <c r="L13" i="22"/>
  <c r="AD41" i="22" s="1"/>
  <c r="K13" i="22"/>
  <c r="L12" i="22"/>
  <c r="AD40" i="22" s="1"/>
  <c r="K12" i="22"/>
  <c r="AM39" i="22" s="1"/>
  <c r="L11" i="22"/>
  <c r="K11" i="22"/>
  <c r="L10" i="22"/>
  <c r="AD39" i="22" s="1"/>
  <c r="K10" i="22"/>
  <c r="AM38" i="22" s="1"/>
  <c r="L9" i="22"/>
  <c r="AN36" i="22" s="1"/>
  <c r="K9" i="22"/>
  <c r="L8" i="22"/>
  <c r="K8" i="22"/>
  <c r="AM37" i="22" s="1"/>
  <c r="L7" i="22"/>
  <c r="K7" i="22"/>
  <c r="L6" i="22"/>
  <c r="K6" i="22"/>
  <c r="AM36" i="22" s="1"/>
  <c r="L5" i="22"/>
  <c r="AD38" i="22" s="1"/>
  <c r="K5" i="22"/>
  <c r="L4" i="22"/>
  <c r="AD37" i="22" s="1"/>
  <c r="K4" i="22"/>
  <c r="AC37" i="22" s="1"/>
  <c r="L3" i="22"/>
  <c r="AD36" i="22" s="1"/>
  <c r="K3" i="22"/>
  <c r="AC36" i="22" s="1"/>
  <c r="F3" i="22"/>
  <c r="F126" i="22"/>
  <c r="F125" i="22"/>
  <c r="F124" i="22"/>
  <c r="F123" i="22"/>
  <c r="F122" i="22"/>
  <c r="F121" i="22"/>
  <c r="F120" i="22"/>
  <c r="F119" i="22"/>
  <c r="F118" i="22"/>
  <c r="F117" i="22"/>
  <c r="F116" i="22"/>
  <c r="F115" i="22"/>
  <c r="F114" i="22"/>
  <c r="F113" i="22"/>
  <c r="F112" i="22"/>
  <c r="F111" i="22"/>
  <c r="F110" i="22"/>
  <c r="F109" i="22"/>
  <c r="F108" i="22"/>
  <c r="F107" i="22"/>
  <c r="F106" i="22"/>
  <c r="F105" i="22"/>
  <c r="F104" i="22"/>
  <c r="F101" i="22"/>
  <c r="F100" i="22"/>
  <c r="F99" i="22"/>
  <c r="F98" i="22"/>
  <c r="F97" i="22"/>
  <c r="F96" i="22"/>
  <c r="F95" i="22"/>
  <c r="F94" i="22"/>
  <c r="F93" i="22"/>
  <c r="F92" i="22"/>
  <c r="F91" i="22"/>
  <c r="F52" i="22"/>
  <c r="F55" i="22"/>
  <c r="F36" i="22"/>
  <c r="F33" i="22"/>
  <c r="F90" i="22"/>
  <c r="F89" i="22"/>
  <c r="F88" i="22"/>
  <c r="F87" i="22"/>
  <c r="F86" i="22"/>
  <c r="F85" i="22"/>
  <c r="F84" i="22"/>
  <c r="F83" i="22"/>
  <c r="F82" i="22"/>
  <c r="F81" i="22"/>
  <c r="F80" i="22"/>
  <c r="F79" i="22"/>
  <c r="F78" i="22"/>
  <c r="F77" i="22"/>
  <c r="F76" i="22"/>
  <c r="F75" i="22"/>
  <c r="F74" i="22"/>
  <c r="F73" i="22"/>
  <c r="F72" i="22"/>
  <c r="F71" i="22"/>
  <c r="F70" i="22"/>
  <c r="F69" i="22"/>
  <c r="F68" i="22"/>
  <c r="F67" i="22"/>
  <c r="F66" i="22"/>
  <c r="F65" i="22"/>
  <c r="F64" i="22"/>
  <c r="F63" i="22"/>
  <c r="F62" i="22"/>
  <c r="F61" i="22"/>
  <c r="F60" i="22"/>
  <c r="F59" i="22"/>
  <c r="F58" i="22"/>
  <c r="F57" i="22"/>
  <c r="F56" i="22"/>
  <c r="F54" i="22"/>
  <c r="F53" i="22"/>
  <c r="F51" i="22"/>
  <c r="F50" i="22"/>
  <c r="F49" i="22"/>
  <c r="F48" i="22"/>
  <c r="F47" i="22"/>
  <c r="F46" i="22"/>
  <c r="F45" i="22"/>
  <c r="F44" i="22"/>
  <c r="F43" i="22"/>
  <c r="F42" i="22"/>
  <c r="F41" i="22"/>
  <c r="F40" i="22"/>
  <c r="F39" i="22"/>
  <c r="F38" i="22"/>
  <c r="F37" i="22"/>
  <c r="F35" i="22"/>
  <c r="F34" i="22"/>
  <c r="F32" i="22"/>
  <c r="F31" i="22"/>
  <c r="F30" i="22"/>
  <c r="F29" i="22"/>
  <c r="F28" i="22"/>
  <c r="F27" i="22"/>
  <c r="F26" i="22"/>
  <c r="F25" i="22"/>
  <c r="F24" i="22"/>
  <c r="F23" i="22"/>
  <c r="F22" i="22"/>
  <c r="F21" i="22"/>
  <c r="F20" i="22"/>
  <c r="F19" i="22"/>
  <c r="F18" i="22"/>
  <c r="F17" i="22"/>
  <c r="F16" i="22"/>
  <c r="F15" i="22"/>
  <c r="F14" i="22"/>
  <c r="F13" i="22"/>
  <c r="F12" i="22"/>
  <c r="F11" i="22"/>
  <c r="F10" i="22"/>
  <c r="F9" i="22"/>
  <c r="F8" i="22"/>
  <c r="F7" i="22"/>
  <c r="F6" i="22"/>
  <c r="F5" i="22"/>
  <c r="F4" i="22"/>
  <c r="E305" i="22"/>
  <c r="E304" i="22"/>
  <c r="E303" i="22"/>
  <c r="E302" i="22"/>
  <c r="E301" i="22"/>
  <c r="E300" i="22"/>
  <c r="E299" i="22"/>
  <c r="E298" i="22"/>
  <c r="E297" i="22"/>
  <c r="E296" i="22"/>
  <c r="E295" i="22"/>
  <c r="E294" i="22"/>
  <c r="E293" i="22"/>
  <c r="E292" i="22"/>
  <c r="E291" i="22"/>
  <c r="E289" i="22"/>
  <c r="E288" i="22"/>
  <c r="E287" i="22"/>
  <c r="E286" i="22"/>
  <c r="E285" i="22"/>
  <c r="E284" i="22"/>
  <c r="E283" i="22"/>
  <c r="E282" i="22"/>
  <c r="E280" i="22"/>
  <c r="E278" i="22"/>
  <c r="E276" i="22"/>
  <c r="E275" i="22"/>
  <c r="E274" i="22"/>
  <c r="E273" i="22"/>
  <c r="E272" i="22"/>
  <c r="E269" i="22"/>
  <c r="E268" i="22"/>
  <c r="E267" i="22"/>
  <c r="E266" i="22"/>
  <c r="E264" i="22"/>
  <c r="E263" i="22"/>
  <c r="E262" i="22"/>
  <c r="E261" i="22"/>
  <c r="E260" i="22"/>
  <c r="E259" i="22"/>
  <c r="E257" i="22"/>
  <c r="E256" i="22"/>
  <c r="E255" i="22"/>
  <c r="E254" i="22"/>
  <c r="E253" i="22"/>
  <c r="E252" i="22"/>
  <c r="E251" i="22"/>
  <c r="E250" i="22"/>
  <c r="IU239" i="22"/>
  <c r="IJ239" i="22"/>
  <c r="IU238" i="22"/>
  <c r="IJ238" i="22"/>
  <c r="IU237" i="22"/>
  <c r="IJ237" i="22"/>
  <c r="IU236" i="22"/>
  <c r="IJ236" i="22"/>
  <c r="IU235" i="22"/>
  <c r="IJ235" i="22"/>
  <c r="IU234" i="22"/>
  <c r="IJ234" i="22"/>
  <c r="IU233" i="22"/>
  <c r="IJ233" i="22"/>
  <c r="IU232" i="22"/>
  <c r="IJ232" i="22"/>
  <c r="IU231" i="22"/>
  <c r="IJ231" i="22"/>
  <c r="IU230" i="22"/>
  <c r="IJ230" i="22"/>
  <c r="IU229" i="22"/>
  <c r="IJ229" i="22"/>
  <c r="IU228" i="22"/>
  <c r="IJ228" i="22"/>
  <c r="E176" i="22"/>
  <c r="E175" i="22"/>
  <c r="E174" i="22"/>
  <c r="E173" i="22"/>
  <c r="E172" i="22"/>
  <c r="E171" i="22"/>
  <c r="E170" i="22"/>
  <c r="IU129" i="22"/>
  <c r="E126" i="22"/>
  <c r="E125" i="22"/>
  <c r="E124" i="22"/>
  <c r="E123" i="22"/>
  <c r="E122" i="22"/>
  <c r="E121" i="22"/>
  <c r="E120" i="22"/>
  <c r="E119" i="22"/>
  <c r="E118" i="22"/>
  <c r="E117" i="22"/>
  <c r="E116" i="22"/>
  <c r="E115" i="22"/>
  <c r="E114" i="22"/>
  <c r="E113" i="22"/>
  <c r="E112" i="22"/>
  <c r="E111" i="22"/>
  <c r="E110" i="22"/>
  <c r="E109" i="22"/>
  <c r="E108" i="22"/>
  <c r="E107" i="22"/>
  <c r="E106" i="22"/>
  <c r="E105" i="22"/>
  <c r="E104" i="22"/>
  <c r="E103" i="22"/>
  <c r="E102" i="22"/>
  <c r="E101" i="22"/>
  <c r="E100" i="22"/>
  <c r="E99" i="22"/>
  <c r="E98" i="22"/>
  <c r="E97" i="22"/>
  <c r="E96" i="22"/>
  <c r="E95" i="22"/>
  <c r="E94" i="22"/>
  <c r="E93" i="22"/>
  <c r="E92" i="22"/>
  <c r="E91" i="22"/>
  <c r="E52" i="22"/>
  <c r="E55" i="22"/>
  <c r="E36" i="22"/>
  <c r="E33" i="22"/>
  <c r="E90" i="22"/>
  <c r="E89" i="22"/>
  <c r="E88" i="22"/>
  <c r="E87" i="22"/>
  <c r="E86" i="22"/>
  <c r="E85" i="22"/>
  <c r="E84" i="22"/>
  <c r="E83" i="22"/>
  <c r="E82" i="22"/>
  <c r="E81" i="22"/>
  <c r="E80" i="22"/>
  <c r="E79" i="22"/>
  <c r="E78" i="22"/>
  <c r="E77" i="22"/>
  <c r="E76" i="22"/>
  <c r="E75" i="22"/>
  <c r="EO81" i="22" s="1"/>
  <c r="E74" i="22"/>
  <c r="E73" i="22"/>
  <c r="E72" i="22"/>
  <c r="E71" i="22"/>
  <c r="E70" i="22"/>
  <c r="E69" i="22"/>
  <c r="E68" i="22"/>
  <c r="E67" i="22"/>
  <c r="E66" i="22"/>
  <c r="E65" i="22"/>
  <c r="E64" i="22"/>
  <c r="E63" i="22"/>
  <c r="E62" i="22"/>
  <c r="E61" i="22"/>
  <c r="E60" i="22"/>
  <c r="E59" i="22"/>
  <c r="E58" i="22"/>
  <c r="E57" i="22"/>
  <c r="E56" i="22"/>
  <c r="E54" i="22"/>
  <c r="E53" i="22"/>
  <c r="E51" i="22"/>
  <c r="E50" i="22"/>
  <c r="E49" i="22"/>
  <c r="E48" i="22"/>
  <c r="E47" i="22"/>
  <c r="E46" i="22"/>
  <c r="E45" i="22"/>
  <c r="E44" i="22"/>
  <c r="E43" i="22"/>
  <c r="E42" i="22"/>
  <c r="E41" i="22"/>
  <c r="DA38" i="22"/>
  <c r="E40" i="22"/>
  <c r="DA37" i="22"/>
  <c r="E39" i="22"/>
  <c r="DA36" i="22"/>
  <c r="E38" i="22"/>
  <c r="DA35" i="22"/>
  <c r="E37" i="22"/>
  <c r="DA34" i="22"/>
  <c r="E35" i="22"/>
  <c r="IU17" i="22" s="1"/>
  <c r="DA33" i="22"/>
  <c r="CP33" i="22"/>
  <c r="E34" i="22"/>
  <c r="DA32" i="22"/>
  <c r="CP32" i="22"/>
  <c r="E32" i="22"/>
  <c r="DA31" i="22"/>
  <c r="CP31" i="22"/>
  <c r="E31" i="22"/>
  <c r="DA30" i="22"/>
  <c r="CP30" i="22"/>
  <c r="E30" i="22"/>
  <c r="DA29" i="22"/>
  <c r="CP29" i="22"/>
  <c r="E29" i="22"/>
  <c r="DA28" i="22"/>
  <c r="CP28" i="22"/>
  <c r="E28" i="22"/>
  <c r="DA27" i="22"/>
  <c r="CP27" i="22"/>
  <c r="E27" i="22"/>
  <c r="DU26" i="22"/>
  <c r="DA26" i="22"/>
  <c r="CP26" i="22"/>
  <c r="E26" i="22"/>
  <c r="IU44" i="22" s="1"/>
  <c r="DU25" i="22"/>
  <c r="DA25" i="22"/>
  <c r="CP25" i="22"/>
  <c r="CE25" i="22"/>
  <c r="E25" i="22"/>
  <c r="IU43" i="22" s="1"/>
  <c r="DU24" i="22"/>
  <c r="DA24" i="22"/>
  <c r="CP24" i="22"/>
  <c r="CE24" i="22"/>
  <c r="E24" i="22"/>
  <c r="DU23" i="22"/>
  <c r="DA23" i="22"/>
  <c r="CP23" i="22"/>
  <c r="CE23" i="22"/>
  <c r="E23" i="22"/>
  <c r="DU22" i="22"/>
  <c r="DA22" i="22"/>
  <c r="CP22" i="22"/>
  <c r="CE22" i="22"/>
  <c r="E22" i="22"/>
  <c r="DU21" i="22"/>
  <c r="DA21" i="22"/>
  <c r="CP21" i="22"/>
  <c r="CE21" i="22"/>
  <c r="E21" i="22"/>
  <c r="DU20" i="22"/>
  <c r="DK20" i="22"/>
  <c r="DA20" i="22"/>
  <c r="CP20" i="22"/>
  <c r="CE20" i="22"/>
  <c r="E20" i="22"/>
  <c r="DU19" i="22"/>
  <c r="DK19" i="22"/>
  <c r="DA19" i="22"/>
  <c r="CP19" i="22"/>
  <c r="CE19" i="22"/>
  <c r="E19" i="22"/>
  <c r="DU18" i="22"/>
  <c r="DK18" i="22"/>
  <c r="DA18" i="22"/>
  <c r="CP18" i="22"/>
  <c r="CE18" i="22"/>
  <c r="E18" i="22"/>
  <c r="DU17" i="22"/>
  <c r="DK17" i="22"/>
  <c r="DA17" i="22"/>
  <c r="CP17" i="22"/>
  <c r="CE17" i="22"/>
  <c r="E17" i="22"/>
  <c r="DU16" i="22"/>
  <c r="DK16" i="22"/>
  <c r="DA16" i="22"/>
  <c r="CP16" i="22"/>
  <c r="CE16" i="22"/>
  <c r="E16" i="22"/>
  <c r="DU15" i="22"/>
  <c r="DK15" i="22"/>
  <c r="DA15" i="22"/>
  <c r="CP15" i="22"/>
  <c r="CE15" i="22"/>
  <c r="E15" i="22"/>
  <c r="DU14" i="22"/>
  <c r="DK14" i="22"/>
  <c r="DA14" i="22"/>
  <c r="CP14" i="22"/>
  <c r="CE14" i="22"/>
  <c r="E14" i="22"/>
  <c r="DU13" i="22"/>
  <c r="DA13" i="22"/>
  <c r="CP13" i="22"/>
  <c r="CE13" i="22"/>
  <c r="AQ13" i="22"/>
  <c r="E13" i="22"/>
  <c r="DU12" i="22"/>
  <c r="DA12" i="22"/>
  <c r="CP12" i="22"/>
  <c r="CE12" i="22"/>
  <c r="BA12" i="22"/>
  <c r="AQ12" i="22"/>
  <c r="E12" i="22"/>
  <c r="DA11" i="22"/>
  <c r="CP11" i="22"/>
  <c r="CE11" i="22"/>
  <c r="BA11" i="22"/>
  <c r="E11" i="22"/>
  <c r="DA10" i="22"/>
  <c r="CP10" i="22"/>
  <c r="CE10" i="22"/>
  <c r="BA10" i="22"/>
  <c r="E10" i="22"/>
  <c r="EE9" i="22"/>
  <c r="DA9" i="22"/>
  <c r="CP9" i="22"/>
  <c r="CE9" i="22"/>
  <c r="E9" i="22"/>
  <c r="DA8" i="22"/>
  <c r="CP8" i="22"/>
  <c r="CE8" i="22"/>
  <c r="W8" i="22"/>
  <c r="E8" i="22"/>
  <c r="DA7" i="22"/>
  <c r="CP7" i="22"/>
  <c r="CE7" i="22"/>
  <c r="BK7" i="22"/>
  <c r="W7" i="22"/>
  <c r="E7" i="22"/>
  <c r="DA6" i="22"/>
  <c r="CP6" i="22"/>
  <c r="CE6" i="22"/>
  <c r="BK6" i="22"/>
  <c r="W6" i="22"/>
  <c r="E6" i="22"/>
  <c r="DA5" i="22"/>
  <c r="CP5" i="22"/>
  <c r="CE5" i="22"/>
  <c r="BK5" i="22"/>
  <c r="W5" i="22"/>
  <c r="E5" i="22"/>
  <c r="DA4" i="22"/>
  <c r="CP4" i="22"/>
  <c r="CE4" i="22"/>
  <c r="W4" i="22"/>
  <c r="E4" i="22"/>
  <c r="DA3" i="22"/>
  <c r="CP3" i="22"/>
  <c r="CE3" i="22"/>
  <c r="W3" i="22"/>
  <c r="E3" i="22"/>
  <c r="F321" i="22"/>
  <c r="F320" i="22"/>
  <c r="F319" i="22"/>
  <c r="F318" i="22"/>
  <c r="F317" i="22"/>
  <c r="F316" i="22"/>
  <c r="F315" i="22"/>
  <c r="F314" i="22"/>
  <c r="F313" i="22"/>
  <c r="F312" i="22"/>
  <c r="F311" i="22"/>
  <c r="F310" i="22"/>
  <c r="F309" i="22"/>
  <c r="F308" i="22"/>
  <c r="F307" i="22"/>
  <c r="F306" i="22"/>
  <c r="F305" i="22"/>
  <c r="F304" i="22"/>
  <c r="F303" i="22"/>
  <c r="F302" i="22"/>
  <c r="F301" i="22"/>
  <c r="F300" i="22"/>
  <c r="F299" i="22"/>
  <c r="F298" i="22"/>
  <c r="F297" i="22"/>
  <c r="F296" i="22"/>
  <c r="F295" i="22"/>
  <c r="F294" i="22"/>
  <c r="F293" i="22"/>
  <c r="F292" i="22"/>
  <c r="F291" i="22"/>
  <c r="F290" i="22"/>
  <c r="F289" i="22"/>
  <c r="F288" i="22"/>
  <c r="F287" i="22"/>
  <c r="F286" i="22"/>
  <c r="F285" i="22"/>
  <c r="F284" i="22"/>
  <c r="F283" i="22"/>
  <c r="F282" i="22"/>
  <c r="F281" i="22"/>
  <c r="F280" i="22"/>
  <c r="F279" i="22"/>
  <c r="F278" i="22"/>
  <c r="F277" i="22"/>
  <c r="F276" i="22"/>
  <c r="F275" i="22"/>
  <c r="F274" i="22"/>
  <c r="F273" i="22"/>
  <c r="F272" i="22"/>
  <c r="F271" i="22"/>
  <c r="F270" i="22"/>
  <c r="F269" i="22"/>
  <c r="F268" i="22"/>
  <c r="F267" i="22"/>
  <c r="F266" i="22"/>
  <c r="F265" i="22"/>
  <c r="F264" i="22"/>
  <c r="F263" i="22"/>
  <c r="F262" i="22"/>
  <c r="F261" i="22"/>
  <c r="F260" i="22"/>
  <c r="F259" i="22"/>
  <c r="F258" i="22"/>
  <c r="F257" i="22"/>
  <c r="F256" i="22"/>
  <c r="F255" i="22"/>
  <c r="F254" i="22"/>
  <c r="F253" i="22"/>
  <c r="F252" i="22"/>
  <c r="F251" i="22"/>
  <c r="F250" i="22"/>
  <c r="F239" i="22"/>
  <c r="F238" i="22"/>
  <c r="F237" i="22"/>
  <c r="F236" i="22"/>
  <c r="F235" i="22"/>
  <c r="F234" i="22"/>
  <c r="F233" i="22"/>
  <c r="F232" i="22"/>
  <c r="F231" i="22"/>
  <c r="F230" i="22"/>
  <c r="F229" i="22"/>
  <c r="F228" i="22"/>
  <c r="F227" i="22"/>
  <c r="F226" i="22"/>
  <c r="F225" i="22"/>
  <c r="F224" i="22"/>
  <c r="F223" i="22"/>
  <c r="F222" i="22"/>
  <c r="F221" i="22"/>
  <c r="F220" i="22"/>
  <c r="F219" i="22"/>
  <c r="F218" i="22"/>
  <c r="F217" i="22"/>
  <c r="F216" i="22"/>
  <c r="F215" i="22"/>
  <c r="F214" i="22"/>
  <c r="F213" i="22"/>
  <c r="F212" i="22"/>
  <c r="F211" i="22"/>
  <c r="F210" i="22"/>
  <c r="F209" i="22"/>
  <c r="F208" i="22"/>
  <c r="F207" i="22"/>
  <c r="F206" i="22"/>
  <c r="F205" i="22"/>
  <c r="F204" i="22"/>
  <c r="F203" i="22"/>
  <c r="F202" i="22"/>
  <c r="F201" i="22"/>
  <c r="F200" i="22"/>
  <c r="F199" i="22"/>
  <c r="F198" i="22"/>
  <c r="F197" i="22"/>
  <c r="F196" i="22"/>
  <c r="F195" i="22"/>
  <c r="F194" i="22"/>
  <c r="F193" i="22"/>
  <c r="F192" i="22"/>
  <c r="F191" i="22"/>
  <c r="F190" i="22"/>
  <c r="F189" i="22"/>
  <c r="F188" i="22"/>
  <c r="F187" i="22"/>
  <c r="F186" i="22"/>
  <c r="F185" i="22"/>
  <c r="F184" i="22"/>
  <c r="F183" i="22"/>
  <c r="F182" i="22"/>
  <c r="F181" i="22"/>
  <c r="F180" i="22"/>
  <c r="F179" i="22"/>
  <c r="F178" i="22"/>
  <c r="F177" i="22"/>
  <c r="F163" i="22"/>
  <c r="F162" i="22"/>
  <c r="F161" i="22"/>
  <c r="F160" i="22"/>
  <c r="F159" i="22"/>
  <c r="F158" i="22"/>
  <c r="F157" i="22"/>
  <c r="F156" i="22"/>
  <c r="F155" i="22"/>
  <c r="F154" i="22"/>
  <c r="F153" i="22"/>
  <c r="F152" i="22"/>
  <c r="F151" i="22"/>
  <c r="F150" i="22"/>
  <c r="F149" i="22"/>
  <c r="F148" i="22"/>
  <c r="F147" i="22"/>
  <c r="F146" i="22"/>
  <c r="F145" i="22"/>
  <c r="F144" i="22"/>
  <c r="F143" i="22"/>
  <c r="F142" i="22"/>
  <c r="F141" i="22"/>
  <c r="F140" i="22"/>
  <c r="F139" i="22"/>
  <c r="F138" i="22"/>
  <c r="F137" i="22"/>
  <c r="F136" i="22"/>
  <c r="E136" i="22"/>
  <c r="F135" i="22"/>
  <c r="E135" i="22"/>
  <c r="F134" i="22"/>
  <c r="E134" i="22"/>
  <c r="F133" i="22"/>
  <c r="E133" i="22"/>
  <c r="F132" i="22"/>
  <c r="E132" i="22"/>
  <c r="F131" i="22"/>
  <c r="E131" i="22"/>
  <c r="F130" i="22"/>
  <c r="E130" i="22"/>
  <c r="F129" i="22"/>
  <c r="E129" i="22"/>
  <c r="F128" i="22"/>
  <c r="E128" i="22"/>
  <c r="F127" i="22"/>
  <c r="E127" i="22"/>
  <c r="C126" i="22"/>
  <c r="C125" i="22"/>
  <c r="C124" i="22"/>
  <c r="C123" i="22"/>
  <c r="C122" i="22"/>
  <c r="C121" i="22"/>
  <c r="C120" i="22"/>
  <c r="C119" i="22"/>
  <c r="C118" i="22"/>
  <c r="C117" i="22"/>
  <c r="C116" i="22"/>
  <c r="EI115" i="22"/>
  <c r="C115" i="22"/>
  <c r="EI114" i="22"/>
  <c r="C114" i="22"/>
  <c r="EI113" i="22"/>
  <c r="C113" i="22"/>
  <c r="EI112" i="22"/>
  <c r="C112" i="22"/>
  <c r="EI111" i="22"/>
  <c r="C111" i="22"/>
  <c r="EI110" i="22"/>
  <c r="C110" i="22"/>
  <c r="EI109" i="22"/>
  <c r="C109" i="22"/>
  <c r="EI108" i="22"/>
  <c r="C108" i="22"/>
  <c r="EI107" i="22"/>
  <c r="C107" i="22"/>
  <c r="EI106" i="22"/>
  <c r="C106" i="22"/>
  <c r="EI105" i="22"/>
  <c r="C105" i="22"/>
  <c r="EI104" i="22"/>
  <c r="C104" i="22"/>
  <c r="EI103" i="22"/>
  <c r="C103" i="22"/>
  <c r="EI102" i="22"/>
  <c r="C102" i="22"/>
  <c r="EI101" i="22"/>
  <c r="C101" i="22"/>
  <c r="EI100" i="22"/>
  <c r="C100" i="22"/>
  <c r="EI99" i="22"/>
  <c r="C99" i="22"/>
  <c r="EI98" i="22"/>
  <c r="C98" i="22"/>
  <c r="EI97" i="22"/>
  <c r="C97" i="22"/>
  <c r="EI96" i="22"/>
  <c r="C96" i="22"/>
  <c r="EI95" i="22"/>
  <c r="C95" i="22"/>
  <c r="EI94" i="22"/>
  <c r="C94" i="22"/>
  <c r="EI93" i="22"/>
  <c r="C93" i="22"/>
  <c r="EI92" i="22"/>
  <c r="C92" i="22"/>
  <c r="EI91" i="22"/>
  <c r="C91" i="22"/>
  <c r="EI90" i="22"/>
  <c r="EI89" i="22"/>
  <c r="EI88" i="22"/>
  <c r="EI87" i="22"/>
  <c r="EI86" i="22"/>
  <c r="C90" i="22"/>
  <c r="EI85" i="22"/>
  <c r="C89" i="22"/>
  <c r="EI84" i="22"/>
  <c r="C88" i="22"/>
  <c r="EI83" i="22"/>
  <c r="C87" i="22"/>
  <c r="EI82" i="22"/>
  <c r="C86" i="22"/>
  <c r="EI81" i="22"/>
  <c r="C85" i="22"/>
  <c r="EI80" i="22"/>
  <c r="C84" i="22"/>
  <c r="EI79" i="22"/>
  <c r="C83" i="22"/>
  <c r="EI78" i="22"/>
  <c r="C82" i="22"/>
  <c r="EI77" i="22"/>
  <c r="C81" i="22"/>
  <c r="EI76" i="22"/>
  <c r="C80" i="22"/>
  <c r="C79" i="22"/>
  <c r="C78" i="22"/>
  <c r="C77" i="22"/>
  <c r="C76" i="22"/>
  <c r="C75" i="22"/>
  <c r="BY70" i="22"/>
  <c r="BO70" i="22"/>
  <c r="AU70" i="22"/>
  <c r="C74" i="22"/>
  <c r="BY69" i="22"/>
  <c r="BO69" i="22"/>
  <c r="AU69" i="22"/>
  <c r="C73" i="22"/>
  <c r="BY68" i="22"/>
  <c r="BO68" i="22"/>
  <c r="AU68" i="22"/>
  <c r="C72" i="22"/>
  <c r="EI67" i="22"/>
  <c r="BY67" i="22"/>
  <c r="BO67" i="22"/>
  <c r="AU67" i="22"/>
  <c r="C71" i="22"/>
  <c r="EI66" i="22"/>
  <c r="BY66" i="22"/>
  <c r="BO66" i="22"/>
  <c r="AU66" i="22"/>
  <c r="C70" i="22"/>
  <c r="EI65" i="22"/>
  <c r="BY65" i="22"/>
  <c r="BO65" i="22"/>
  <c r="AU65" i="22"/>
  <c r="C69" i="22"/>
  <c r="EI64" i="22"/>
  <c r="BY64" i="22"/>
  <c r="BO64" i="22"/>
  <c r="AU64" i="22"/>
  <c r="C68" i="22"/>
  <c r="EI63" i="22"/>
  <c r="BY63" i="22"/>
  <c r="BO63" i="22"/>
  <c r="AU63" i="22"/>
  <c r="C67" i="22"/>
  <c r="EI62" i="22"/>
  <c r="BY62" i="22"/>
  <c r="BO62" i="22"/>
  <c r="AU62" i="22"/>
  <c r="C66" i="22"/>
  <c r="IO61" i="22"/>
  <c r="EI61" i="22"/>
  <c r="BY61" i="22"/>
  <c r="BO61" i="22"/>
  <c r="AU61" i="22"/>
  <c r="C65" i="22"/>
  <c r="IO60" i="22"/>
  <c r="EI60" i="22"/>
  <c r="BY60" i="22"/>
  <c r="BO60" i="22"/>
  <c r="AU60" i="22"/>
  <c r="C64" i="22"/>
  <c r="IO59" i="22"/>
  <c r="EI59" i="22"/>
  <c r="BY59" i="22"/>
  <c r="BO59" i="22"/>
  <c r="AU59" i="22"/>
  <c r="C63" i="22"/>
  <c r="IO58" i="22"/>
  <c r="EI58" i="22"/>
  <c r="BY58" i="22"/>
  <c r="BO58" i="22"/>
  <c r="AU58" i="22"/>
  <c r="C62" i="22"/>
  <c r="IO57" i="22"/>
  <c r="EI57" i="22"/>
  <c r="BY57" i="22"/>
  <c r="BO57" i="22"/>
  <c r="AU57" i="22"/>
  <c r="C61" i="22"/>
  <c r="IO56" i="22"/>
  <c r="EI56" i="22"/>
  <c r="BY56" i="22"/>
  <c r="BO56" i="22"/>
  <c r="AU56" i="22"/>
  <c r="C60" i="22"/>
  <c r="IO55" i="22"/>
  <c r="EI55" i="22"/>
  <c r="AA55" i="22"/>
  <c r="C59" i="22"/>
  <c r="IO54" i="22"/>
  <c r="EI54" i="22"/>
  <c r="AA54" i="22"/>
  <c r="IO53" i="22"/>
  <c r="EI53" i="22"/>
  <c r="AA53" i="22"/>
  <c r="IO52" i="22"/>
  <c r="EI52" i="22"/>
  <c r="AA52" i="22"/>
  <c r="IO51" i="22"/>
  <c r="EI51" i="22"/>
  <c r="AK51" i="22"/>
  <c r="AA51" i="22"/>
  <c r="IO50" i="22"/>
  <c r="EI50" i="22"/>
  <c r="BY50" i="22"/>
  <c r="BO50" i="22"/>
  <c r="AU50" i="22"/>
  <c r="AK50" i="22"/>
  <c r="AA50" i="22"/>
  <c r="IO49" i="22"/>
  <c r="EI49" i="22"/>
  <c r="BY49" i="22"/>
  <c r="BO49" i="22"/>
  <c r="AU49" i="22"/>
  <c r="AK49" i="22"/>
  <c r="AA49" i="22"/>
  <c r="IO48" i="22"/>
  <c r="EI48" i="22"/>
  <c r="BY48" i="22"/>
  <c r="BO48" i="22"/>
  <c r="AU48" i="22"/>
  <c r="AK48" i="22"/>
  <c r="AA48" i="22"/>
  <c r="IO47" i="22"/>
  <c r="ID47" i="22"/>
  <c r="EI47" i="22"/>
  <c r="BY47" i="22"/>
  <c r="BO47" i="22"/>
  <c r="AU47" i="22"/>
  <c r="AK47" i="22"/>
  <c r="AA47" i="22"/>
  <c r="IO46" i="22"/>
  <c r="ID46" i="22"/>
  <c r="EI46" i="22"/>
  <c r="BY46" i="22"/>
  <c r="BO46" i="22"/>
  <c r="AU46" i="22"/>
  <c r="AK46" i="22"/>
  <c r="AA46" i="22"/>
  <c r="IO45" i="22"/>
  <c r="ID45" i="22"/>
  <c r="EI45" i="22"/>
  <c r="BY45" i="22"/>
  <c r="BO45" i="22"/>
  <c r="AU45" i="22"/>
  <c r="AK45" i="22"/>
  <c r="AA45" i="22"/>
  <c r="IO44" i="22"/>
  <c r="ID44" i="22"/>
  <c r="EI44" i="22"/>
  <c r="BY44" i="22"/>
  <c r="BO44" i="22"/>
  <c r="AU44" i="22"/>
  <c r="AK44" i="22"/>
  <c r="AA44" i="22"/>
  <c r="IO43" i="22"/>
  <c r="ID43" i="22"/>
  <c r="EI43" i="22"/>
  <c r="BY43" i="22"/>
  <c r="BO43" i="22"/>
  <c r="AU43" i="22"/>
  <c r="AK43" i="22"/>
  <c r="AA43" i="22"/>
  <c r="IO42" i="22"/>
  <c r="ID42" i="22"/>
  <c r="EI42" i="22"/>
  <c r="BY42" i="22"/>
  <c r="BO42" i="22"/>
  <c r="AU42" i="22"/>
  <c r="AK42" i="22"/>
  <c r="AA42" i="22"/>
  <c r="IO41" i="22"/>
  <c r="ID41" i="22"/>
  <c r="EI41" i="22"/>
  <c r="BY41" i="22"/>
  <c r="BO41" i="22"/>
  <c r="AU41" i="22"/>
  <c r="AK41" i="22"/>
  <c r="AA41" i="22"/>
  <c r="IO40" i="22"/>
  <c r="ID40" i="22"/>
  <c r="EI40" i="22"/>
  <c r="BY40" i="22"/>
  <c r="BO40" i="22"/>
  <c r="AU40" i="22"/>
  <c r="AK40" i="22"/>
  <c r="AA40" i="22"/>
  <c r="IO39" i="22"/>
  <c r="ID39" i="22"/>
  <c r="EI39" i="22"/>
  <c r="BY39" i="22"/>
  <c r="BO39" i="22"/>
  <c r="AU39" i="22"/>
  <c r="AK39" i="22"/>
  <c r="AA39" i="22"/>
  <c r="IO38" i="22"/>
  <c r="ID38" i="22"/>
  <c r="EI38" i="22"/>
  <c r="BY38" i="22"/>
  <c r="BO38" i="22"/>
  <c r="AU38" i="22"/>
  <c r="AK38" i="22"/>
  <c r="AA38" i="22"/>
  <c r="IO37" i="22"/>
  <c r="ID37" i="22"/>
  <c r="EI37" i="22"/>
  <c r="CT37" i="22"/>
  <c r="BY37" i="22"/>
  <c r="BO37" i="22"/>
  <c r="AU37" i="22"/>
  <c r="AK37" i="22"/>
  <c r="AA37" i="22"/>
  <c r="IO36" i="22"/>
  <c r="ID36" i="22"/>
  <c r="EI36" i="22"/>
  <c r="CT36" i="22"/>
  <c r="BY36" i="22"/>
  <c r="BO36" i="22"/>
  <c r="AU36" i="22"/>
  <c r="AK36" i="22"/>
  <c r="AA36" i="22"/>
  <c r="IO35" i="22"/>
  <c r="ID35" i="22"/>
  <c r="EI35" i="22"/>
  <c r="CT35" i="22"/>
  <c r="IO34" i="22"/>
  <c r="ID34" i="22"/>
  <c r="EI34" i="22"/>
  <c r="CT34" i="22"/>
  <c r="IO33" i="22"/>
  <c r="ID33" i="22"/>
  <c r="EI33" i="22"/>
  <c r="CT33" i="22"/>
  <c r="IO32" i="22"/>
  <c r="ID32" i="22"/>
  <c r="EI32" i="22"/>
  <c r="CT32" i="22"/>
  <c r="IO31" i="22"/>
  <c r="ID31" i="22"/>
  <c r="EI31" i="22"/>
  <c r="CT31" i="22"/>
  <c r="IO30" i="22"/>
  <c r="ID30" i="22"/>
  <c r="EI30" i="22"/>
  <c r="CT30" i="22"/>
  <c r="CI30" i="22"/>
  <c r="AA30" i="22"/>
  <c r="IO29" i="22"/>
  <c r="ID29" i="22"/>
  <c r="EI29" i="22"/>
  <c r="CT29" i="22"/>
  <c r="CI29" i="22"/>
  <c r="AA29" i="22"/>
  <c r="IO28" i="22"/>
  <c r="ID28" i="22"/>
  <c r="EI28" i="22"/>
  <c r="CT28" i="22"/>
  <c r="CI28" i="22"/>
  <c r="AA28" i="22"/>
  <c r="IO27" i="22"/>
  <c r="ID27" i="22"/>
  <c r="EI27" i="22"/>
  <c r="CT27" i="22"/>
  <c r="CI27" i="22"/>
  <c r="AA27" i="22"/>
  <c r="IO26" i="22"/>
  <c r="ID26" i="22"/>
  <c r="EI26" i="22"/>
  <c r="DO26" i="22"/>
  <c r="CT26" i="22"/>
  <c r="CI26" i="22"/>
  <c r="IO25" i="22"/>
  <c r="ID25" i="22"/>
  <c r="EI25" i="22"/>
  <c r="DO25" i="22"/>
  <c r="CT25" i="22"/>
  <c r="CI25" i="22"/>
  <c r="IO24" i="22"/>
  <c r="ID24" i="22"/>
  <c r="ET24" i="22"/>
  <c r="EI24" i="22"/>
  <c r="DO24" i="22"/>
  <c r="CT24" i="22"/>
  <c r="CI24" i="22"/>
  <c r="IO23" i="22"/>
  <c r="ID23" i="22"/>
  <c r="HF23" i="22"/>
  <c r="HC23" i="22"/>
  <c r="GZ23" i="22"/>
  <c r="ET23" i="22"/>
  <c r="EI23" i="22"/>
  <c r="DO23" i="22"/>
  <c r="CT23" i="22"/>
  <c r="CI23" i="22"/>
  <c r="IO22" i="22"/>
  <c r="ID22" i="22"/>
  <c r="HF22" i="22"/>
  <c r="HC22" i="22"/>
  <c r="GZ22" i="22"/>
  <c r="ET22" i="22"/>
  <c r="EI22" i="22"/>
  <c r="DO22" i="22"/>
  <c r="CT22" i="22"/>
  <c r="CI22" i="22"/>
  <c r="IO21" i="22"/>
  <c r="ID21" i="22"/>
  <c r="HF21" i="22"/>
  <c r="HC21" i="22"/>
  <c r="GZ21" i="22"/>
  <c r="ET21" i="22"/>
  <c r="EI21" i="22"/>
  <c r="DO21" i="22"/>
  <c r="CT21" i="22"/>
  <c r="CI21" i="22"/>
  <c r="IO20" i="22"/>
  <c r="ID20" i="22"/>
  <c r="HF20" i="22"/>
  <c r="HC20" i="22"/>
  <c r="GZ20" i="22"/>
  <c r="ET20" i="22"/>
  <c r="EI20" i="22"/>
  <c r="DO20" i="22"/>
  <c r="DE20" i="22"/>
  <c r="CT20" i="22"/>
  <c r="CI20" i="22"/>
  <c r="IO19" i="22"/>
  <c r="ID19" i="22"/>
  <c r="HF19" i="22"/>
  <c r="HC19" i="22"/>
  <c r="GZ19" i="22"/>
  <c r="ET19" i="22"/>
  <c r="EI19" i="22"/>
  <c r="DO19" i="22"/>
  <c r="DE19" i="22"/>
  <c r="CT19" i="22"/>
  <c r="CI19" i="22"/>
  <c r="IO18" i="22"/>
  <c r="ID18" i="22"/>
  <c r="HF18" i="22"/>
  <c r="HC18" i="22"/>
  <c r="GZ18" i="22"/>
  <c r="ET18" i="22"/>
  <c r="EI18" i="22"/>
  <c r="DO18" i="22"/>
  <c r="DE18" i="22"/>
  <c r="CT18" i="22"/>
  <c r="CI18" i="22"/>
  <c r="IO17" i="22"/>
  <c r="ID17" i="22"/>
  <c r="HF17" i="22"/>
  <c r="HC17" i="22"/>
  <c r="GZ17" i="22"/>
  <c r="ET17" i="22"/>
  <c r="EI17" i="22"/>
  <c r="DO17" i="22"/>
  <c r="DE17" i="22"/>
  <c r="CT17" i="22"/>
  <c r="CI17" i="22"/>
  <c r="BY17" i="22"/>
  <c r="AA17" i="22"/>
  <c r="IO16" i="22"/>
  <c r="ID16" i="22"/>
  <c r="HF16" i="22"/>
  <c r="HC16" i="22"/>
  <c r="GZ16" i="22"/>
  <c r="ET16" i="22"/>
  <c r="EI16" i="22"/>
  <c r="DO16" i="22"/>
  <c r="DE16" i="22"/>
  <c r="CT16" i="22"/>
  <c r="CI16" i="22"/>
  <c r="BY16" i="22"/>
  <c r="AA16" i="22"/>
  <c r="IO15" i="22"/>
  <c r="ID15" i="22"/>
  <c r="HF15" i="22"/>
  <c r="HC15" i="22"/>
  <c r="GZ15" i="22"/>
  <c r="ET15" i="22"/>
  <c r="EI15" i="22"/>
  <c r="DO15" i="22"/>
  <c r="DE15" i="22"/>
  <c r="CT15" i="22"/>
  <c r="CI15" i="22"/>
  <c r="BY15" i="22"/>
  <c r="AA15" i="22"/>
  <c r="IO14" i="22"/>
  <c r="ID14" i="22"/>
  <c r="HF14" i="22"/>
  <c r="HC14" i="22"/>
  <c r="GZ14" i="22"/>
  <c r="ET14" i="22"/>
  <c r="EI14" i="22"/>
  <c r="DO14" i="22"/>
  <c r="DE14" i="22"/>
  <c r="CT14" i="22"/>
  <c r="CI14" i="22"/>
  <c r="BY14" i="22"/>
  <c r="AA14" i="22"/>
  <c r="IO13" i="22"/>
  <c r="ID13" i="22"/>
  <c r="HF13" i="22"/>
  <c r="HC13" i="22"/>
  <c r="GZ13" i="22"/>
  <c r="FK13" i="22"/>
  <c r="FH13" i="22"/>
  <c r="FE13" i="22"/>
  <c r="ET13" i="22"/>
  <c r="EI13" i="22"/>
  <c r="DO13" i="22"/>
  <c r="DE13" i="22"/>
  <c r="CT13" i="22"/>
  <c r="CI13" i="22"/>
  <c r="BY13" i="22"/>
  <c r="AA13" i="22"/>
  <c r="IO12" i="22"/>
  <c r="ID12" i="22"/>
  <c r="HF12" i="22"/>
  <c r="HC12" i="22"/>
  <c r="GZ12" i="22"/>
  <c r="FK12" i="22"/>
  <c r="FH12" i="22"/>
  <c r="FE12" i="22"/>
  <c r="ET12" i="22"/>
  <c r="EI12" i="22"/>
  <c r="DO12" i="22"/>
  <c r="DE12" i="22"/>
  <c r="CT12" i="22"/>
  <c r="CI12" i="22"/>
  <c r="BY12" i="22"/>
  <c r="AU12" i="22"/>
  <c r="AK12" i="22"/>
  <c r="AA12" i="22"/>
  <c r="IO11" i="22"/>
  <c r="ID11" i="22"/>
  <c r="HF11" i="22"/>
  <c r="HC11" i="22"/>
  <c r="GZ11" i="22"/>
  <c r="FK11" i="22"/>
  <c r="FH11" i="22"/>
  <c r="FE11" i="22"/>
  <c r="ET11" i="22"/>
  <c r="EI11" i="22"/>
  <c r="DO11" i="22"/>
  <c r="DE11" i="22"/>
  <c r="CT11" i="22"/>
  <c r="CI11" i="22"/>
  <c r="BY11" i="22"/>
  <c r="AU11" i="22"/>
  <c r="AK11" i="22"/>
  <c r="AA11" i="22"/>
  <c r="IO10" i="22"/>
  <c r="ID10" i="22"/>
  <c r="HF10" i="22"/>
  <c r="HC10" i="22"/>
  <c r="GZ10" i="22"/>
  <c r="FK10" i="22"/>
  <c r="FH10" i="22"/>
  <c r="FE10" i="22"/>
  <c r="ET10" i="22"/>
  <c r="EI10" i="22"/>
  <c r="DO10" i="22"/>
  <c r="DE10" i="22"/>
  <c r="CT10" i="22"/>
  <c r="CI10" i="22"/>
  <c r="BY10" i="22"/>
  <c r="AU10" i="22"/>
  <c r="AK10" i="22"/>
  <c r="AA10" i="22"/>
  <c r="IO9" i="22"/>
  <c r="ID9" i="22"/>
  <c r="HF9" i="22"/>
  <c r="HC9" i="22"/>
  <c r="GZ9" i="22"/>
  <c r="GA9" i="22"/>
  <c r="FX9" i="22"/>
  <c r="FU9" i="22"/>
  <c r="FK9" i="22"/>
  <c r="FH9" i="22"/>
  <c r="FE9" i="22"/>
  <c r="ET9" i="22"/>
  <c r="EI9" i="22"/>
  <c r="DY9" i="22"/>
  <c r="DO9" i="22"/>
  <c r="DE9" i="22"/>
  <c r="CT9" i="22"/>
  <c r="CI9" i="22"/>
  <c r="BY9" i="22"/>
  <c r="AU9" i="22"/>
  <c r="AK9" i="22"/>
  <c r="AA9" i="22"/>
  <c r="IO8" i="22"/>
  <c r="ID8" i="22"/>
  <c r="HU8" i="22"/>
  <c r="HR8" i="22"/>
  <c r="HO8" i="22"/>
  <c r="HF8" i="22"/>
  <c r="HC8" i="22"/>
  <c r="GZ8" i="22"/>
  <c r="GA8" i="22"/>
  <c r="FX8" i="22"/>
  <c r="FU8" i="22"/>
  <c r="FK8" i="22"/>
  <c r="FH8" i="22"/>
  <c r="FE8" i="22"/>
  <c r="ET8" i="22"/>
  <c r="EI8" i="22"/>
  <c r="DY8" i="22"/>
  <c r="DO8" i="22"/>
  <c r="DE8" i="22"/>
  <c r="CT8" i="22"/>
  <c r="CI8" i="22"/>
  <c r="BY8" i="22"/>
  <c r="AU8" i="22"/>
  <c r="AK8" i="22"/>
  <c r="AA8" i="22"/>
  <c r="IO7" i="22"/>
  <c r="ID7" i="22"/>
  <c r="HU7" i="22"/>
  <c r="HR7" i="22"/>
  <c r="HO7" i="22"/>
  <c r="HF7" i="22"/>
  <c r="HC7" i="22"/>
  <c r="GZ7" i="22"/>
  <c r="GP7" i="22"/>
  <c r="GM7" i="22"/>
  <c r="GJ7" i="22"/>
  <c r="GA7" i="22"/>
  <c r="FX7" i="22"/>
  <c r="FU7" i="22"/>
  <c r="FK7" i="22"/>
  <c r="FH7" i="22"/>
  <c r="FE7" i="22"/>
  <c r="ET7" i="22"/>
  <c r="EI7" i="22"/>
  <c r="DY7" i="22"/>
  <c r="DO7" i="22"/>
  <c r="DE7" i="22"/>
  <c r="CT7" i="22"/>
  <c r="CI7" i="22"/>
  <c r="BY7" i="22"/>
  <c r="BO7" i="22"/>
  <c r="AU7" i="22"/>
  <c r="AK7" i="22"/>
  <c r="AA7" i="22"/>
  <c r="IO6" i="22"/>
  <c r="ID6" i="22"/>
  <c r="HU6" i="22"/>
  <c r="HR6" i="22"/>
  <c r="HO6" i="22"/>
  <c r="HF6" i="22"/>
  <c r="HC6" i="22"/>
  <c r="GZ6" i="22"/>
  <c r="GP6" i="22"/>
  <c r="GM6" i="22"/>
  <c r="GJ6" i="22"/>
  <c r="GA6" i="22"/>
  <c r="FX6" i="22"/>
  <c r="FU6" i="22"/>
  <c r="FK6" i="22"/>
  <c r="FH6" i="22"/>
  <c r="FE6" i="22"/>
  <c r="ET6" i="22"/>
  <c r="EI6" i="22"/>
  <c r="DY6" i="22"/>
  <c r="DO6" i="22"/>
  <c r="DE6" i="22"/>
  <c r="CT6" i="22"/>
  <c r="CI6" i="22"/>
  <c r="BY6" i="22"/>
  <c r="BO6" i="22"/>
  <c r="AU6" i="22"/>
  <c r="AK6" i="22"/>
  <c r="AA6" i="22"/>
  <c r="IO5" i="22"/>
  <c r="ID5" i="22"/>
  <c r="HU5" i="22"/>
  <c r="HR5" i="22"/>
  <c r="HO5" i="22"/>
  <c r="HF5" i="22"/>
  <c r="HC5" i="22"/>
  <c r="GZ5" i="22"/>
  <c r="GP5" i="22"/>
  <c r="GM5" i="22"/>
  <c r="GJ5" i="22"/>
  <c r="GA5" i="22"/>
  <c r="FX5" i="22"/>
  <c r="FU5" i="22"/>
  <c r="FK5" i="22"/>
  <c r="FH5" i="22"/>
  <c r="FE5" i="22"/>
  <c r="ET5" i="22"/>
  <c r="EI5" i="22"/>
  <c r="DY5" i="22"/>
  <c r="DO5" i="22"/>
  <c r="DE5" i="22"/>
  <c r="CT5" i="22"/>
  <c r="CI5" i="22"/>
  <c r="BY5" i="22"/>
  <c r="BO5" i="22"/>
  <c r="AU5" i="22"/>
  <c r="AK5" i="22"/>
  <c r="AA5" i="22"/>
  <c r="IO4" i="22"/>
  <c r="ID4" i="22"/>
  <c r="HU4" i="22"/>
  <c r="HR4" i="22"/>
  <c r="HO4" i="22"/>
  <c r="HF4" i="22"/>
  <c r="HC4" i="22"/>
  <c r="GZ4" i="22"/>
  <c r="GP4" i="22"/>
  <c r="GM4" i="22"/>
  <c r="GJ4" i="22"/>
  <c r="GA4" i="22"/>
  <c r="FX4" i="22"/>
  <c r="FU4" i="22"/>
  <c r="FK4" i="22"/>
  <c r="FH4" i="22"/>
  <c r="FE4" i="22"/>
  <c r="ET4" i="22"/>
  <c r="EI4" i="22"/>
  <c r="DY4" i="22"/>
  <c r="DO4" i="22"/>
  <c r="DE4" i="22"/>
  <c r="CT4" i="22"/>
  <c r="CI4" i="22"/>
  <c r="BY4" i="22"/>
  <c r="BO4" i="22"/>
  <c r="AU4" i="22"/>
  <c r="AK4" i="22"/>
  <c r="AA4" i="22"/>
  <c r="IO3" i="22"/>
  <c r="ID3" i="22"/>
  <c r="HU3" i="22"/>
  <c r="HR3" i="22"/>
  <c r="HO3" i="22"/>
  <c r="HF3" i="22"/>
  <c r="HC3" i="22"/>
  <c r="GZ3" i="22"/>
  <c r="GP3" i="22"/>
  <c r="GM3" i="22"/>
  <c r="GJ3" i="22"/>
  <c r="GA3" i="22"/>
  <c r="FX3" i="22"/>
  <c r="FU3" i="22"/>
  <c r="FK3" i="22"/>
  <c r="FH3" i="22"/>
  <c r="FE3" i="22"/>
  <c r="ET3" i="22"/>
  <c r="EI3" i="22"/>
  <c r="DY3" i="22"/>
  <c r="DO3" i="22"/>
  <c r="DE3" i="22"/>
  <c r="CT3" i="22"/>
  <c r="CI3" i="22"/>
  <c r="BY3" i="22"/>
  <c r="BO3" i="22"/>
  <c r="AU3" i="22"/>
  <c r="AK3" i="22"/>
  <c r="AA3" i="22"/>
  <c r="B126" i="22"/>
  <c r="B125" i="22"/>
  <c r="B124" i="22"/>
  <c r="B123" i="22"/>
  <c r="B122" i="22"/>
  <c r="B121" i="22"/>
  <c r="B120" i="22"/>
  <c r="B119" i="22"/>
  <c r="B118" i="22"/>
  <c r="B117" i="22"/>
  <c r="B116" i="22"/>
  <c r="EH115" i="22"/>
  <c r="B115" i="22"/>
  <c r="EH114" i="22"/>
  <c r="B114" i="22"/>
  <c r="EH113" i="22"/>
  <c r="B113" i="22"/>
  <c r="EH112" i="22"/>
  <c r="B112" i="22"/>
  <c r="EH111" i="22"/>
  <c r="B111" i="22"/>
  <c r="EH110" i="22"/>
  <c r="B110" i="22"/>
  <c r="EH109" i="22"/>
  <c r="B109" i="22"/>
  <c r="EH108" i="22"/>
  <c r="B108" i="22"/>
  <c r="EH107" i="22"/>
  <c r="B107" i="22"/>
  <c r="EH106" i="22"/>
  <c r="B106" i="22"/>
  <c r="EH105" i="22"/>
  <c r="B105" i="22"/>
  <c r="EH104" i="22"/>
  <c r="B104" i="22"/>
  <c r="EH103" i="22"/>
  <c r="B103" i="22"/>
  <c r="EH102" i="22"/>
  <c r="B102" i="22"/>
  <c r="EH101" i="22"/>
  <c r="B101" i="22"/>
  <c r="EH100" i="22"/>
  <c r="B100" i="22"/>
  <c r="EH99" i="22"/>
  <c r="B99" i="22"/>
  <c r="EH98" i="22"/>
  <c r="B98" i="22"/>
  <c r="EH97" i="22"/>
  <c r="B97" i="22"/>
  <c r="EH96" i="22"/>
  <c r="B96" i="22"/>
  <c r="EH95" i="22"/>
  <c r="B95" i="22"/>
  <c r="EH94" i="22"/>
  <c r="B94" i="22"/>
  <c r="EH93" i="22"/>
  <c r="B93" i="22"/>
  <c r="EH92" i="22"/>
  <c r="B92" i="22"/>
  <c r="EH91" i="22"/>
  <c r="B91" i="22"/>
  <c r="EH90" i="22"/>
  <c r="EH89" i="22"/>
  <c r="EH88" i="22"/>
  <c r="EH87" i="22"/>
  <c r="EH86" i="22"/>
  <c r="B90" i="22"/>
  <c r="EH85" i="22"/>
  <c r="B89" i="22"/>
  <c r="EH84" i="22"/>
  <c r="B88" i="22"/>
  <c r="EH83" i="22"/>
  <c r="B87" i="22"/>
  <c r="EH82" i="22"/>
  <c r="B86" i="22"/>
  <c r="EH81" i="22"/>
  <c r="B85" i="22"/>
  <c r="EH80" i="22"/>
  <c r="B84" i="22"/>
  <c r="EH79" i="22"/>
  <c r="B83" i="22"/>
  <c r="EH78" i="22"/>
  <c r="B82" i="22"/>
  <c r="EH77" i="22"/>
  <c r="B81" i="22"/>
  <c r="EH76" i="22"/>
  <c r="B80" i="22"/>
  <c r="B79" i="22"/>
  <c r="B78" i="22"/>
  <c r="B77" i="22"/>
  <c r="B76" i="22"/>
  <c r="B75" i="22"/>
  <c r="BX70" i="22"/>
  <c r="BN70" i="22"/>
  <c r="AT70" i="22"/>
  <c r="B74" i="22"/>
  <c r="BX69" i="22"/>
  <c r="BN69" i="22"/>
  <c r="AT69" i="22"/>
  <c r="B73" i="22"/>
  <c r="BX68" i="22"/>
  <c r="BN68" i="22"/>
  <c r="AT68" i="22"/>
  <c r="B72" i="22"/>
  <c r="EH67" i="22"/>
  <c r="BX67" i="22"/>
  <c r="BN67" i="22"/>
  <c r="AT67" i="22"/>
  <c r="B71" i="22"/>
  <c r="EH66" i="22"/>
  <c r="BX66" i="22"/>
  <c r="BN66" i="22"/>
  <c r="AT66" i="22"/>
  <c r="B70" i="22"/>
  <c r="EH65" i="22"/>
  <c r="BX65" i="22"/>
  <c r="BN65" i="22"/>
  <c r="AT65" i="22"/>
  <c r="B69" i="22"/>
  <c r="EH64" i="22"/>
  <c r="BX64" i="22"/>
  <c r="BN64" i="22"/>
  <c r="AT64" i="22"/>
  <c r="B68" i="22"/>
  <c r="EH63" i="22"/>
  <c r="BX63" i="22"/>
  <c r="BN63" i="22"/>
  <c r="AT63" i="22"/>
  <c r="B67" i="22"/>
  <c r="EH62" i="22"/>
  <c r="BX62" i="22"/>
  <c r="BN62" i="22"/>
  <c r="AT62" i="22"/>
  <c r="B66" i="22"/>
  <c r="IN61" i="22"/>
  <c r="EH61" i="22"/>
  <c r="BX61" i="22"/>
  <c r="BN61" i="22"/>
  <c r="AT61" i="22"/>
  <c r="B65" i="22"/>
  <c r="IN60" i="22"/>
  <c r="EH60" i="22"/>
  <c r="BX60" i="22"/>
  <c r="BN60" i="22"/>
  <c r="AT60" i="22"/>
  <c r="B64" i="22"/>
  <c r="IN59" i="22"/>
  <c r="EH59" i="22"/>
  <c r="BX59" i="22"/>
  <c r="BN59" i="22"/>
  <c r="AT59" i="22"/>
  <c r="B63" i="22"/>
  <c r="IN58" i="22"/>
  <c r="EH58" i="22"/>
  <c r="BX58" i="22"/>
  <c r="BN58" i="22"/>
  <c r="AT58" i="22"/>
  <c r="B62" i="22"/>
  <c r="IN57" i="22"/>
  <c r="EH57" i="22"/>
  <c r="BX57" i="22"/>
  <c r="BN57" i="22"/>
  <c r="AT57" i="22"/>
  <c r="B61" i="22"/>
  <c r="IN56" i="22"/>
  <c r="EH56" i="22"/>
  <c r="BX56" i="22"/>
  <c r="BN56" i="22"/>
  <c r="AT56" i="22"/>
  <c r="B60" i="22"/>
  <c r="IN55" i="22"/>
  <c r="EH55" i="22"/>
  <c r="Z55" i="22"/>
  <c r="B59" i="22"/>
  <c r="IN54" i="22"/>
  <c r="EH54" i="22"/>
  <c r="Z54" i="22"/>
  <c r="IN53" i="22"/>
  <c r="EH53" i="22"/>
  <c r="Z53" i="22"/>
  <c r="IN52" i="22"/>
  <c r="EH52" i="22"/>
  <c r="Z52" i="22"/>
  <c r="IN51" i="22"/>
  <c r="EH51" i="22"/>
  <c r="AJ51" i="22"/>
  <c r="Z51" i="22"/>
  <c r="IN50" i="22"/>
  <c r="EH50" i="22"/>
  <c r="BX50" i="22"/>
  <c r="BN50" i="22"/>
  <c r="AT50" i="22"/>
  <c r="AJ50" i="22"/>
  <c r="Z50" i="22"/>
  <c r="IN49" i="22"/>
  <c r="EH49" i="22"/>
  <c r="BX49" i="22"/>
  <c r="BN49" i="22"/>
  <c r="AT49" i="22"/>
  <c r="AJ49" i="22"/>
  <c r="Z49" i="22"/>
  <c r="IN48" i="22"/>
  <c r="EH48" i="22"/>
  <c r="BX48" i="22"/>
  <c r="BN48" i="22"/>
  <c r="AT48" i="22"/>
  <c r="AJ48" i="22"/>
  <c r="Z48" i="22"/>
  <c r="IN47" i="22"/>
  <c r="IC47" i="22"/>
  <c r="EH47" i="22"/>
  <c r="BX47" i="22"/>
  <c r="BN47" i="22"/>
  <c r="AT47" i="22"/>
  <c r="AJ47" i="22"/>
  <c r="Z47" i="22"/>
  <c r="IN46" i="22"/>
  <c r="IC46" i="22"/>
  <c r="EH46" i="22"/>
  <c r="BX46" i="22"/>
  <c r="BN46" i="22"/>
  <c r="AT46" i="22"/>
  <c r="AJ46" i="22"/>
  <c r="Z46" i="22"/>
  <c r="IN45" i="22"/>
  <c r="IC45" i="22"/>
  <c r="EH45" i="22"/>
  <c r="BX45" i="22"/>
  <c r="BN45" i="22"/>
  <c r="AT45" i="22"/>
  <c r="AJ45" i="22"/>
  <c r="Z45" i="22"/>
  <c r="IN44" i="22"/>
  <c r="IC44" i="22"/>
  <c r="EH44" i="22"/>
  <c r="BX44" i="22"/>
  <c r="BN44" i="22"/>
  <c r="AT44" i="22"/>
  <c r="AJ44" i="22"/>
  <c r="Z44" i="22"/>
  <c r="IN43" i="22"/>
  <c r="IC43" i="22"/>
  <c r="EH43" i="22"/>
  <c r="BX43" i="22"/>
  <c r="BN43" i="22"/>
  <c r="AT43" i="22"/>
  <c r="AJ43" i="22"/>
  <c r="Z43" i="22"/>
  <c r="IN42" i="22"/>
  <c r="IC42" i="22"/>
  <c r="EH42" i="22"/>
  <c r="BX42" i="22"/>
  <c r="BN42" i="22"/>
  <c r="AT42" i="22"/>
  <c r="AJ42" i="22"/>
  <c r="Z42" i="22"/>
  <c r="IN41" i="22"/>
  <c r="IC41" i="22"/>
  <c r="EH41" i="22"/>
  <c r="BX41" i="22"/>
  <c r="BN41" i="22"/>
  <c r="AT41" i="22"/>
  <c r="AJ41" i="22"/>
  <c r="Z41" i="22"/>
  <c r="IN40" i="22"/>
  <c r="IC40" i="22"/>
  <c r="EH40" i="22"/>
  <c r="BX40" i="22"/>
  <c r="BN40" i="22"/>
  <c r="AT40" i="22"/>
  <c r="AJ40" i="22"/>
  <c r="Z40" i="22"/>
  <c r="IN39" i="22"/>
  <c r="IC39" i="22"/>
  <c r="EH39" i="22"/>
  <c r="BX39" i="22"/>
  <c r="BN39" i="22"/>
  <c r="AT39" i="22"/>
  <c r="AJ39" i="22"/>
  <c r="Z39" i="22"/>
  <c r="IN38" i="22"/>
  <c r="IC38" i="22"/>
  <c r="EH38" i="22"/>
  <c r="BX38" i="22"/>
  <c r="BN38" i="22"/>
  <c r="AT38" i="22"/>
  <c r="AJ38" i="22"/>
  <c r="Z38" i="22"/>
  <c r="IN37" i="22"/>
  <c r="IC37" i="22"/>
  <c r="EH37" i="22"/>
  <c r="CS37" i="22"/>
  <c r="BX37" i="22"/>
  <c r="BN37" i="22"/>
  <c r="AT37" i="22"/>
  <c r="AJ37" i="22"/>
  <c r="Z37" i="22"/>
  <c r="IN36" i="22"/>
  <c r="IC36" i="22"/>
  <c r="EH36" i="22"/>
  <c r="CS36" i="22"/>
  <c r="BX36" i="22"/>
  <c r="BN36" i="22"/>
  <c r="AT36" i="22"/>
  <c r="AJ36" i="22"/>
  <c r="Z36" i="22"/>
  <c r="IN35" i="22"/>
  <c r="IC35" i="22"/>
  <c r="EH35" i="22"/>
  <c r="CS35" i="22"/>
  <c r="IN34" i="22"/>
  <c r="IC34" i="22"/>
  <c r="EH34" i="22"/>
  <c r="CS34" i="22"/>
  <c r="IN33" i="22"/>
  <c r="IC33" i="22"/>
  <c r="EH33" i="22"/>
  <c r="CS33" i="22"/>
  <c r="IN32" i="22"/>
  <c r="IC32" i="22"/>
  <c r="EH32" i="22"/>
  <c r="CS32" i="22"/>
  <c r="IN31" i="22"/>
  <c r="IC31" i="22"/>
  <c r="EH31" i="22"/>
  <c r="CS31" i="22"/>
  <c r="IN30" i="22"/>
  <c r="IC30" i="22"/>
  <c r="EH30" i="22"/>
  <c r="CS30" i="22"/>
  <c r="CH30" i="22"/>
  <c r="Z30" i="22"/>
  <c r="IN29" i="22"/>
  <c r="IC29" i="22"/>
  <c r="EH29" i="22"/>
  <c r="CS29" i="22"/>
  <c r="CH29" i="22"/>
  <c r="Z29" i="22"/>
  <c r="IN28" i="22"/>
  <c r="IC28" i="22"/>
  <c r="EH28" i="22"/>
  <c r="CS28" i="22"/>
  <c r="CH28" i="22"/>
  <c r="Z28" i="22"/>
  <c r="IN27" i="22"/>
  <c r="IC27" i="22"/>
  <c r="EH27" i="22"/>
  <c r="CS27" i="22"/>
  <c r="CH27" i="22"/>
  <c r="Z27" i="22"/>
  <c r="IN26" i="22"/>
  <c r="IC26" i="22"/>
  <c r="EH26" i="22"/>
  <c r="DN26" i="22"/>
  <c r="CS26" i="22"/>
  <c r="CH26" i="22"/>
  <c r="IN25" i="22"/>
  <c r="IC25" i="22"/>
  <c r="EH25" i="22"/>
  <c r="DN25" i="22"/>
  <c r="CS25" i="22"/>
  <c r="CH25" i="22"/>
  <c r="IN24" i="22"/>
  <c r="IC24" i="22"/>
  <c r="ES24" i="22"/>
  <c r="EH24" i="22"/>
  <c r="DN24" i="22"/>
  <c r="CS24" i="22"/>
  <c r="CH24" i="22"/>
  <c r="IN23" i="22"/>
  <c r="IC23" i="22"/>
  <c r="HE23" i="22"/>
  <c r="HB23" i="22"/>
  <c r="GY23" i="22"/>
  <c r="ES23" i="22"/>
  <c r="EH23" i="22"/>
  <c r="DN23" i="22"/>
  <c r="CS23" i="22"/>
  <c r="CH23" i="22"/>
  <c r="IN22" i="22"/>
  <c r="IC22" i="22"/>
  <c r="HE22" i="22"/>
  <c r="HB22" i="22"/>
  <c r="GY22" i="22"/>
  <c r="ES22" i="22"/>
  <c r="EH22" i="22"/>
  <c r="DN22" i="22"/>
  <c r="CS22" i="22"/>
  <c r="CH22" i="22"/>
  <c r="IN21" i="22"/>
  <c r="IC21" i="22"/>
  <c r="HE21" i="22"/>
  <c r="HB21" i="22"/>
  <c r="GY21" i="22"/>
  <c r="ES21" i="22"/>
  <c r="EH21" i="22"/>
  <c r="DN21" i="22"/>
  <c r="CS21" i="22"/>
  <c r="CH21" i="22"/>
  <c r="IN20" i="22"/>
  <c r="IC20" i="22"/>
  <c r="HE20" i="22"/>
  <c r="HB20" i="22"/>
  <c r="GY20" i="22"/>
  <c r="ES20" i="22"/>
  <c r="EH20" i="22"/>
  <c r="DN20" i="22"/>
  <c r="DD20" i="22"/>
  <c r="CS20" i="22"/>
  <c r="CH20" i="22"/>
  <c r="IN19" i="22"/>
  <c r="IC19" i="22"/>
  <c r="HE19" i="22"/>
  <c r="HB19" i="22"/>
  <c r="GY19" i="22"/>
  <c r="ES19" i="22"/>
  <c r="EH19" i="22"/>
  <c r="DN19" i="22"/>
  <c r="DD19" i="22"/>
  <c r="CS19" i="22"/>
  <c r="CH19" i="22"/>
  <c r="IN18" i="22"/>
  <c r="IC18" i="22"/>
  <c r="HE18" i="22"/>
  <c r="HB18" i="22"/>
  <c r="GY18" i="22"/>
  <c r="ES18" i="22"/>
  <c r="EH18" i="22"/>
  <c r="DN18" i="22"/>
  <c r="DD18" i="22"/>
  <c r="CS18" i="22"/>
  <c r="CH18" i="22"/>
  <c r="IN17" i="22"/>
  <c r="IC17" i="22"/>
  <c r="HE17" i="22"/>
  <c r="HB17" i="22"/>
  <c r="GY17" i="22"/>
  <c r="ES17" i="22"/>
  <c r="EH17" i="22"/>
  <c r="DN17" i="22"/>
  <c r="DD17" i="22"/>
  <c r="CS17" i="22"/>
  <c r="CH17" i="22"/>
  <c r="BX17" i="22"/>
  <c r="Z17" i="22"/>
  <c r="IN16" i="22"/>
  <c r="IC16" i="22"/>
  <c r="HE16" i="22"/>
  <c r="HB16" i="22"/>
  <c r="GY16" i="22"/>
  <c r="ES16" i="22"/>
  <c r="EH16" i="22"/>
  <c r="DN16" i="22"/>
  <c r="DD16" i="22"/>
  <c r="CS16" i="22"/>
  <c r="CH16" i="22"/>
  <c r="BX16" i="22"/>
  <c r="Z16" i="22"/>
  <c r="IN15" i="22"/>
  <c r="IC15" i="22"/>
  <c r="HE15" i="22"/>
  <c r="HB15" i="22"/>
  <c r="GY15" i="22"/>
  <c r="ES15" i="22"/>
  <c r="EH15" i="22"/>
  <c r="DN15" i="22"/>
  <c r="DD15" i="22"/>
  <c r="CS15" i="22"/>
  <c r="CH15" i="22"/>
  <c r="BX15" i="22"/>
  <c r="Z15" i="22"/>
  <c r="IN14" i="22"/>
  <c r="IC14" i="22"/>
  <c r="HE14" i="22"/>
  <c r="HB14" i="22"/>
  <c r="GY14" i="22"/>
  <c r="ES14" i="22"/>
  <c r="EH14" i="22"/>
  <c r="DN14" i="22"/>
  <c r="DD14" i="22"/>
  <c r="CS14" i="22"/>
  <c r="CH14" i="22"/>
  <c r="BX14" i="22"/>
  <c r="Z14" i="22"/>
  <c r="IN13" i="22"/>
  <c r="IC13" i="22"/>
  <c r="HE13" i="22"/>
  <c r="HB13" i="22"/>
  <c r="GY13" i="22"/>
  <c r="FJ13" i="22"/>
  <c r="FG13" i="22"/>
  <c r="FD13" i="22"/>
  <c r="ES13" i="22"/>
  <c r="EH13" i="22"/>
  <c r="DN13" i="22"/>
  <c r="DD13" i="22"/>
  <c r="CS13" i="22"/>
  <c r="CH13" i="22"/>
  <c r="BX13" i="22"/>
  <c r="Z13" i="22"/>
  <c r="IN12" i="22"/>
  <c r="IC12" i="22"/>
  <c r="HE12" i="22"/>
  <c r="HB12" i="22"/>
  <c r="GY12" i="22"/>
  <c r="FJ12" i="22"/>
  <c r="FG12" i="22"/>
  <c r="FD12" i="22"/>
  <c r="ES12" i="22"/>
  <c r="EH12" i="22"/>
  <c r="DN12" i="22"/>
  <c r="DD12" i="22"/>
  <c r="CS12" i="22"/>
  <c r="CH12" i="22"/>
  <c r="BX12" i="22"/>
  <c r="AT12" i="22"/>
  <c r="AJ12" i="22"/>
  <c r="Z12" i="22"/>
  <c r="IN11" i="22"/>
  <c r="IC11" i="22"/>
  <c r="HE11" i="22"/>
  <c r="HB11" i="22"/>
  <c r="GY11" i="22"/>
  <c r="FJ11" i="22"/>
  <c r="FG11" i="22"/>
  <c r="FD11" i="22"/>
  <c r="ES11" i="22"/>
  <c r="EH11" i="22"/>
  <c r="DN11" i="22"/>
  <c r="DD11" i="22"/>
  <c r="CS11" i="22"/>
  <c r="CH11" i="22"/>
  <c r="BX11" i="22"/>
  <c r="AT11" i="22"/>
  <c r="AJ11" i="22"/>
  <c r="Z11" i="22"/>
  <c r="IN10" i="22"/>
  <c r="IC10" i="22"/>
  <c r="HE10" i="22"/>
  <c r="HB10" i="22"/>
  <c r="GY10" i="22"/>
  <c r="FJ10" i="22"/>
  <c r="FG10" i="22"/>
  <c r="FD10" i="22"/>
  <c r="ES10" i="22"/>
  <c r="EH10" i="22"/>
  <c r="DN10" i="22"/>
  <c r="DD10" i="22"/>
  <c r="CS10" i="22"/>
  <c r="CH10" i="22"/>
  <c r="BX10" i="22"/>
  <c r="AT10" i="22"/>
  <c r="AJ10" i="22"/>
  <c r="Z10" i="22"/>
  <c r="IN9" i="22"/>
  <c r="IC9" i="22"/>
  <c r="HE9" i="22"/>
  <c r="HB9" i="22"/>
  <c r="GY9" i="22"/>
  <c r="FZ9" i="22"/>
  <c r="FW9" i="22"/>
  <c r="FT9" i="22"/>
  <c r="FJ9" i="22"/>
  <c r="FG9" i="22"/>
  <c r="FD9" i="22"/>
  <c r="ES9" i="22"/>
  <c r="EH9" i="22"/>
  <c r="DX9" i="22"/>
  <c r="DN9" i="22"/>
  <c r="DD9" i="22"/>
  <c r="CS9" i="22"/>
  <c r="CH9" i="22"/>
  <c r="BX9" i="22"/>
  <c r="AT9" i="22"/>
  <c r="AJ9" i="22"/>
  <c r="Z9" i="22"/>
  <c r="IN8" i="22"/>
  <c r="IC8" i="22"/>
  <c r="HT8" i="22"/>
  <c r="HQ8" i="22"/>
  <c r="HN8" i="22"/>
  <c r="HE8" i="22"/>
  <c r="HB8" i="22"/>
  <c r="GY8" i="22"/>
  <c r="FZ8" i="22"/>
  <c r="FW8" i="22"/>
  <c r="FT8" i="22"/>
  <c r="FJ8" i="22"/>
  <c r="FG8" i="22"/>
  <c r="FD8" i="22"/>
  <c r="ES8" i="22"/>
  <c r="EH8" i="22"/>
  <c r="DX8" i="22"/>
  <c r="DN8" i="22"/>
  <c r="DD8" i="22"/>
  <c r="CS8" i="22"/>
  <c r="CH8" i="22"/>
  <c r="BX8" i="22"/>
  <c r="AT8" i="22"/>
  <c r="AJ8" i="22"/>
  <c r="Z8" i="22"/>
  <c r="IN7" i="22"/>
  <c r="IC7" i="22"/>
  <c r="HT7" i="22"/>
  <c r="HQ7" i="22"/>
  <c r="HN7" i="22"/>
  <c r="HE7" i="22"/>
  <c r="HB7" i="22"/>
  <c r="GY7" i="22"/>
  <c r="GO7" i="22"/>
  <c r="GL7" i="22"/>
  <c r="GI7" i="22"/>
  <c r="FZ7" i="22"/>
  <c r="FW7" i="22"/>
  <c r="FT7" i="22"/>
  <c r="FJ7" i="22"/>
  <c r="FG7" i="22"/>
  <c r="FD7" i="22"/>
  <c r="ES7" i="22"/>
  <c r="EH7" i="22"/>
  <c r="DX7" i="22"/>
  <c r="DN7" i="22"/>
  <c r="DD7" i="22"/>
  <c r="CS7" i="22"/>
  <c r="CH7" i="22"/>
  <c r="BX7" i="22"/>
  <c r="BN7" i="22"/>
  <c r="AT7" i="22"/>
  <c r="AJ7" i="22"/>
  <c r="Z7" i="22"/>
  <c r="IN6" i="22"/>
  <c r="IC6" i="22"/>
  <c r="HT6" i="22"/>
  <c r="HQ6" i="22"/>
  <c r="HN6" i="22"/>
  <c r="HE6" i="22"/>
  <c r="HB6" i="22"/>
  <c r="GY6" i="22"/>
  <c r="GO6" i="22"/>
  <c r="GL6" i="22"/>
  <c r="GI6" i="22"/>
  <c r="FZ6" i="22"/>
  <c r="FW6" i="22"/>
  <c r="FT6" i="22"/>
  <c r="FJ6" i="22"/>
  <c r="FG6" i="22"/>
  <c r="FD6" i="22"/>
  <c r="ES6" i="22"/>
  <c r="EH6" i="22"/>
  <c r="DX6" i="22"/>
  <c r="DN6" i="22"/>
  <c r="DD6" i="22"/>
  <c r="CS6" i="22"/>
  <c r="CH6" i="22"/>
  <c r="BX6" i="22"/>
  <c r="BN6" i="22"/>
  <c r="AT6" i="22"/>
  <c r="AJ6" i="22"/>
  <c r="Z6" i="22"/>
  <c r="IN5" i="22"/>
  <c r="IC5" i="22"/>
  <c r="HT5" i="22"/>
  <c r="HQ5" i="22"/>
  <c r="HN5" i="22"/>
  <c r="HE5" i="22"/>
  <c r="HB5" i="22"/>
  <c r="GY5" i="22"/>
  <c r="GO5" i="22"/>
  <c r="GL5" i="22"/>
  <c r="GI5" i="22"/>
  <c r="FZ5" i="22"/>
  <c r="FW5" i="22"/>
  <c r="FT5" i="22"/>
  <c r="FJ5" i="22"/>
  <c r="FG5" i="22"/>
  <c r="FD5" i="22"/>
  <c r="ES5" i="22"/>
  <c r="EH5" i="22"/>
  <c r="DX5" i="22"/>
  <c r="DN5" i="22"/>
  <c r="DD5" i="22"/>
  <c r="CS5" i="22"/>
  <c r="CH5" i="22"/>
  <c r="BX5" i="22"/>
  <c r="BN5" i="22"/>
  <c r="AT5" i="22"/>
  <c r="AJ5" i="22"/>
  <c r="Z5" i="22"/>
  <c r="IN4" i="22"/>
  <c r="IC4" i="22"/>
  <c r="HT4" i="22"/>
  <c r="HQ4" i="22"/>
  <c r="HN4" i="22"/>
  <c r="HE4" i="22"/>
  <c r="HB4" i="22"/>
  <c r="GY4" i="22"/>
  <c r="GO4" i="22"/>
  <c r="GL4" i="22"/>
  <c r="GI4" i="22"/>
  <c r="FZ4" i="22"/>
  <c r="FW4" i="22"/>
  <c r="FT4" i="22"/>
  <c r="FJ4" i="22"/>
  <c r="FG4" i="22"/>
  <c r="FD4" i="22"/>
  <c r="ES4" i="22"/>
  <c r="EH4" i="22"/>
  <c r="DX4" i="22"/>
  <c r="DN4" i="22"/>
  <c r="DD4" i="22"/>
  <c r="CS4" i="22"/>
  <c r="CH4" i="22"/>
  <c r="BX4" i="22"/>
  <c r="BN4" i="22"/>
  <c r="AT4" i="22"/>
  <c r="AJ4" i="22"/>
  <c r="Z4" i="22"/>
  <c r="IN3" i="22"/>
  <c r="IC3" i="22"/>
  <c r="HT3" i="22"/>
  <c r="HQ3" i="22"/>
  <c r="HN3" i="22"/>
  <c r="HE3" i="22"/>
  <c r="HB3" i="22"/>
  <c r="GY3" i="22"/>
  <c r="GO3" i="22"/>
  <c r="GL3" i="22"/>
  <c r="GI3" i="22"/>
  <c r="FZ3" i="22"/>
  <c r="FW3" i="22"/>
  <c r="FT3" i="22"/>
  <c r="FJ3" i="22"/>
  <c r="FG3" i="22"/>
  <c r="FD3" i="22"/>
  <c r="ES3" i="22"/>
  <c r="EH3" i="22"/>
  <c r="DX3" i="22"/>
  <c r="DN3" i="22"/>
  <c r="DD3" i="22"/>
  <c r="CS3" i="22"/>
  <c r="CH3" i="22"/>
  <c r="BX3" i="22"/>
  <c r="BN3" i="22"/>
  <c r="AT3" i="22"/>
  <c r="AJ3" i="22"/>
  <c r="Z3" i="22"/>
  <c r="B308" i="22"/>
  <c r="B307" i="22"/>
  <c r="B306" i="22"/>
  <c r="B305" i="22"/>
  <c r="B304" i="22"/>
  <c r="B303" i="22"/>
  <c r="B302" i="22"/>
  <c r="B301" i="22"/>
  <c r="B300" i="22"/>
  <c r="B299" i="22"/>
  <c r="B298" i="22"/>
  <c r="B297" i="22"/>
  <c r="B296" i="22"/>
  <c r="AG295" i="22"/>
  <c r="B295" i="22"/>
  <c r="AG294" i="22"/>
  <c r="B294" i="22"/>
  <c r="AG293" i="22"/>
  <c r="B293" i="22"/>
  <c r="AG292" i="22"/>
  <c r="B292" i="22"/>
  <c r="AG291" i="22"/>
  <c r="B291" i="22"/>
  <c r="AG290" i="22"/>
  <c r="B290" i="22"/>
  <c r="B289" i="22"/>
  <c r="AG288" i="22"/>
  <c r="B288" i="22"/>
  <c r="AG287" i="22"/>
  <c r="B287" i="22"/>
  <c r="AG286" i="22"/>
  <c r="B286" i="22"/>
  <c r="AG285" i="22"/>
  <c r="B285" i="22"/>
  <c r="AG284" i="22"/>
  <c r="B284" i="22"/>
  <c r="AG283" i="22"/>
  <c r="B283" i="22"/>
  <c r="B282" i="22"/>
  <c r="AG281" i="22"/>
  <c r="B281" i="22"/>
  <c r="AG280" i="22"/>
  <c r="B280" i="22"/>
  <c r="AG279" i="22"/>
  <c r="B279" i="22"/>
  <c r="AG278" i="22"/>
  <c r="B278" i="22"/>
  <c r="AG277" i="22"/>
  <c r="B277" i="22"/>
  <c r="AG276" i="22"/>
  <c r="B276" i="22"/>
  <c r="B275" i="22"/>
  <c r="AG274" i="22"/>
  <c r="B274" i="22"/>
  <c r="AG273" i="22"/>
  <c r="B273" i="22"/>
  <c r="AG272" i="22"/>
  <c r="B272" i="22"/>
  <c r="AG271" i="22"/>
  <c r="B271" i="22"/>
  <c r="AG270" i="22"/>
  <c r="B270" i="22"/>
  <c r="AG269" i="22"/>
  <c r="B269" i="22"/>
  <c r="B268" i="22"/>
  <c r="AG267" i="22"/>
  <c r="B267" i="22"/>
  <c r="AG266" i="22"/>
  <c r="B266" i="22"/>
  <c r="AG265" i="22"/>
  <c r="B265" i="22"/>
  <c r="AG264" i="22"/>
  <c r="B264" i="22"/>
  <c r="AG263" i="22"/>
  <c r="B263" i="22"/>
  <c r="AG262" i="22"/>
  <c r="B262" i="22"/>
  <c r="B261" i="22"/>
  <c r="AG260" i="22"/>
  <c r="B260" i="22"/>
  <c r="AG259" i="22"/>
  <c r="B259" i="22"/>
  <c r="AG258" i="22"/>
  <c r="B258" i="22"/>
  <c r="AG257" i="22"/>
  <c r="B257" i="22"/>
  <c r="AG256" i="22"/>
  <c r="B256" i="22"/>
  <c r="AG255" i="22"/>
  <c r="B255" i="22"/>
  <c r="B254" i="22"/>
  <c r="AG253" i="22"/>
  <c r="B253" i="22"/>
  <c r="AG252" i="22"/>
  <c r="B252" i="22"/>
  <c r="AG251" i="22"/>
  <c r="B251" i="22"/>
  <c r="AG250" i="22"/>
  <c r="B250" i="22"/>
  <c r="AG249" i="22"/>
  <c r="B249" i="22"/>
  <c r="AG248" i="22"/>
  <c r="B248" i="22"/>
  <c r="B247" i="22"/>
  <c r="AG246" i="22"/>
  <c r="B246" i="22"/>
  <c r="AG245" i="22"/>
  <c r="B245" i="22"/>
  <c r="AG244" i="22"/>
  <c r="B244" i="22"/>
  <c r="AG243" i="22"/>
  <c r="B243" i="22"/>
  <c r="IN242" i="22"/>
  <c r="IC242" i="22"/>
  <c r="AG242" i="22"/>
  <c r="B242" i="22"/>
  <c r="IN241" i="22"/>
  <c r="IC241" i="22"/>
  <c r="AG241" i="22"/>
  <c r="B241" i="22"/>
  <c r="IN240" i="22"/>
  <c r="IC240" i="22"/>
  <c r="B240" i="22"/>
  <c r="IN239" i="22"/>
  <c r="IC239" i="22"/>
  <c r="AG239" i="22"/>
  <c r="B239" i="22"/>
  <c r="IN238" i="22"/>
  <c r="IC238" i="22"/>
  <c r="AG238" i="22"/>
  <c r="B238" i="22"/>
  <c r="IN237" i="22"/>
  <c r="IC237" i="22"/>
  <c r="AG237" i="22"/>
  <c r="B237" i="22"/>
  <c r="IN236" i="22"/>
  <c r="IC236" i="22"/>
  <c r="AG236" i="22"/>
  <c r="B236" i="22"/>
  <c r="IN235" i="22"/>
  <c r="IC235" i="22"/>
  <c r="AG235" i="22"/>
  <c r="B235" i="22"/>
  <c r="IN234" i="22"/>
  <c r="IC234" i="22"/>
  <c r="AG234" i="22"/>
  <c r="B234" i="22"/>
  <c r="IN233" i="22"/>
  <c r="IC233" i="22"/>
  <c r="B233" i="22"/>
  <c r="IN232" i="22"/>
  <c r="IC232" i="22"/>
  <c r="AG232" i="22"/>
  <c r="B232" i="22"/>
  <c r="IN231" i="22"/>
  <c r="IC231" i="22"/>
  <c r="AG231" i="22"/>
  <c r="B231" i="22"/>
  <c r="IN230" i="22"/>
  <c r="IC230" i="22"/>
  <c r="AG230" i="22"/>
  <c r="B230" i="22"/>
  <c r="IN229" i="22"/>
  <c r="IC229" i="22"/>
  <c r="AG229" i="22"/>
  <c r="B229" i="22"/>
  <c r="IN228" i="22"/>
  <c r="IC228" i="22"/>
  <c r="AG228" i="22"/>
  <c r="B228" i="22"/>
  <c r="AG227" i="22"/>
  <c r="B227" i="22"/>
  <c r="B226" i="22"/>
  <c r="AG225" i="22"/>
  <c r="B225" i="22"/>
  <c r="AG224" i="22"/>
  <c r="B224" i="22"/>
  <c r="AG223" i="22"/>
  <c r="B223" i="22"/>
  <c r="AG222" i="22"/>
  <c r="B222" i="22"/>
  <c r="AG221" i="22"/>
  <c r="B221" i="22"/>
  <c r="AG220" i="22"/>
  <c r="B220" i="22"/>
  <c r="B219" i="22"/>
  <c r="AG218" i="22"/>
  <c r="B218" i="22"/>
  <c r="AG217" i="22"/>
  <c r="B217" i="22"/>
  <c r="AG216" i="22"/>
  <c r="B216" i="22"/>
  <c r="AG215" i="22"/>
  <c r="B215" i="22"/>
  <c r="AG214" i="22"/>
  <c r="B214" i="22"/>
  <c r="AG213" i="22"/>
  <c r="B213" i="22"/>
  <c r="B212" i="22"/>
  <c r="AG211" i="22"/>
  <c r="B211" i="22"/>
  <c r="AG210" i="22"/>
  <c r="B210" i="22"/>
  <c r="AG209" i="22"/>
  <c r="B209" i="22"/>
  <c r="AG208" i="22"/>
  <c r="B208" i="22"/>
  <c r="AG207" i="22"/>
  <c r="B207" i="22"/>
  <c r="AG206" i="22"/>
  <c r="B206" i="22"/>
  <c r="B205" i="22"/>
  <c r="AG204" i="22"/>
  <c r="B204" i="22"/>
  <c r="AG203" i="22"/>
  <c r="B203" i="22"/>
  <c r="AG202" i="22"/>
  <c r="B202" i="22"/>
  <c r="AG201" i="22"/>
  <c r="B201" i="22"/>
  <c r="AG200" i="22"/>
  <c r="B200" i="22"/>
  <c r="AG199" i="22"/>
  <c r="B199" i="22"/>
  <c r="B198" i="22"/>
  <c r="AG197" i="22"/>
  <c r="B197" i="22"/>
  <c r="AG196" i="22"/>
  <c r="B196" i="22"/>
  <c r="AG195" i="22"/>
  <c r="B195" i="22"/>
  <c r="AG194" i="22"/>
  <c r="B194" i="22"/>
  <c r="AG193" i="22"/>
  <c r="B193" i="22"/>
  <c r="AG192" i="22"/>
  <c r="B192" i="22"/>
  <c r="B191" i="22"/>
  <c r="AG190" i="22"/>
  <c r="B190" i="22"/>
  <c r="AG189" i="22"/>
  <c r="B189" i="22"/>
  <c r="AG188" i="22"/>
  <c r="B188" i="22"/>
  <c r="AG187" i="22"/>
  <c r="B187" i="22"/>
  <c r="AG186" i="22"/>
  <c r="B186" i="22"/>
  <c r="AG185" i="22"/>
  <c r="B185" i="22"/>
  <c r="B184" i="22"/>
  <c r="AG183" i="22"/>
  <c r="B183" i="22"/>
  <c r="AG182" i="22"/>
  <c r="B182" i="22"/>
  <c r="AG181" i="22"/>
  <c r="B181" i="22"/>
  <c r="AG180" i="22"/>
  <c r="B180" i="22"/>
  <c r="AG179" i="22"/>
  <c r="B179" i="22"/>
  <c r="AG178" i="22"/>
  <c r="B178" i="22"/>
  <c r="B177" i="22"/>
  <c r="AG176" i="22"/>
  <c r="AG175" i="22"/>
  <c r="AG174" i="22"/>
  <c r="AG173" i="22"/>
  <c r="AG172" i="22"/>
  <c r="AG171" i="22"/>
  <c r="IN165" i="22"/>
  <c r="IN164" i="22"/>
  <c r="IN163" i="22"/>
  <c r="B163" i="22"/>
  <c r="IN162" i="22"/>
  <c r="B162" i="22"/>
  <c r="IN161" i="22"/>
  <c r="B161" i="22"/>
  <c r="IN160" i="22"/>
  <c r="B160" i="22"/>
  <c r="IN159" i="22"/>
  <c r="B159" i="22"/>
  <c r="IN158" i="22"/>
  <c r="B158" i="22"/>
  <c r="IN157" i="22"/>
  <c r="B157" i="22"/>
  <c r="IN156" i="22"/>
  <c r="B156" i="22"/>
  <c r="IN155" i="22"/>
  <c r="B155" i="22"/>
  <c r="IN154" i="22"/>
  <c r="B154" i="22"/>
  <c r="IN153" i="22"/>
  <c r="B153" i="22"/>
  <c r="IN152" i="22"/>
  <c r="B152" i="22"/>
  <c r="IN151" i="22"/>
  <c r="B151" i="22"/>
  <c r="IN150" i="22"/>
  <c r="B150" i="22"/>
  <c r="IN149" i="22"/>
  <c r="B149" i="22"/>
  <c r="IN148" i="22"/>
  <c r="B148" i="22"/>
  <c r="IN147" i="22"/>
  <c r="B147" i="22"/>
  <c r="IN146" i="22"/>
  <c r="B146" i="22"/>
  <c r="IN145" i="22"/>
  <c r="B145" i="22"/>
  <c r="IN144" i="22"/>
  <c r="B144" i="22"/>
  <c r="IN143" i="22"/>
  <c r="B143" i="22"/>
  <c r="IN142" i="22"/>
  <c r="B142" i="22"/>
  <c r="IN141" i="22"/>
  <c r="B141" i="22"/>
  <c r="IN140" i="22"/>
  <c r="B140" i="22"/>
  <c r="IN139" i="22"/>
  <c r="B139" i="22"/>
  <c r="IN138" i="22"/>
  <c r="B138" i="22"/>
  <c r="IN137" i="22"/>
  <c r="B137" i="22"/>
  <c r="IN136" i="22"/>
  <c r="B136" i="22"/>
  <c r="IN135" i="22"/>
  <c r="B135" i="22"/>
  <c r="IN134" i="22"/>
  <c r="B134" i="22"/>
  <c r="IN133" i="22"/>
  <c r="B133" i="22"/>
  <c r="IN132" i="22"/>
  <c r="B132" i="22"/>
  <c r="IN131" i="22"/>
  <c r="B131" i="22"/>
  <c r="IN130" i="22"/>
  <c r="B130" i="22"/>
  <c r="IN129" i="22"/>
  <c r="B129" i="22"/>
  <c r="IN128" i="22"/>
  <c r="B128" i="22"/>
  <c r="IN127" i="22"/>
  <c r="B127" i="22"/>
  <c r="IN126" i="22"/>
  <c r="D126" i="22"/>
  <c r="IN125" i="22"/>
  <c r="D125" i="22"/>
  <c r="IN124" i="22"/>
  <c r="D124" i="22"/>
  <c r="IN123" i="22"/>
  <c r="D123" i="22"/>
  <c r="IN122" i="22"/>
  <c r="D122" i="22"/>
  <c r="IN121" i="22"/>
  <c r="D121" i="22"/>
  <c r="IN120" i="22"/>
  <c r="D120" i="22"/>
  <c r="IN119" i="22"/>
  <c r="D119" i="22"/>
  <c r="IN118" i="22"/>
  <c r="D118" i="22"/>
  <c r="IN117" i="22"/>
  <c r="D117" i="22"/>
  <c r="IN116" i="22"/>
  <c r="D116" i="22"/>
  <c r="IN115" i="22"/>
  <c r="EJ115" i="22"/>
  <c r="D115" i="22"/>
  <c r="IN114" i="22"/>
  <c r="EJ114" i="22"/>
  <c r="D114" i="22"/>
  <c r="IN113" i="22"/>
  <c r="EJ113" i="22"/>
  <c r="D113" i="22"/>
  <c r="IN112" i="22"/>
  <c r="EJ112" i="22"/>
  <c r="D112" i="22"/>
  <c r="IN111" i="22"/>
  <c r="EJ111" i="22"/>
  <c r="D111" i="22"/>
  <c r="IN110" i="22"/>
  <c r="EJ110" i="22"/>
  <c r="D110" i="22"/>
  <c r="IN109" i="22"/>
  <c r="EJ109" i="22"/>
  <c r="D109" i="22"/>
  <c r="IN108" i="22"/>
  <c r="EJ108" i="22"/>
  <c r="D108" i="22"/>
  <c r="IN107" i="22"/>
  <c r="EJ107" i="22"/>
  <c r="D107" i="22"/>
  <c r="IN106" i="22"/>
  <c r="EJ106" i="22"/>
  <c r="D106" i="22"/>
  <c r="IN105" i="22"/>
  <c r="EJ105" i="22"/>
  <c r="D105" i="22"/>
  <c r="IN104" i="22"/>
  <c r="EJ104" i="22"/>
  <c r="D104" i="22"/>
  <c r="IN103" i="22"/>
  <c r="EJ103" i="22"/>
  <c r="D103" i="22"/>
  <c r="IN102" i="22"/>
  <c r="EJ102" i="22"/>
  <c r="D102" i="22"/>
  <c r="IN101" i="22"/>
  <c r="EJ101" i="22"/>
  <c r="D101" i="22"/>
  <c r="IN100" i="22"/>
  <c r="EJ100" i="22"/>
  <c r="D100" i="22"/>
  <c r="IN99" i="22"/>
  <c r="EJ99" i="22"/>
  <c r="D99" i="22"/>
  <c r="IN98" i="22"/>
  <c r="EJ98" i="22"/>
  <c r="D98" i="22"/>
  <c r="IN97" i="22"/>
  <c r="EJ97" i="22"/>
  <c r="D97" i="22"/>
  <c r="IN96" i="22"/>
  <c r="EJ96" i="22"/>
  <c r="D96" i="22"/>
  <c r="IN95" i="22"/>
  <c r="EJ95" i="22"/>
  <c r="D95" i="22"/>
  <c r="IN94" i="22"/>
  <c r="EJ94" i="22"/>
  <c r="D94" i="22"/>
  <c r="IN93" i="22"/>
  <c r="EJ93" i="22"/>
  <c r="D93" i="22"/>
  <c r="IN92" i="22"/>
  <c r="EJ92" i="22"/>
  <c r="D92" i="22"/>
  <c r="IN91" i="22"/>
  <c r="EJ91" i="22"/>
  <c r="D91" i="22"/>
  <c r="IN90" i="22"/>
  <c r="EJ90" i="22"/>
  <c r="IN89" i="22"/>
  <c r="EJ89" i="22"/>
  <c r="IN88" i="22"/>
  <c r="EJ88" i="22"/>
  <c r="IN87" i="22"/>
  <c r="EJ87" i="22"/>
  <c r="IN86" i="22"/>
  <c r="EJ86" i="22"/>
  <c r="D90" i="22"/>
  <c r="IN85" i="22"/>
  <c r="EJ85" i="22"/>
  <c r="D89" i="22"/>
  <c r="IN84" i="22"/>
  <c r="EJ84" i="22"/>
  <c r="D88" i="22"/>
  <c r="IN83" i="22"/>
  <c r="EJ83" i="22"/>
  <c r="D87" i="22"/>
  <c r="IN82" i="22"/>
  <c r="EJ82" i="22"/>
  <c r="D86" i="22"/>
  <c r="IN81" i="22"/>
  <c r="EJ81" i="22"/>
  <c r="D85" i="22"/>
  <c r="IN80" i="22"/>
  <c r="EJ80" i="22"/>
  <c r="D84" i="22"/>
  <c r="IN79" i="22"/>
  <c r="EJ79" i="22"/>
  <c r="D83" i="22"/>
  <c r="IN78" i="22"/>
  <c r="EJ78" i="22"/>
  <c r="D82" i="22"/>
  <c r="IN77" i="22"/>
  <c r="EJ77" i="22"/>
  <c r="D81" i="22"/>
  <c r="IN76" i="22"/>
  <c r="EJ76" i="22"/>
  <c r="D80" i="22"/>
  <c r="IN75" i="22"/>
  <c r="D79" i="22"/>
  <c r="IN74" i="22"/>
  <c r="D78" i="22"/>
  <c r="IN73" i="22"/>
  <c r="EH73" i="22"/>
  <c r="D77" i="22"/>
  <c r="IN72" i="22"/>
  <c r="EH72" i="22"/>
  <c r="D76" i="22"/>
  <c r="IN71" i="22"/>
  <c r="EH71" i="22"/>
  <c r="D75" i="22"/>
  <c r="IN70" i="22"/>
  <c r="EH70" i="22"/>
  <c r="BZ70" i="22"/>
  <c r="BP70" i="22"/>
  <c r="AV70" i="22"/>
  <c r="D74" i="22"/>
  <c r="IN69" i="22"/>
  <c r="EH69" i="22"/>
  <c r="BZ69" i="22"/>
  <c r="BP69" i="22"/>
  <c r="AV69" i="22"/>
  <c r="D73" i="22"/>
  <c r="IN68" i="22"/>
  <c r="EH68" i="22"/>
  <c r="BZ68" i="22"/>
  <c r="BP68" i="22"/>
  <c r="AV68" i="22"/>
  <c r="D72" i="22"/>
  <c r="IN67" i="22"/>
  <c r="EJ67" i="22"/>
  <c r="BZ67" i="22"/>
  <c r="BP67" i="22"/>
  <c r="AV67" i="22"/>
  <c r="D71" i="22"/>
  <c r="IN66" i="22"/>
  <c r="EJ66" i="22"/>
  <c r="BZ66" i="22"/>
  <c r="BP66" i="22"/>
  <c r="AV66" i="22"/>
  <c r="D70" i="22"/>
  <c r="IN65" i="22"/>
  <c r="EJ65" i="22"/>
  <c r="BZ65" i="22"/>
  <c r="BP65" i="22"/>
  <c r="AV65" i="22"/>
  <c r="D69" i="22"/>
  <c r="IN64" i="22"/>
  <c r="EJ64" i="22"/>
  <c r="CS64" i="22"/>
  <c r="BZ64" i="22"/>
  <c r="BP64" i="22"/>
  <c r="AV64" i="22"/>
  <c r="D68" i="22"/>
  <c r="IN63" i="22"/>
  <c r="EJ63" i="22"/>
  <c r="CS63" i="22"/>
  <c r="BZ63" i="22"/>
  <c r="BP63" i="22"/>
  <c r="AV63" i="22"/>
  <c r="D67" i="22"/>
  <c r="IN62" i="22"/>
  <c r="EJ62" i="22"/>
  <c r="CS62" i="22"/>
  <c r="BZ62" i="22"/>
  <c r="BP62" i="22"/>
  <c r="AV62" i="22"/>
  <c r="D66" i="22"/>
  <c r="IP61" i="22"/>
  <c r="EJ61" i="22"/>
  <c r="CS61" i="22"/>
  <c r="BZ61" i="22"/>
  <c r="BP61" i="22"/>
  <c r="AV61" i="22"/>
  <c r="D65" i="22"/>
  <c r="IP60" i="22"/>
  <c r="EJ60" i="22"/>
  <c r="CS60" i="22"/>
  <c r="BZ60" i="22"/>
  <c r="BP60" i="22"/>
  <c r="AV60" i="22"/>
  <c r="D64" i="22"/>
  <c r="IP59" i="22"/>
  <c r="EJ59" i="22"/>
  <c r="CS59" i="22"/>
  <c r="BZ59" i="22"/>
  <c r="BP59" i="22"/>
  <c r="AV59" i="22"/>
  <c r="D63" i="22"/>
  <c r="IP58" i="22"/>
  <c r="EJ58" i="22"/>
  <c r="CS58" i="22"/>
  <c r="BZ58" i="22"/>
  <c r="BP58" i="22"/>
  <c r="AV58" i="22"/>
  <c r="D62" i="22"/>
  <c r="IP57" i="22"/>
  <c r="EJ57" i="22"/>
  <c r="CS57" i="22"/>
  <c r="BZ57" i="22"/>
  <c r="BP57" i="22"/>
  <c r="AV57" i="22"/>
  <c r="D61" i="22"/>
  <c r="IP56" i="22"/>
  <c r="EJ56" i="22"/>
  <c r="CS56" i="22"/>
  <c r="BZ56" i="22"/>
  <c r="BP56" i="22"/>
  <c r="AV56" i="22"/>
  <c r="D60" i="22"/>
  <c r="IP55" i="22"/>
  <c r="EJ55" i="22"/>
  <c r="CS55" i="22"/>
  <c r="AB55" i="22"/>
  <c r="D59" i="22"/>
  <c r="IP54" i="22"/>
  <c r="EJ54" i="22"/>
  <c r="CS54" i="22"/>
  <c r="AB54" i="22"/>
  <c r="IP53" i="22"/>
  <c r="EJ53" i="22"/>
  <c r="CS53" i="22"/>
  <c r="CH53" i="22"/>
  <c r="AB53" i="22"/>
  <c r="IP52" i="22"/>
  <c r="EJ52" i="22"/>
  <c r="DN52" i="22"/>
  <c r="CS52" i="22"/>
  <c r="CH52" i="22"/>
  <c r="AB52" i="22"/>
  <c r="IP51" i="22"/>
  <c r="EJ51" i="22"/>
  <c r="DN51" i="22"/>
  <c r="CS51" i="22"/>
  <c r="CH51" i="22"/>
  <c r="AL51" i="22"/>
  <c r="AB51" i="22"/>
  <c r="IP50" i="22"/>
  <c r="EJ50" i="22"/>
  <c r="DN50" i="22"/>
  <c r="CS50" i="22"/>
  <c r="CH50" i="22"/>
  <c r="BZ50" i="22"/>
  <c r="BP50" i="22"/>
  <c r="AV50" i="22"/>
  <c r="AL50" i="22"/>
  <c r="AB50" i="22"/>
  <c r="IP49" i="22"/>
  <c r="EJ49" i="22"/>
  <c r="DN49" i="22"/>
  <c r="CS49" i="22"/>
  <c r="CH49" i="22"/>
  <c r="BZ49" i="22"/>
  <c r="BP49" i="22"/>
  <c r="AV49" i="22"/>
  <c r="AL49" i="22"/>
  <c r="AB49" i="22"/>
  <c r="IP48" i="22"/>
  <c r="EJ48" i="22"/>
  <c r="DN48" i="22"/>
  <c r="DD48" i="22"/>
  <c r="CS48" i="22"/>
  <c r="CH48" i="22"/>
  <c r="BZ48" i="22"/>
  <c r="BP48" i="22"/>
  <c r="AV48" i="22"/>
  <c r="AL48" i="22"/>
  <c r="AB48" i="22"/>
  <c r="IP47" i="22"/>
  <c r="IE47" i="22"/>
  <c r="EJ47" i="22"/>
  <c r="DN47" i="22"/>
  <c r="DD47" i="22"/>
  <c r="CS47" i="22"/>
  <c r="CH47" i="22"/>
  <c r="BZ47" i="22"/>
  <c r="BP47" i="22"/>
  <c r="AV47" i="22"/>
  <c r="AL47" i="22"/>
  <c r="AB47" i="22"/>
  <c r="IP46" i="22"/>
  <c r="IE46" i="22"/>
  <c r="EJ46" i="22"/>
  <c r="DN46" i="22"/>
  <c r="DD46" i="22"/>
  <c r="CS46" i="22"/>
  <c r="CH46" i="22"/>
  <c r="BZ46" i="22"/>
  <c r="BP46" i="22"/>
  <c r="AV46" i="22"/>
  <c r="AL46" i="22"/>
  <c r="AB46" i="22"/>
  <c r="IP45" i="22"/>
  <c r="IE45" i="22"/>
  <c r="EJ45" i="22"/>
  <c r="DN45" i="22"/>
  <c r="DD45" i="22"/>
  <c r="CS45" i="22"/>
  <c r="CH45" i="22"/>
  <c r="BZ45" i="22"/>
  <c r="BP45" i="22"/>
  <c r="AV45" i="22"/>
  <c r="AL45" i="22"/>
  <c r="AB45" i="22"/>
  <c r="IP44" i="22"/>
  <c r="IE44" i="22"/>
  <c r="EJ44" i="22"/>
  <c r="DN44" i="22"/>
  <c r="DD44" i="22"/>
  <c r="CS44" i="22"/>
  <c r="CH44" i="22"/>
  <c r="BZ44" i="22"/>
  <c r="BP44" i="22"/>
  <c r="AV44" i="22"/>
  <c r="AL44" i="22"/>
  <c r="AB44" i="22"/>
  <c r="IP43" i="22"/>
  <c r="IE43" i="22"/>
  <c r="GO43" i="22"/>
  <c r="GL43" i="22"/>
  <c r="GI43" i="22"/>
  <c r="FZ43" i="22"/>
  <c r="FW43" i="22"/>
  <c r="FT43" i="22"/>
  <c r="EJ43" i="22"/>
  <c r="DN43" i="22"/>
  <c r="DD43" i="22"/>
  <c r="CS43" i="22"/>
  <c r="CH43" i="22"/>
  <c r="BZ43" i="22"/>
  <c r="BP43" i="22"/>
  <c r="AV43" i="22"/>
  <c r="AL43" i="22"/>
  <c r="AB43" i="22"/>
  <c r="IP42" i="22"/>
  <c r="IE42" i="22"/>
  <c r="HT42" i="22"/>
  <c r="HQ42" i="22"/>
  <c r="HN42" i="22"/>
  <c r="HE42" i="22"/>
  <c r="HB42" i="22"/>
  <c r="GY42" i="22"/>
  <c r="GO42" i="22"/>
  <c r="GL42" i="22"/>
  <c r="GI42" i="22"/>
  <c r="FZ42" i="22"/>
  <c r="FW42" i="22"/>
  <c r="FT42" i="22"/>
  <c r="EJ42" i="22"/>
  <c r="DN42" i="22"/>
  <c r="DD42" i="22"/>
  <c r="CH42" i="22"/>
  <c r="BZ42" i="22"/>
  <c r="BP42" i="22"/>
  <c r="AV42" i="22"/>
  <c r="AL42" i="22"/>
  <c r="AB42" i="22"/>
  <c r="IP41" i="22"/>
  <c r="IE41" i="22"/>
  <c r="HT41" i="22"/>
  <c r="HQ41" i="22"/>
  <c r="HN41" i="22"/>
  <c r="HE41" i="22"/>
  <c r="HB41" i="22"/>
  <c r="GY41" i="22"/>
  <c r="GO41" i="22"/>
  <c r="GL41" i="22"/>
  <c r="GI41" i="22"/>
  <c r="FZ41" i="22"/>
  <c r="FW41" i="22"/>
  <c r="FT41" i="22"/>
  <c r="FJ41" i="22"/>
  <c r="FG41" i="22"/>
  <c r="FD41" i="22"/>
  <c r="ES41" i="22"/>
  <c r="EJ41" i="22"/>
  <c r="DN41" i="22"/>
  <c r="DD41" i="22"/>
  <c r="CS41" i="22"/>
  <c r="CH41" i="22"/>
  <c r="BZ41" i="22"/>
  <c r="BP41" i="22"/>
  <c r="AV41" i="22"/>
  <c r="AL41" i="22"/>
  <c r="AB41" i="22"/>
  <c r="IP40" i="22"/>
  <c r="IE40" i="22"/>
  <c r="HT40" i="22"/>
  <c r="HQ40" i="22"/>
  <c r="HN40" i="22"/>
  <c r="HE40" i="22"/>
  <c r="HB40" i="22"/>
  <c r="GY40" i="22"/>
  <c r="GO40" i="22"/>
  <c r="GL40" i="22"/>
  <c r="GI40" i="22"/>
  <c r="FZ40" i="22"/>
  <c r="FW40" i="22"/>
  <c r="FT40" i="22"/>
  <c r="ES40" i="22"/>
  <c r="EJ40" i="22"/>
  <c r="DN40" i="22"/>
  <c r="DD40" i="22"/>
  <c r="CS40" i="22"/>
  <c r="CH40" i="22"/>
  <c r="BZ40" i="22"/>
  <c r="BP40" i="22"/>
  <c r="AV40" i="22"/>
  <c r="AL40" i="22"/>
  <c r="AB40" i="22"/>
  <c r="IP39" i="22"/>
  <c r="IE39" i="22"/>
  <c r="HT39" i="22"/>
  <c r="HQ39" i="22"/>
  <c r="HN39" i="22"/>
  <c r="HE39" i="22"/>
  <c r="HB39" i="22"/>
  <c r="GY39" i="22"/>
  <c r="GO39" i="22"/>
  <c r="GL39" i="22"/>
  <c r="GI39" i="22"/>
  <c r="FZ39" i="22"/>
  <c r="FW39" i="22"/>
  <c r="FT39" i="22"/>
  <c r="ES39" i="22"/>
  <c r="EJ39" i="22"/>
  <c r="DN39" i="22"/>
  <c r="DD39" i="22"/>
  <c r="CS39" i="22"/>
  <c r="CH39" i="22"/>
  <c r="BZ39" i="22"/>
  <c r="BP39" i="22"/>
  <c r="AV39" i="22"/>
  <c r="AL39" i="22"/>
  <c r="AB39" i="22"/>
  <c r="IP38" i="22"/>
  <c r="IE38" i="22"/>
  <c r="HT38" i="22"/>
  <c r="HQ38" i="22"/>
  <c r="HN38" i="22"/>
  <c r="HE38" i="22"/>
  <c r="HB38" i="22"/>
  <c r="GY38" i="22"/>
  <c r="GO38" i="22"/>
  <c r="GL38" i="22"/>
  <c r="GI38" i="22"/>
  <c r="FZ38" i="22"/>
  <c r="FW38" i="22"/>
  <c r="FT38" i="22"/>
  <c r="ES38" i="22"/>
  <c r="EJ38" i="22"/>
  <c r="DN38" i="22"/>
  <c r="DD38" i="22"/>
  <c r="CS38" i="22"/>
  <c r="CH38" i="22"/>
  <c r="BZ38" i="22"/>
  <c r="BP38" i="22"/>
  <c r="AV38" i="22"/>
  <c r="AL38" i="22"/>
  <c r="AB38" i="22"/>
  <c r="IP37" i="22"/>
  <c r="IE37" i="22"/>
  <c r="HT37" i="22"/>
  <c r="HQ37" i="22"/>
  <c r="HN37" i="22"/>
  <c r="HE37" i="22"/>
  <c r="HB37" i="22"/>
  <c r="GY37" i="22"/>
  <c r="GO37" i="22"/>
  <c r="GL37" i="22"/>
  <c r="GI37" i="22"/>
  <c r="FZ37" i="22"/>
  <c r="FW37" i="22"/>
  <c r="FT37" i="22"/>
  <c r="ES37" i="22"/>
  <c r="EJ37" i="22"/>
  <c r="DN37" i="22"/>
  <c r="DD37" i="22"/>
  <c r="CU37" i="22"/>
  <c r="CH37" i="22"/>
  <c r="BZ37" i="22"/>
  <c r="BP37" i="22"/>
  <c r="AV37" i="22"/>
  <c r="AL37" i="22"/>
  <c r="AB37" i="22"/>
  <c r="IP36" i="22"/>
  <c r="IE36" i="22"/>
  <c r="HT36" i="22"/>
  <c r="HQ36" i="22"/>
  <c r="HN36" i="22"/>
  <c r="HE36" i="22"/>
  <c r="HB36" i="22"/>
  <c r="GY36" i="22"/>
  <c r="GO36" i="22"/>
  <c r="GL36" i="22"/>
  <c r="GI36" i="22"/>
  <c r="FZ36" i="22"/>
  <c r="FW36" i="22"/>
  <c r="FT36" i="22"/>
  <c r="ES36" i="22"/>
  <c r="EJ36" i="22"/>
  <c r="DN36" i="22"/>
  <c r="DD36" i="22"/>
  <c r="CU36" i="22"/>
  <c r="CH36" i="22"/>
  <c r="BZ36" i="22"/>
  <c r="BP36" i="22"/>
  <c r="AV36" i="22"/>
  <c r="AL36" i="22"/>
  <c r="AB36" i="22"/>
  <c r="IP35" i="22"/>
  <c r="IE35" i="22"/>
  <c r="HT35" i="22"/>
  <c r="HQ35" i="22"/>
  <c r="HN35" i="22"/>
  <c r="HE35" i="22"/>
  <c r="HB35" i="22"/>
  <c r="GY35" i="22"/>
  <c r="GO35" i="22"/>
  <c r="GL35" i="22"/>
  <c r="GI35" i="22"/>
  <c r="FZ35" i="22"/>
  <c r="FW35" i="22"/>
  <c r="FT35" i="22"/>
  <c r="ES35" i="22"/>
  <c r="EJ35" i="22"/>
  <c r="DN35" i="22"/>
  <c r="DD35" i="22"/>
  <c r="CU35" i="22"/>
  <c r="CH35" i="22"/>
  <c r="IP34" i="22"/>
  <c r="IE34" i="22"/>
  <c r="HT34" i="22"/>
  <c r="HQ34" i="22"/>
  <c r="HN34" i="22"/>
  <c r="HE34" i="22"/>
  <c r="HB34" i="22"/>
  <c r="GY34" i="22"/>
  <c r="GO34" i="22"/>
  <c r="GL34" i="22"/>
  <c r="GI34" i="22"/>
  <c r="FZ34" i="22"/>
  <c r="FW34" i="22"/>
  <c r="FT34" i="22"/>
  <c r="ES34" i="22"/>
  <c r="EJ34" i="22"/>
  <c r="DN34" i="22"/>
  <c r="DD34" i="22"/>
  <c r="CU34" i="22"/>
  <c r="IP33" i="22"/>
  <c r="IE33" i="22"/>
  <c r="HT33" i="22"/>
  <c r="HQ33" i="22"/>
  <c r="HN33" i="22"/>
  <c r="HE33" i="22"/>
  <c r="HB33" i="22"/>
  <c r="GY33" i="22"/>
  <c r="GO33" i="22"/>
  <c r="GL33" i="22"/>
  <c r="GI33" i="22"/>
  <c r="FZ33" i="22"/>
  <c r="FW33" i="22"/>
  <c r="FT33" i="22"/>
  <c r="ES33" i="22"/>
  <c r="EJ33" i="22"/>
  <c r="DN33" i="22"/>
  <c r="DD33" i="22"/>
  <c r="CU33" i="22"/>
  <c r="CH33" i="22"/>
  <c r="IP32" i="22"/>
  <c r="IE32" i="22"/>
  <c r="HT32" i="22"/>
  <c r="HQ32" i="22"/>
  <c r="HN32" i="22"/>
  <c r="HE32" i="22"/>
  <c r="HB32" i="22"/>
  <c r="GY32" i="22"/>
  <c r="GO32" i="22"/>
  <c r="GL32" i="22"/>
  <c r="GI32" i="22"/>
  <c r="FZ32" i="22"/>
  <c r="FW32" i="22"/>
  <c r="FT32" i="22"/>
  <c r="ES32" i="22"/>
  <c r="EJ32" i="22"/>
  <c r="DN32" i="22"/>
  <c r="DD32" i="22"/>
  <c r="CU32" i="22"/>
  <c r="CH32" i="22"/>
  <c r="IP31" i="22"/>
  <c r="IE31" i="22"/>
  <c r="HT31" i="22"/>
  <c r="HQ31" i="22"/>
  <c r="HN31" i="22"/>
  <c r="HE31" i="22"/>
  <c r="HB31" i="22"/>
  <c r="GY31" i="22"/>
  <c r="GO31" i="22"/>
  <c r="GL31" i="22"/>
  <c r="GI31" i="22"/>
  <c r="FZ31" i="22"/>
  <c r="FW31" i="22"/>
  <c r="FT31" i="22"/>
  <c r="ES31" i="22"/>
  <c r="EJ31" i="22"/>
  <c r="DD31" i="22"/>
  <c r="CU31" i="22"/>
  <c r="CH31" i="22"/>
  <c r="IP30" i="22"/>
  <c r="IE30" i="22"/>
  <c r="HT30" i="22"/>
  <c r="HQ30" i="22"/>
  <c r="HN30" i="22"/>
  <c r="HE30" i="22"/>
  <c r="HB30" i="22"/>
  <c r="GY30" i="22"/>
  <c r="GO30" i="22"/>
  <c r="GL30" i="22"/>
  <c r="GI30" i="22"/>
  <c r="FZ30" i="22"/>
  <c r="FW30" i="22"/>
  <c r="FT30" i="22"/>
  <c r="ES30" i="22"/>
  <c r="EJ30" i="22"/>
  <c r="DN30" i="22"/>
  <c r="DD30" i="22"/>
  <c r="CU30" i="22"/>
  <c r="CJ30" i="22"/>
  <c r="AB30" i="22"/>
  <c r="IP29" i="22"/>
  <c r="IE29" i="22"/>
  <c r="HT29" i="22"/>
  <c r="HQ29" i="22"/>
  <c r="HN29" i="22"/>
  <c r="HE29" i="22"/>
  <c r="HB29" i="22"/>
  <c r="GY29" i="22"/>
  <c r="GO29" i="22"/>
  <c r="GL29" i="22"/>
  <c r="GI29" i="22"/>
  <c r="FZ29" i="22"/>
  <c r="FW29" i="22"/>
  <c r="FT29" i="22"/>
  <c r="ES29" i="22"/>
  <c r="EJ29" i="22"/>
  <c r="DN29" i="22"/>
  <c r="DD29" i="22"/>
  <c r="CU29" i="22"/>
  <c r="CJ29" i="22"/>
  <c r="AB29" i="22"/>
  <c r="IP28" i="22"/>
  <c r="IE28" i="22"/>
  <c r="HT28" i="22"/>
  <c r="HQ28" i="22"/>
  <c r="HN28" i="22"/>
  <c r="HE28" i="22"/>
  <c r="HB28" i="22"/>
  <c r="GY28" i="22"/>
  <c r="GO28" i="22"/>
  <c r="GL28" i="22"/>
  <c r="GI28" i="22"/>
  <c r="FZ28" i="22"/>
  <c r="FW28" i="22"/>
  <c r="FT28" i="22"/>
  <c r="EJ28" i="22"/>
  <c r="DN28" i="22"/>
  <c r="DD28" i="22"/>
  <c r="CU28" i="22"/>
  <c r="CJ28" i="22"/>
  <c r="AB28" i="22"/>
  <c r="IP27" i="22"/>
  <c r="IE27" i="22"/>
  <c r="HT27" i="22"/>
  <c r="HQ27" i="22"/>
  <c r="HN27" i="22"/>
  <c r="HE27" i="22"/>
  <c r="HB27" i="22"/>
  <c r="GY27" i="22"/>
  <c r="GO27" i="22"/>
  <c r="GL27" i="22"/>
  <c r="GI27" i="22"/>
  <c r="FZ27" i="22"/>
  <c r="FW27" i="22"/>
  <c r="FT27" i="22"/>
  <c r="ES27" i="22"/>
  <c r="EJ27" i="22"/>
  <c r="DN27" i="22"/>
  <c r="DD27" i="22"/>
  <c r="CU27" i="22"/>
  <c r="CJ27" i="22"/>
  <c r="BX27" i="22"/>
  <c r="AB27" i="22"/>
  <c r="IP26" i="22"/>
  <c r="IE26" i="22"/>
  <c r="HT26" i="22"/>
  <c r="HQ26" i="22"/>
  <c r="HN26" i="22"/>
  <c r="HE26" i="22"/>
  <c r="HB26" i="22"/>
  <c r="GY26" i="22"/>
  <c r="GO26" i="22"/>
  <c r="GL26" i="22"/>
  <c r="GI26" i="22"/>
  <c r="FZ26" i="22"/>
  <c r="FW26" i="22"/>
  <c r="FT26" i="22"/>
  <c r="ES26" i="22"/>
  <c r="EJ26" i="22"/>
  <c r="DP26" i="22"/>
  <c r="DD26" i="22"/>
  <c r="CU26" i="22"/>
  <c r="CJ26" i="22"/>
  <c r="AT26" i="22"/>
  <c r="IP25" i="22"/>
  <c r="IE25" i="22"/>
  <c r="HT25" i="22"/>
  <c r="HQ25" i="22"/>
  <c r="HN25" i="22"/>
  <c r="HE25" i="22"/>
  <c r="HB25" i="22"/>
  <c r="GY25" i="22"/>
  <c r="GO25" i="22"/>
  <c r="GL25" i="22"/>
  <c r="GI25" i="22"/>
  <c r="FZ25" i="22"/>
  <c r="FW25" i="22"/>
  <c r="FT25" i="22"/>
  <c r="FJ25" i="22"/>
  <c r="FG25" i="22"/>
  <c r="FD25" i="22"/>
  <c r="ES25" i="22"/>
  <c r="EJ25" i="22"/>
  <c r="DP25" i="22"/>
  <c r="CU25" i="22"/>
  <c r="CJ25" i="22"/>
  <c r="BX25" i="22"/>
  <c r="AT25" i="22"/>
  <c r="IP24" i="22"/>
  <c r="IE24" i="22"/>
  <c r="HT24" i="22"/>
  <c r="HQ24" i="22"/>
  <c r="HN24" i="22"/>
  <c r="HE24" i="22"/>
  <c r="HB24" i="22"/>
  <c r="GY24" i="22"/>
  <c r="GO24" i="22"/>
  <c r="GL24" i="22"/>
  <c r="GI24" i="22"/>
  <c r="FZ24" i="22"/>
  <c r="FW24" i="22"/>
  <c r="FT24" i="22"/>
  <c r="FJ24" i="22"/>
  <c r="FG24" i="22"/>
  <c r="FD24" i="22"/>
  <c r="EU24" i="22"/>
  <c r="EJ24" i="22"/>
  <c r="DP24" i="22"/>
  <c r="DD24" i="22"/>
  <c r="CU24" i="22"/>
  <c r="CJ24" i="22"/>
  <c r="BX24" i="22"/>
  <c r="AT24" i="22"/>
  <c r="AJ24" i="22"/>
  <c r="IP23" i="22"/>
  <c r="IE23" i="22"/>
  <c r="HT23" i="22"/>
  <c r="HQ23" i="22"/>
  <c r="HN23" i="22"/>
  <c r="GW23" i="22"/>
  <c r="GO23" i="22"/>
  <c r="GL23" i="22"/>
  <c r="GI23" i="22"/>
  <c r="FZ23" i="22"/>
  <c r="FW23" i="22"/>
  <c r="FT23" i="22"/>
  <c r="FJ23" i="22"/>
  <c r="FG23" i="22"/>
  <c r="FD23" i="22"/>
  <c r="EU23" i="22"/>
  <c r="EJ23" i="22"/>
  <c r="DP23" i="22"/>
  <c r="DD23" i="22"/>
  <c r="CU23" i="22"/>
  <c r="CJ23" i="22"/>
  <c r="BX23" i="22"/>
  <c r="AT23" i="22"/>
  <c r="AJ23" i="22"/>
  <c r="IP22" i="22"/>
  <c r="IE22" i="22"/>
  <c r="HT22" i="22"/>
  <c r="HQ22" i="22"/>
  <c r="HN22" i="22"/>
  <c r="GW22" i="22"/>
  <c r="GO22" i="22"/>
  <c r="GL22" i="22"/>
  <c r="GI22" i="22"/>
  <c r="FZ22" i="22"/>
  <c r="FW22" i="22"/>
  <c r="FT22" i="22"/>
  <c r="FJ22" i="22"/>
  <c r="FG22" i="22"/>
  <c r="FD22" i="22"/>
  <c r="EU22" i="22"/>
  <c r="EJ22" i="22"/>
  <c r="DP22" i="22"/>
  <c r="DD22" i="22"/>
  <c r="CU22" i="22"/>
  <c r="CJ22" i="22"/>
  <c r="BX22" i="22"/>
  <c r="IP21" i="22"/>
  <c r="IE21" i="22"/>
  <c r="HT21" i="22"/>
  <c r="HQ21" i="22"/>
  <c r="HN21" i="22"/>
  <c r="GW21" i="22"/>
  <c r="GO21" i="22"/>
  <c r="GL21" i="22"/>
  <c r="GI21" i="22"/>
  <c r="FZ21" i="22"/>
  <c r="FW21" i="22"/>
  <c r="FT21" i="22"/>
  <c r="FJ21" i="22"/>
  <c r="FG21" i="22"/>
  <c r="FD21" i="22"/>
  <c r="EU21" i="22"/>
  <c r="EJ21" i="22"/>
  <c r="DX21" i="22"/>
  <c r="DP21" i="22"/>
  <c r="DD21" i="22"/>
  <c r="CU21" i="22"/>
  <c r="CJ21" i="22"/>
  <c r="BX21" i="22"/>
  <c r="AT21" i="22"/>
  <c r="AJ21" i="22"/>
  <c r="IP20" i="22"/>
  <c r="IE20" i="22"/>
  <c r="HT20" i="22"/>
  <c r="HQ20" i="22"/>
  <c r="HN20" i="22"/>
  <c r="GW20" i="22"/>
  <c r="GO20" i="22"/>
  <c r="GL20" i="22"/>
  <c r="GI20" i="22"/>
  <c r="FZ20" i="22"/>
  <c r="FW20" i="22"/>
  <c r="FT20" i="22"/>
  <c r="FJ20" i="22"/>
  <c r="FG20" i="22"/>
  <c r="FD20" i="22"/>
  <c r="EU20" i="22"/>
  <c r="EJ20" i="22"/>
  <c r="DX20" i="22"/>
  <c r="DP20" i="22"/>
  <c r="DF20" i="22"/>
  <c r="CU20" i="22"/>
  <c r="CJ20" i="22"/>
  <c r="BX20" i="22"/>
  <c r="AT20" i="22"/>
  <c r="AJ20" i="22"/>
  <c r="IP19" i="22"/>
  <c r="IE19" i="22"/>
  <c r="HT19" i="22"/>
  <c r="HQ19" i="22"/>
  <c r="HN19" i="22"/>
  <c r="GW19" i="22"/>
  <c r="GO19" i="22"/>
  <c r="GL19" i="22"/>
  <c r="GI19" i="22"/>
  <c r="FZ19" i="22"/>
  <c r="FW19" i="22"/>
  <c r="FT19" i="22"/>
  <c r="FJ19" i="22"/>
  <c r="FG19" i="22"/>
  <c r="FD19" i="22"/>
  <c r="EU19" i="22"/>
  <c r="EJ19" i="22"/>
  <c r="DX19" i="22"/>
  <c r="DP19" i="22"/>
  <c r="DF19" i="22"/>
  <c r="CU19" i="22"/>
  <c r="CJ19" i="22"/>
  <c r="BX19" i="22"/>
  <c r="AT19" i="22"/>
  <c r="AJ19" i="22"/>
  <c r="IP18" i="22"/>
  <c r="IE18" i="22"/>
  <c r="HT18" i="22"/>
  <c r="HQ18" i="22"/>
  <c r="HN18" i="22"/>
  <c r="GW18" i="22"/>
  <c r="GO18" i="22"/>
  <c r="GL18" i="22"/>
  <c r="GI18" i="22"/>
  <c r="FZ18" i="22"/>
  <c r="FW18" i="22"/>
  <c r="FT18" i="22"/>
  <c r="FJ18" i="22"/>
  <c r="FG18" i="22"/>
  <c r="FD18" i="22"/>
  <c r="EU18" i="22"/>
  <c r="EJ18" i="22"/>
  <c r="DX18" i="22"/>
  <c r="DP18" i="22"/>
  <c r="DF18" i="22"/>
  <c r="CU18" i="22"/>
  <c r="CJ18" i="22"/>
  <c r="BX18" i="22"/>
  <c r="AT18" i="22"/>
  <c r="AJ18" i="22"/>
  <c r="IP17" i="22"/>
  <c r="IE17" i="22"/>
  <c r="HT17" i="22"/>
  <c r="HQ17" i="22"/>
  <c r="HN17" i="22"/>
  <c r="GW17" i="22"/>
  <c r="GO17" i="22"/>
  <c r="GL17" i="22"/>
  <c r="GI17" i="22"/>
  <c r="FZ17" i="22"/>
  <c r="FW17" i="22"/>
  <c r="FT17" i="22"/>
  <c r="FJ17" i="22"/>
  <c r="FG17" i="22"/>
  <c r="FD17" i="22"/>
  <c r="EU17" i="22"/>
  <c r="EJ17" i="22"/>
  <c r="DX17" i="22"/>
  <c r="DP17" i="22"/>
  <c r="DF17" i="22"/>
  <c r="CU17" i="22"/>
  <c r="CJ17" i="22"/>
  <c r="BZ17" i="22"/>
  <c r="AT17" i="22"/>
  <c r="AJ17" i="22"/>
  <c r="AB17" i="22"/>
  <c r="IP16" i="22"/>
  <c r="IE16" i="22"/>
  <c r="HT16" i="22"/>
  <c r="HQ16" i="22"/>
  <c r="HN16" i="22"/>
  <c r="GW16" i="22"/>
  <c r="GO16" i="22"/>
  <c r="GL16" i="22"/>
  <c r="GI16" i="22"/>
  <c r="FZ16" i="22"/>
  <c r="FW16" i="22"/>
  <c r="FT16" i="22"/>
  <c r="FJ16" i="22"/>
  <c r="FG16" i="22"/>
  <c r="FD16" i="22"/>
  <c r="EU16" i="22"/>
  <c r="EJ16" i="22"/>
  <c r="DX16" i="22"/>
  <c r="DP16" i="22"/>
  <c r="DF16" i="22"/>
  <c r="CU16" i="22"/>
  <c r="CJ16" i="22"/>
  <c r="BZ16" i="22"/>
  <c r="AT16" i="22"/>
  <c r="AJ16" i="22"/>
  <c r="AB16" i="22"/>
  <c r="IP15" i="22"/>
  <c r="IE15" i="22"/>
  <c r="HT15" i="22"/>
  <c r="HQ15" i="22"/>
  <c r="HN15" i="22"/>
  <c r="GW15" i="22"/>
  <c r="GO15" i="22"/>
  <c r="GL15" i="22"/>
  <c r="GI15" i="22"/>
  <c r="GG15" i="22"/>
  <c r="FZ15" i="22"/>
  <c r="FW15" i="22"/>
  <c r="FT15" i="22"/>
  <c r="FJ15" i="22"/>
  <c r="FG15" i="22"/>
  <c r="FD15" i="22"/>
  <c r="EU15" i="22"/>
  <c r="EJ15" i="22"/>
  <c r="DX15" i="22"/>
  <c r="DP15" i="22"/>
  <c r="DF15" i="22"/>
  <c r="CU15" i="22"/>
  <c r="CJ15" i="22"/>
  <c r="BZ15" i="22"/>
  <c r="AT15" i="22"/>
  <c r="AJ15" i="22"/>
  <c r="AB15" i="22"/>
  <c r="IP14" i="22"/>
  <c r="IE14" i="22"/>
  <c r="HT14" i="22"/>
  <c r="HQ14" i="22"/>
  <c r="HN14" i="22"/>
  <c r="GW14" i="22"/>
  <c r="GO14" i="22"/>
  <c r="GL14" i="22"/>
  <c r="GI14" i="22"/>
  <c r="GG14" i="22"/>
  <c r="FZ14" i="22"/>
  <c r="FW14" i="22"/>
  <c r="FT14" i="22"/>
  <c r="FJ14" i="22"/>
  <c r="FG14" i="22"/>
  <c r="FD14" i="22"/>
  <c r="EU14" i="22"/>
  <c r="EJ14" i="22"/>
  <c r="DX14" i="22"/>
  <c r="DP14" i="22"/>
  <c r="DF14" i="22"/>
  <c r="CU14" i="22"/>
  <c r="CJ14" i="22"/>
  <c r="BZ14" i="22"/>
  <c r="AT14" i="22"/>
  <c r="AJ14" i="22"/>
  <c r="AB14" i="22"/>
  <c r="IP13" i="22"/>
  <c r="IE13" i="22"/>
  <c r="HT13" i="22"/>
  <c r="HQ13" i="22"/>
  <c r="HN13" i="22"/>
  <c r="GW13" i="22"/>
  <c r="GO13" i="22"/>
  <c r="GL13" i="22"/>
  <c r="GI13" i="22"/>
  <c r="GG13" i="22"/>
  <c r="FZ13" i="22"/>
  <c r="FW13" i="22"/>
  <c r="FT13" i="22"/>
  <c r="FB13" i="22"/>
  <c r="EU13" i="22"/>
  <c r="EJ13" i="22"/>
  <c r="DX13" i="22"/>
  <c r="DP13" i="22"/>
  <c r="DF13" i="22"/>
  <c r="CU13" i="22"/>
  <c r="CJ13" i="22"/>
  <c r="BZ13" i="22"/>
  <c r="BD13" i="22"/>
  <c r="AT13" i="22"/>
  <c r="AJ13" i="22"/>
  <c r="AB13" i="22"/>
  <c r="IP12" i="22"/>
  <c r="IE12" i="22"/>
  <c r="HT12" i="22"/>
  <c r="HQ12" i="22"/>
  <c r="HN12" i="22"/>
  <c r="GW12" i="22"/>
  <c r="GO12" i="22"/>
  <c r="GL12" i="22"/>
  <c r="GI12" i="22"/>
  <c r="GG12" i="22"/>
  <c r="FZ12" i="22"/>
  <c r="FW12" i="22"/>
  <c r="FT12" i="22"/>
  <c r="FB12" i="22"/>
  <c r="EU12" i="22"/>
  <c r="EJ12" i="22"/>
  <c r="DP12" i="22"/>
  <c r="DF12" i="22"/>
  <c r="CU12" i="22"/>
  <c r="CJ12" i="22"/>
  <c r="BZ12" i="22"/>
  <c r="BN12" i="22"/>
  <c r="BD12" i="22"/>
  <c r="AV12" i="22"/>
  <c r="AL12" i="22"/>
  <c r="AB12" i="22"/>
  <c r="IP11" i="22"/>
  <c r="IE11" i="22"/>
  <c r="HT11" i="22"/>
  <c r="HQ11" i="22"/>
  <c r="HN11" i="22"/>
  <c r="GW11" i="22"/>
  <c r="GO11" i="22"/>
  <c r="GL11" i="22"/>
  <c r="GI11" i="22"/>
  <c r="GG11" i="22"/>
  <c r="FZ11" i="22"/>
  <c r="FW11" i="22"/>
  <c r="FT11" i="22"/>
  <c r="FB11" i="22"/>
  <c r="EU11" i="22"/>
  <c r="EJ11" i="22"/>
  <c r="DX11" i="22"/>
  <c r="DP11" i="22"/>
  <c r="DF11" i="22"/>
  <c r="CU11" i="22"/>
  <c r="CJ11" i="22"/>
  <c r="BZ11" i="22"/>
  <c r="BN11" i="22"/>
  <c r="BD11" i="22"/>
  <c r="AV11" i="22"/>
  <c r="AL11" i="22"/>
  <c r="AB11" i="22"/>
  <c r="IP10" i="22"/>
  <c r="IE10" i="22"/>
  <c r="HT10" i="22"/>
  <c r="HQ10" i="22"/>
  <c r="HN10" i="22"/>
  <c r="GW10" i="22"/>
  <c r="GO10" i="22"/>
  <c r="GL10" i="22"/>
  <c r="GI10" i="22"/>
  <c r="GG10" i="22"/>
  <c r="FZ10" i="22"/>
  <c r="FW10" i="22"/>
  <c r="FT10" i="22"/>
  <c r="FB10" i="22"/>
  <c r="EU10" i="22"/>
  <c r="EJ10" i="22"/>
  <c r="DX10" i="22"/>
  <c r="DP10" i="22"/>
  <c r="DF10" i="22"/>
  <c r="CU10" i="22"/>
  <c r="CJ10" i="22"/>
  <c r="BZ10" i="22"/>
  <c r="BN10" i="22"/>
  <c r="BD10" i="22"/>
  <c r="AV10" i="22"/>
  <c r="AL10" i="22"/>
  <c r="AB10" i="22"/>
  <c r="IP9" i="22"/>
  <c r="IE9" i="22"/>
  <c r="HT9" i="22"/>
  <c r="HQ9" i="22"/>
  <c r="HN9" i="22"/>
  <c r="GW9" i="22"/>
  <c r="GO9" i="22"/>
  <c r="GL9" i="22"/>
  <c r="GI9" i="22"/>
  <c r="GG9" i="22"/>
  <c r="FR9" i="22"/>
  <c r="FB9" i="22"/>
  <c r="EU9" i="22"/>
  <c r="EJ9" i="22"/>
  <c r="DZ9" i="22"/>
  <c r="DP9" i="22"/>
  <c r="DF9" i="22"/>
  <c r="CU9" i="22"/>
  <c r="CJ9" i="22"/>
  <c r="BZ9" i="22"/>
  <c r="BN9" i="22"/>
  <c r="BD9" i="22"/>
  <c r="AV9" i="22"/>
  <c r="AL9" i="22"/>
  <c r="AB9" i="22"/>
  <c r="IP8" i="22"/>
  <c r="IE8" i="22"/>
  <c r="HL8" i="22"/>
  <c r="GW8" i="22"/>
  <c r="GO8" i="22"/>
  <c r="GL8" i="22"/>
  <c r="GI8" i="22"/>
  <c r="GG8" i="22"/>
  <c r="FR8" i="22"/>
  <c r="FB8" i="22"/>
  <c r="EU8" i="22"/>
  <c r="EJ8" i="22"/>
  <c r="DZ8" i="22"/>
  <c r="DP8" i="22"/>
  <c r="DF8" i="22"/>
  <c r="CU8" i="22"/>
  <c r="CJ8" i="22"/>
  <c r="BZ8" i="22"/>
  <c r="BN8" i="22"/>
  <c r="BD8" i="22"/>
  <c r="AV8" i="22"/>
  <c r="AL8" i="22"/>
  <c r="AB8" i="22"/>
  <c r="P8" i="22"/>
  <c r="IP7" i="22"/>
  <c r="IE7" i="22"/>
  <c r="HL7" i="22"/>
  <c r="GW7" i="22"/>
  <c r="GG7" i="22"/>
  <c r="FR7" i="22"/>
  <c r="FB7" i="22"/>
  <c r="EU7" i="22"/>
  <c r="EJ7" i="22"/>
  <c r="DZ7" i="22"/>
  <c r="DP7" i="22"/>
  <c r="DF7" i="22"/>
  <c r="CU7" i="22"/>
  <c r="CJ7" i="22"/>
  <c r="BZ7" i="22"/>
  <c r="BP7" i="22"/>
  <c r="BD7" i="22"/>
  <c r="AV7" i="22"/>
  <c r="AL7" i="22"/>
  <c r="AB7" i="22"/>
  <c r="P7" i="22"/>
  <c r="IP6" i="22"/>
  <c r="IE6" i="22"/>
  <c r="HL6" i="22"/>
  <c r="GW6" i="22"/>
  <c r="GG6" i="22"/>
  <c r="FR6" i="22"/>
  <c r="FB6" i="22"/>
  <c r="EU6" i="22"/>
  <c r="EJ6" i="22"/>
  <c r="DZ6" i="22"/>
  <c r="DP6" i="22"/>
  <c r="DF6" i="22"/>
  <c r="CU6" i="22"/>
  <c r="CJ6" i="22"/>
  <c r="BZ6" i="22"/>
  <c r="BP6" i="22"/>
  <c r="BD6" i="22"/>
  <c r="AV6" i="22"/>
  <c r="AL6" i="22"/>
  <c r="AB6" i="22"/>
  <c r="P6" i="22"/>
  <c r="IP5" i="22"/>
  <c r="IE5" i="22"/>
  <c r="HL5" i="22"/>
  <c r="GW5" i="22"/>
  <c r="GG5" i="22"/>
  <c r="FR5" i="22"/>
  <c r="FB5" i="22"/>
  <c r="EU5" i="22"/>
  <c r="EJ5" i="22"/>
  <c r="DZ5" i="22"/>
  <c r="DP5" i="22"/>
  <c r="DF5" i="22"/>
  <c r="CU5" i="22"/>
  <c r="CJ5" i="22"/>
  <c r="BZ5" i="22"/>
  <c r="BP5" i="22"/>
  <c r="BD5" i="22"/>
  <c r="AV5" i="22"/>
  <c r="AL5" i="22"/>
  <c r="AB5" i="22"/>
  <c r="P5" i="22"/>
  <c r="IP4" i="22"/>
  <c r="IE4" i="22"/>
  <c r="HL4" i="22"/>
  <c r="GW4" i="22"/>
  <c r="GG4" i="22"/>
  <c r="FR4" i="22"/>
  <c r="FB4" i="22"/>
  <c r="EU4" i="22"/>
  <c r="EJ4" i="22"/>
  <c r="DZ4" i="22"/>
  <c r="DP4" i="22"/>
  <c r="DF4" i="22"/>
  <c r="CU4" i="22"/>
  <c r="CJ4" i="22"/>
  <c r="BZ4" i="22"/>
  <c r="BP4" i="22"/>
  <c r="BD4" i="22"/>
  <c r="AV4" i="22"/>
  <c r="AL4" i="22"/>
  <c r="AB4" i="22"/>
  <c r="P4" i="22"/>
  <c r="IP3" i="22"/>
  <c r="IE3" i="22"/>
  <c r="HL3" i="22"/>
  <c r="GW3" i="22"/>
  <c r="GG3" i="22"/>
  <c r="FR3" i="22"/>
  <c r="FB3" i="22"/>
  <c r="EU3" i="22"/>
  <c r="EJ3" i="22"/>
  <c r="DZ3" i="22"/>
  <c r="DP3" i="22"/>
  <c r="DF3" i="22"/>
  <c r="CU3" i="22"/>
  <c r="CJ3" i="22"/>
  <c r="BZ3" i="22"/>
  <c r="BP3" i="22"/>
  <c r="BD3" i="22"/>
  <c r="AV3" i="22"/>
  <c r="AL3" i="22"/>
  <c r="AB3" i="22"/>
  <c r="P3" i="22"/>
  <c r="D308" i="22"/>
  <c r="C308" i="22"/>
  <c r="D307" i="22"/>
  <c r="C307" i="22"/>
  <c r="D306" i="22"/>
  <c r="C306" i="22"/>
  <c r="D305" i="22"/>
  <c r="C305" i="22"/>
  <c r="D304" i="22"/>
  <c r="C304" i="22"/>
  <c r="D303" i="22"/>
  <c r="C303" i="22"/>
  <c r="D302" i="22"/>
  <c r="C302" i="22"/>
  <c r="D301" i="22"/>
  <c r="C301" i="22"/>
  <c r="D300" i="22"/>
  <c r="C300" i="22"/>
  <c r="D299" i="22"/>
  <c r="C299" i="22"/>
  <c r="D298" i="22"/>
  <c r="C298" i="22"/>
  <c r="D297" i="22"/>
  <c r="C297" i="22"/>
  <c r="D296" i="22"/>
  <c r="C296" i="22"/>
  <c r="AQ295" i="22"/>
  <c r="D295" i="22"/>
  <c r="C295" i="22"/>
  <c r="AQ294" i="22"/>
  <c r="D294" i="22"/>
  <c r="C294" i="22"/>
  <c r="AQ293" i="22"/>
  <c r="D293" i="22"/>
  <c r="C293" i="22"/>
  <c r="AQ292" i="22"/>
  <c r="D292" i="22"/>
  <c r="C292" i="22"/>
  <c r="AQ291" i="22"/>
  <c r="D291" i="22"/>
  <c r="C291" i="22"/>
  <c r="AQ290" i="22"/>
  <c r="J290" i="22"/>
  <c r="D290" i="22"/>
  <c r="C290" i="22"/>
  <c r="J289" i="22"/>
  <c r="D289" i="22"/>
  <c r="C289" i="22"/>
  <c r="AQ288" i="22"/>
  <c r="J288" i="22"/>
  <c r="D288" i="22"/>
  <c r="C288" i="22"/>
  <c r="AQ287" i="22"/>
  <c r="J287" i="22"/>
  <c r="D287" i="22"/>
  <c r="C287" i="22"/>
  <c r="AQ286" i="22"/>
  <c r="J286" i="22"/>
  <c r="D286" i="22"/>
  <c r="C286" i="22"/>
  <c r="AQ285" i="22"/>
  <c r="J285" i="22"/>
  <c r="D285" i="22"/>
  <c r="C285" i="22"/>
  <c r="AQ284" i="22"/>
  <c r="J284" i="22"/>
  <c r="D284" i="22"/>
  <c r="C284" i="22"/>
  <c r="AQ283" i="22"/>
  <c r="J283" i="22"/>
  <c r="D283" i="22"/>
  <c r="C283" i="22"/>
  <c r="J282" i="22"/>
  <c r="D282" i="22"/>
  <c r="C282" i="22"/>
  <c r="AQ281" i="22"/>
  <c r="J281" i="22"/>
  <c r="D281" i="22"/>
  <c r="C281" i="22"/>
  <c r="AQ280" i="22"/>
  <c r="J280" i="22"/>
  <c r="D280" i="22"/>
  <c r="C280" i="22"/>
  <c r="AQ279" i="22"/>
  <c r="J279" i="22"/>
  <c r="D279" i="22"/>
  <c r="C279" i="22"/>
  <c r="AQ278" i="22"/>
  <c r="J278" i="22"/>
  <c r="D278" i="22"/>
  <c r="C278" i="22"/>
  <c r="AQ277" i="22"/>
  <c r="J277" i="22"/>
  <c r="D277" i="22"/>
  <c r="C277" i="22"/>
  <c r="AQ276" i="22"/>
  <c r="J276" i="22"/>
  <c r="D276" i="22"/>
  <c r="C276" i="22"/>
  <c r="J275" i="22"/>
  <c r="D275" i="22"/>
  <c r="C275" i="22"/>
  <c r="AQ274" i="22"/>
  <c r="J274" i="22"/>
  <c r="D274" i="22"/>
  <c r="C274" i="22"/>
  <c r="AQ273" i="22"/>
  <c r="J273" i="22"/>
  <c r="D273" i="22"/>
  <c r="C273" i="22"/>
  <c r="AQ272" i="22"/>
  <c r="J272" i="22"/>
  <c r="D272" i="22"/>
  <c r="C272" i="22"/>
  <c r="AQ271" i="22"/>
  <c r="J271" i="22"/>
  <c r="D271" i="22"/>
  <c r="C271" i="22"/>
  <c r="AQ270" i="22"/>
  <c r="J270" i="22"/>
  <c r="D270" i="22"/>
  <c r="C270" i="22"/>
  <c r="AQ269" i="22"/>
  <c r="J269" i="22"/>
  <c r="D269" i="22"/>
  <c r="C269" i="22"/>
  <c r="J268" i="22"/>
  <c r="D268" i="22"/>
  <c r="C268" i="22"/>
  <c r="AQ267" i="22"/>
  <c r="J267" i="22"/>
  <c r="D267" i="22"/>
  <c r="C267" i="22"/>
  <c r="AQ266" i="22"/>
  <c r="J266" i="22"/>
  <c r="D266" i="22"/>
  <c r="C266" i="22"/>
  <c r="AQ265" i="22"/>
  <c r="J265" i="22"/>
  <c r="D265" i="22"/>
  <c r="C265" i="22"/>
  <c r="AQ264" i="22"/>
  <c r="J264" i="22"/>
  <c r="D264" i="22"/>
  <c r="C264" i="22"/>
  <c r="AQ263" i="22"/>
  <c r="J263" i="22"/>
  <c r="D263" i="22"/>
  <c r="C263" i="22"/>
  <c r="AQ262" i="22"/>
  <c r="J262" i="22"/>
  <c r="D262" i="22"/>
  <c r="C262" i="22"/>
  <c r="J261" i="22"/>
  <c r="D261" i="22"/>
  <c r="C261" i="22"/>
  <c r="AQ260" i="22"/>
  <c r="J260" i="22"/>
  <c r="D260" i="22"/>
  <c r="C260" i="22"/>
  <c r="AQ259" i="22"/>
  <c r="J259" i="22"/>
  <c r="D259" i="22"/>
  <c r="C259" i="22"/>
  <c r="AQ258" i="22"/>
  <c r="J258" i="22"/>
  <c r="D258" i="22"/>
  <c r="C258" i="22"/>
  <c r="AQ257" i="22"/>
  <c r="J257" i="22"/>
  <c r="D257" i="22"/>
  <c r="C257" i="22"/>
  <c r="AQ256" i="22"/>
  <c r="J256" i="22"/>
  <c r="D256" i="22"/>
  <c r="C256" i="22"/>
  <c r="AQ255" i="22"/>
  <c r="J255" i="22"/>
  <c r="D255" i="22"/>
  <c r="C255" i="22"/>
  <c r="J254" i="22"/>
  <c r="D254" i="22"/>
  <c r="C254" i="22"/>
  <c r="AQ253" i="22"/>
  <c r="J253" i="22"/>
  <c r="D253" i="22"/>
  <c r="C253" i="22"/>
  <c r="AQ252" i="22"/>
  <c r="J252" i="22"/>
  <c r="D252" i="22"/>
  <c r="C252" i="22"/>
  <c r="AQ251" i="22"/>
  <c r="J251" i="22"/>
  <c r="D251" i="22"/>
  <c r="C251" i="22"/>
  <c r="AQ250" i="22"/>
  <c r="J250" i="22"/>
  <c r="D250" i="22"/>
  <c r="C250" i="22"/>
  <c r="AQ249" i="22"/>
  <c r="J249" i="22"/>
  <c r="D249" i="22"/>
  <c r="C249" i="22"/>
  <c r="AQ248" i="22"/>
  <c r="J248" i="22"/>
  <c r="D248" i="22"/>
  <c r="C248" i="22"/>
  <c r="J247" i="22"/>
  <c r="D247" i="22"/>
  <c r="C247" i="22"/>
  <c r="AQ246" i="22"/>
  <c r="J246" i="22"/>
  <c r="D246" i="22"/>
  <c r="C246" i="22"/>
  <c r="AQ245" i="22"/>
  <c r="J245" i="22"/>
  <c r="D245" i="22"/>
  <c r="C245" i="22"/>
  <c r="AQ244" i="22"/>
  <c r="J244" i="22"/>
  <c r="D244" i="22"/>
  <c r="C244" i="22"/>
  <c r="AQ243" i="22"/>
  <c r="J243" i="22"/>
  <c r="D243" i="22"/>
  <c r="C243" i="22"/>
  <c r="IP242" i="22"/>
  <c r="IO242" i="22"/>
  <c r="IE242" i="22"/>
  <c r="ID242" i="22"/>
  <c r="AQ242" i="22"/>
  <c r="J242" i="22"/>
  <c r="D242" i="22"/>
  <c r="C242" i="22"/>
  <c r="IP241" i="22"/>
  <c r="IO241" i="22"/>
  <c r="IE241" i="22"/>
  <c r="ID241" i="22"/>
  <c r="AQ241" i="22"/>
  <c r="J241" i="22"/>
  <c r="D241" i="22"/>
  <c r="C241" i="22"/>
  <c r="IP240" i="22"/>
  <c r="IO240" i="22"/>
  <c r="IE240" i="22"/>
  <c r="ID240" i="22"/>
  <c r="J240" i="22"/>
  <c r="D240" i="22"/>
  <c r="C240" i="22"/>
  <c r="IP239" i="22"/>
  <c r="IO239" i="22"/>
  <c r="IE239" i="22"/>
  <c r="ID239" i="22"/>
  <c r="AQ239" i="22"/>
  <c r="J239" i="22"/>
  <c r="D239" i="22"/>
  <c r="C239" i="22"/>
  <c r="IP238" i="22"/>
  <c r="IO238" i="22"/>
  <c r="IE238" i="22"/>
  <c r="ID238" i="22"/>
  <c r="AQ238" i="22"/>
  <c r="J238" i="22"/>
  <c r="D238" i="22"/>
  <c r="C238" i="22"/>
  <c r="IP237" i="22"/>
  <c r="IO237" i="22"/>
  <c r="IE237" i="22"/>
  <c r="ID237" i="22"/>
  <c r="AQ237" i="22"/>
  <c r="J237" i="22"/>
  <c r="D237" i="22"/>
  <c r="C237" i="22"/>
  <c r="IP236" i="22"/>
  <c r="IO236" i="22"/>
  <c r="IE236" i="22"/>
  <c r="ID236" i="22"/>
  <c r="AQ236" i="22"/>
  <c r="J236" i="22"/>
  <c r="D236" i="22"/>
  <c r="C236" i="22"/>
  <c r="IP235" i="22"/>
  <c r="IO235" i="22"/>
  <c r="IE235" i="22"/>
  <c r="ID235" i="22"/>
  <c r="AQ235" i="22"/>
  <c r="J235" i="22"/>
  <c r="D235" i="22"/>
  <c r="C235" i="22"/>
  <c r="IP234" i="22"/>
  <c r="IO234" i="22"/>
  <c r="IE234" i="22"/>
  <c r="ID234" i="22"/>
  <c r="AQ234" i="22"/>
  <c r="J234" i="22"/>
  <c r="D234" i="22"/>
  <c r="C234" i="22"/>
  <c r="IP233" i="22"/>
  <c r="IO233" i="22"/>
  <c r="IE233" i="22"/>
  <c r="ID233" i="22"/>
  <c r="J233" i="22"/>
  <c r="D233" i="22"/>
  <c r="C233" i="22"/>
  <c r="IP232" i="22"/>
  <c r="IO232" i="22"/>
  <c r="IE232" i="22"/>
  <c r="ID232" i="22"/>
  <c r="AQ232" i="22"/>
  <c r="J232" i="22"/>
  <c r="D232" i="22"/>
  <c r="C232" i="22"/>
  <c r="IP231" i="22"/>
  <c r="IO231" i="22"/>
  <c r="IE231" i="22"/>
  <c r="ID231" i="22"/>
  <c r="AQ231" i="22"/>
  <c r="J231" i="22"/>
  <c r="D231" i="22"/>
  <c r="C231" i="22"/>
  <c r="IP230" i="22"/>
  <c r="IO230" i="22"/>
  <c r="IE230" i="22"/>
  <c r="ID230" i="22"/>
  <c r="AQ230" i="22"/>
  <c r="J230" i="22"/>
  <c r="D230" i="22"/>
  <c r="C230" i="22"/>
  <c r="IP229" i="22"/>
  <c r="IO229" i="22"/>
  <c r="IE229" i="22"/>
  <c r="ID229" i="22"/>
  <c r="AQ229" i="22"/>
  <c r="J229" i="22"/>
  <c r="D229" i="22"/>
  <c r="C229" i="22"/>
  <c r="IP228" i="22"/>
  <c r="IO228" i="22"/>
  <c r="IE228" i="22"/>
  <c r="ID228" i="22"/>
  <c r="AQ228" i="22"/>
  <c r="J228" i="22"/>
  <c r="D228" i="22"/>
  <c r="C228" i="22"/>
  <c r="AQ227" i="22"/>
  <c r="J227" i="22"/>
  <c r="D227" i="22"/>
  <c r="C227" i="22"/>
  <c r="J226" i="22"/>
  <c r="D226" i="22"/>
  <c r="C226" i="22"/>
  <c r="AQ225" i="22"/>
  <c r="J225" i="22"/>
  <c r="D225" i="22"/>
  <c r="C225" i="22"/>
  <c r="AQ224" i="22"/>
  <c r="J224" i="22"/>
  <c r="D224" i="22"/>
  <c r="C224" i="22"/>
  <c r="AQ223" i="22"/>
  <c r="J223" i="22"/>
  <c r="D223" i="22"/>
  <c r="C223" i="22"/>
  <c r="AQ222" i="22"/>
  <c r="J222" i="22"/>
  <c r="D222" i="22"/>
  <c r="C222" i="22"/>
  <c r="AQ221" i="22"/>
  <c r="J221" i="22"/>
  <c r="D221" i="22"/>
  <c r="C221" i="22"/>
  <c r="AQ220" i="22"/>
  <c r="J220" i="22"/>
  <c r="D220" i="22"/>
  <c r="C220" i="22"/>
  <c r="J219" i="22"/>
  <c r="D219" i="22"/>
  <c r="C219" i="22"/>
  <c r="AQ218" i="22"/>
  <c r="J218" i="22"/>
  <c r="D218" i="22"/>
  <c r="C218" i="22"/>
  <c r="AQ217" i="22"/>
  <c r="J217" i="22"/>
  <c r="D217" i="22"/>
  <c r="C217" i="22"/>
  <c r="AQ216" i="22"/>
  <c r="J216" i="22"/>
  <c r="D216" i="22"/>
  <c r="C216" i="22"/>
  <c r="AQ215" i="22"/>
  <c r="J215" i="22"/>
  <c r="D215" i="22"/>
  <c r="C215" i="22"/>
  <c r="AQ214" i="22"/>
  <c r="J214" i="22"/>
  <c r="D214" i="22"/>
  <c r="C214" i="22"/>
  <c r="AQ213" i="22"/>
  <c r="J213" i="22"/>
  <c r="D213" i="22"/>
  <c r="C213" i="22"/>
  <c r="J212" i="22"/>
  <c r="D212" i="22"/>
  <c r="C212" i="22"/>
  <c r="AQ211" i="22"/>
  <c r="J211" i="22"/>
  <c r="D211" i="22"/>
  <c r="C211" i="22"/>
  <c r="AQ210" i="22"/>
  <c r="J210" i="22"/>
  <c r="D210" i="22"/>
  <c r="C210" i="22"/>
  <c r="AQ209" i="22"/>
  <c r="J209" i="22"/>
  <c r="D209" i="22"/>
  <c r="C209" i="22"/>
  <c r="AQ208" i="22"/>
  <c r="J208" i="22"/>
  <c r="D208" i="22"/>
  <c r="C208" i="22"/>
  <c r="AQ207" i="22"/>
  <c r="J207" i="22"/>
  <c r="D207" i="22"/>
  <c r="C207" i="22"/>
  <c r="AQ206" i="22"/>
  <c r="J206" i="22"/>
  <c r="D206" i="22"/>
  <c r="C206" i="22"/>
  <c r="J205" i="22"/>
  <c r="D205" i="22"/>
  <c r="C205" i="22"/>
  <c r="AQ204" i="22"/>
  <c r="J204" i="22"/>
  <c r="D204" i="22"/>
  <c r="C204" i="22"/>
  <c r="AQ203" i="22"/>
  <c r="J203" i="22"/>
  <c r="D203" i="22"/>
  <c r="C203" i="22"/>
  <c r="AQ202" i="22"/>
  <c r="J202" i="22"/>
  <c r="D202" i="22"/>
  <c r="C202" i="22"/>
  <c r="AQ201" i="22"/>
  <c r="J201" i="22"/>
  <c r="D201" i="22"/>
  <c r="C201" i="22"/>
  <c r="AQ200" i="22"/>
  <c r="J200" i="22"/>
  <c r="D200" i="22"/>
  <c r="C200" i="22"/>
  <c r="AQ199" i="22"/>
  <c r="J199" i="22"/>
  <c r="D199" i="22"/>
  <c r="C199" i="22"/>
  <c r="J198" i="22"/>
  <c r="D198" i="22"/>
  <c r="C198" i="22"/>
  <c r="AQ197" i="22"/>
  <c r="J197" i="22"/>
  <c r="D197" i="22"/>
  <c r="C197" i="22"/>
  <c r="AQ196" i="22"/>
  <c r="J196" i="22"/>
  <c r="D196" i="22"/>
  <c r="C196" i="22"/>
  <c r="AQ195" i="22"/>
  <c r="J195" i="22"/>
  <c r="D195" i="22"/>
  <c r="C195" i="22"/>
  <c r="AQ194" i="22"/>
  <c r="J194" i="22"/>
  <c r="D194" i="22"/>
  <c r="C194" i="22"/>
  <c r="AQ193" i="22"/>
  <c r="J193" i="22"/>
  <c r="D193" i="22"/>
  <c r="C193" i="22"/>
  <c r="AQ192" i="22"/>
  <c r="J192" i="22"/>
  <c r="D192" i="22"/>
  <c r="C192" i="22"/>
  <c r="J191" i="22"/>
  <c r="D191" i="22"/>
  <c r="C191" i="22"/>
  <c r="AQ190" i="22"/>
  <c r="J190" i="22"/>
  <c r="D190" i="22"/>
  <c r="C190" i="22"/>
  <c r="AQ189" i="22"/>
  <c r="J189" i="22"/>
  <c r="D189" i="22"/>
  <c r="C189" i="22"/>
  <c r="AQ188" i="22"/>
  <c r="J188" i="22"/>
  <c r="D188" i="22"/>
  <c r="C188" i="22"/>
  <c r="AQ187" i="22"/>
  <c r="J187" i="22"/>
  <c r="D187" i="22"/>
  <c r="C187" i="22"/>
  <c r="AQ186" i="22"/>
  <c r="J186" i="22"/>
  <c r="D186" i="22"/>
  <c r="C186" i="22"/>
  <c r="AQ185" i="22"/>
  <c r="J185" i="22"/>
  <c r="D185" i="22"/>
  <c r="C185" i="22"/>
  <c r="J184" i="22"/>
  <c r="D184" i="22"/>
  <c r="C184" i="22"/>
  <c r="AQ183" i="22"/>
  <c r="J183" i="22"/>
  <c r="D183" i="22"/>
  <c r="C183" i="22"/>
  <c r="AQ182" i="22"/>
  <c r="J182" i="22"/>
  <c r="D182" i="22"/>
  <c r="C182" i="22"/>
  <c r="AQ181" i="22"/>
  <c r="J181" i="22"/>
  <c r="D181" i="22"/>
  <c r="C181" i="22"/>
  <c r="AQ180" i="22"/>
  <c r="J180" i="22"/>
  <c r="D180" i="22"/>
  <c r="C180" i="22"/>
  <c r="AQ179" i="22"/>
  <c r="J179" i="22"/>
  <c r="D179" i="22"/>
  <c r="C179" i="22"/>
  <c r="AQ178" i="22"/>
  <c r="J178" i="22"/>
  <c r="D178" i="22"/>
  <c r="C178" i="22"/>
  <c r="J177" i="22"/>
  <c r="D177" i="22"/>
  <c r="C177" i="22"/>
  <c r="AQ176" i="22"/>
  <c r="AQ175" i="22"/>
  <c r="AQ174" i="22"/>
  <c r="AQ173" i="22"/>
  <c r="AQ172" i="22"/>
  <c r="AQ171" i="22"/>
  <c r="E169" i="22"/>
  <c r="E168" i="22"/>
  <c r="E167" i="22"/>
  <c r="E166" i="22"/>
  <c r="IP165" i="22"/>
  <c r="IO165" i="22"/>
  <c r="E165" i="22"/>
  <c r="IP164" i="22"/>
  <c r="IO164" i="22"/>
  <c r="E164" i="22"/>
  <c r="IP163" i="22"/>
  <c r="IO163" i="22"/>
  <c r="J163" i="22"/>
  <c r="E163" i="22"/>
  <c r="D163" i="22"/>
  <c r="C163" i="22"/>
  <c r="IP162" i="22"/>
  <c r="IO162" i="22"/>
  <c r="J162" i="22"/>
  <c r="E162" i="22"/>
  <c r="D162" i="22"/>
  <c r="C162" i="22"/>
  <c r="IP161" i="22"/>
  <c r="IO161" i="22"/>
  <c r="J161" i="22"/>
  <c r="E161" i="22"/>
  <c r="D161" i="22"/>
  <c r="C161" i="22"/>
  <c r="IP160" i="22"/>
  <c r="IO160" i="22"/>
  <c r="J160" i="22"/>
  <c r="E160" i="22"/>
  <c r="D160" i="22"/>
  <c r="C160" i="22"/>
  <c r="IP159" i="22"/>
  <c r="IO159" i="22"/>
  <c r="J159" i="22"/>
  <c r="E159" i="22"/>
  <c r="D159" i="22"/>
  <c r="C159" i="22"/>
  <c r="IP158" i="22"/>
  <c r="IO158" i="22"/>
  <c r="J158" i="22"/>
  <c r="E158" i="22"/>
  <c r="D158" i="22"/>
  <c r="C158" i="22"/>
  <c r="IP157" i="22"/>
  <c r="IO157" i="22"/>
  <c r="J157" i="22"/>
  <c r="E157" i="22"/>
  <c r="D157" i="22"/>
  <c r="C157" i="22"/>
  <c r="IP156" i="22"/>
  <c r="IO156" i="22"/>
  <c r="J156" i="22"/>
  <c r="E156" i="22"/>
  <c r="D156" i="22"/>
  <c r="C156" i="22"/>
  <c r="IP155" i="22"/>
  <c r="IO155" i="22"/>
  <c r="J155" i="22"/>
  <c r="E155" i="22"/>
  <c r="D155" i="22"/>
  <c r="C155" i="22"/>
  <c r="IP154" i="22"/>
  <c r="IO154" i="22"/>
  <c r="J154" i="22"/>
  <c r="E154" i="22"/>
  <c r="D154" i="22"/>
  <c r="C154" i="22"/>
  <c r="IP153" i="22"/>
  <c r="IO153" i="22"/>
  <c r="J153" i="22"/>
  <c r="E153" i="22"/>
  <c r="D153" i="22"/>
  <c r="C153" i="22"/>
  <c r="IP152" i="22"/>
  <c r="IO152" i="22"/>
  <c r="J152" i="22"/>
  <c r="E152" i="22"/>
  <c r="D152" i="22"/>
  <c r="C152" i="22"/>
  <c r="IP151" i="22"/>
  <c r="IO151" i="22"/>
  <c r="J151" i="22"/>
  <c r="E151" i="22"/>
  <c r="D151" i="22"/>
  <c r="C151" i="22"/>
  <c r="IP150" i="22"/>
  <c r="IO150" i="22"/>
  <c r="J150" i="22"/>
  <c r="E150" i="22"/>
  <c r="D150" i="22"/>
  <c r="C150" i="22"/>
  <c r="IP149" i="22"/>
  <c r="IO149" i="22"/>
  <c r="J149" i="22"/>
  <c r="E149" i="22"/>
  <c r="D149" i="22"/>
  <c r="C149" i="22"/>
  <c r="IP148" i="22"/>
  <c r="IO148" i="22"/>
  <c r="J148" i="22"/>
  <c r="E148" i="22"/>
  <c r="D148" i="22"/>
  <c r="C148" i="22"/>
  <c r="IP147" i="22"/>
  <c r="IO147" i="22"/>
  <c r="J147" i="22"/>
  <c r="E147" i="22"/>
  <c r="D147" i="22"/>
  <c r="C147" i="22"/>
  <c r="IP146" i="22"/>
  <c r="IO146" i="22"/>
  <c r="J146" i="22"/>
  <c r="E146" i="22"/>
  <c r="D146" i="22"/>
  <c r="C146" i="22"/>
  <c r="IP145" i="22"/>
  <c r="IO145" i="22"/>
  <c r="J145" i="22"/>
  <c r="E145" i="22"/>
  <c r="D145" i="22"/>
  <c r="C145" i="22"/>
  <c r="IP144" i="22"/>
  <c r="IO144" i="22"/>
  <c r="J144" i="22"/>
  <c r="E144" i="22"/>
  <c r="D144" i="22"/>
  <c r="C144" i="22"/>
  <c r="IP143" i="22"/>
  <c r="IO143" i="22"/>
  <c r="J143" i="22"/>
  <c r="E143" i="22"/>
  <c r="D143" i="22"/>
  <c r="C143" i="22"/>
  <c r="IP142" i="22"/>
  <c r="IO142" i="22"/>
  <c r="J142" i="22"/>
  <c r="E142" i="22"/>
  <c r="D142" i="22"/>
  <c r="C142" i="22"/>
  <c r="IP141" i="22"/>
  <c r="IO141" i="22"/>
  <c r="J141" i="22"/>
  <c r="E141" i="22"/>
  <c r="D141" i="22"/>
  <c r="C141" i="22"/>
  <c r="IP140" i="22"/>
  <c r="IO140" i="22"/>
  <c r="J140" i="22"/>
  <c r="E140" i="22"/>
  <c r="D140" i="22"/>
  <c r="C140" i="22"/>
  <c r="IP139" i="22"/>
  <c r="IO139" i="22"/>
  <c r="J139" i="22"/>
  <c r="E139" i="22"/>
  <c r="D139" i="22"/>
  <c r="C139" i="22"/>
  <c r="IP138" i="22"/>
  <c r="IO138" i="22"/>
  <c r="J138" i="22"/>
  <c r="E138" i="22"/>
  <c r="D138" i="22"/>
  <c r="C138" i="22"/>
  <c r="IP137" i="22"/>
  <c r="IO137" i="22"/>
  <c r="J137" i="22"/>
  <c r="E137" i="22"/>
  <c r="D137" i="22"/>
  <c r="C137" i="22"/>
  <c r="IP136" i="22"/>
  <c r="IO136" i="22"/>
  <c r="J136" i="22"/>
  <c r="D136" i="22"/>
  <c r="C136" i="22"/>
  <c r="IP135" i="22"/>
  <c r="IO135" i="22"/>
  <c r="J135" i="22"/>
  <c r="D135" i="22"/>
  <c r="C135" i="22"/>
  <c r="IP134" i="22"/>
  <c r="IO134" i="22"/>
  <c r="J134" i="22"/>
  <c r="D134" i="22"/>
  <c r="C134" i="22"/>
  <c r="IP133" i="22"/>
  <c r="IO133" i="22"/>
  <c r="J133" i="22"/>
  <c r="D133" i="22"/>
  <c r="C133" i="22"/>
  <c r="IP132" i="22"/>
  <c r="IO132" i="22"/>
  <c r="J132" i="22"/>
  <c r="D132" i="22"/>
  <c r="C132" i="22"/>
  <c r="IP131" i="22"/>
  <c r="IO131" i="22"/>
  <c r="J131" i="22"/>
  <c r="D131" i="22"/>
  <c r="C131" i="22"/>
  <c r="IP130" i="22"/>
  <c r="IO130" i="22"/>
  <c r="J130" i="22"/>
  <c r="D130" i="22"/>
  <c r="C130" i="22"/>
  <c r="IP129" i="22"/>
  <c r="IO129" i="22"/>
  <c r="J129" i="22"/>
  <c r="D129" i="22"/>
  <c r="C129" i="22"/>
  <c r="IP128" i="22"/>
  <c r="IO128" i="22"/>
  <c r="J128" i="22"/>
  <c r="D128" i="22"/>
  <c r="C128" i="22"/>
  <c r="IU127" i="22"/>
  <c r="IP127" i="22"/>
  <c r="IO127" i="22"/>
  <c r="J127" i="22"/>
  <c r="D127" i="22"/>
  <c r="C127" i="22"/>
  <c r="IU126" i="22"/>
  <c r="IP126" i="22"/>
  <c r="IO126" i="22"/>
  <c r="J126" i="22"/>
  <c r="IU125" i="22"/>
  <c r="IP125" i="22"/>
  <c r="IO125" i="22"/>
  <c r="J125" i="22"/>
  <c r="IU124" i="22"/>
  <c r="IP124" i="22"/>
  <c r="IO124" i="22"/>
  <c r="J124" i="22"/>
  <c r="IU123" i="22"/>
  <c r="IP123" i="22"/>
  <c r="IO123" i="22"/>
  <c r="J123" i="22"/>
  <c r="IU122" i="22"/>
  <c r="IP122" i="22"/>
  <c r="IO122" i="22"/>
  <c r="J122" i="22"/>
  <c r="IU121" i="22"/>
  <c r="IP121" i="22"/>
  <c r="IO121" i="22"/>
  <c r="J121" i="22"/>
  <c r="IU120" i="22"/>
  <c r="IP120" i="22"/>
  <c r="IO120" i="22"/>
  <c r="J120" i="22"/>
  <c r="IU119" i="22"/>
  <c r="IP119" i="22"/>
  <c r="IO119" i="22"/>
  <c r="J119" i="22"/>
  <c r="IU118" i="22"/>
  <c r="IP118" i="22"/>
  <c r="IO118" i="22"/>
  <c r="J118" i="22"/>
  <c r="IU117" i="22"/>
  <c r="IP117" i="22"/>
  <c r="IO117" i="22"/>
  <c r="J117" i="22"/>
  <c r="IU116" i="22"/>
  <c r="IP116" i="22"/>
  <c r="IO116" i="22"/>
  <c r="J116" i="22"/>
  <c r="IU115" i="22"/>
  <c r="IS115" i="22"/>
  <c r="IR115" i="22"/>
  <c r="IQ115" i="22"/>
  <c r="IT115" i="22" s="1"/>
  <c r="IP115" i="22"/>
  <c r="IO115" i="22"/>
  <c r="EN115" i="22"/>
  <c r="EM115" i="22"/>
  <c r="EL115" i="22"/>
  <c r="EK115" i="22"/>
  <c r="J115" i="22"/>
  <c r="IU114" i="22"/>
  <c r="IS114" i="22"/>
  <c r="IR114" i="22"/>
  <c r="IQ114" i="22"/>
  <c r="IT114" i="22" s="1"/>
  <c r="IP114" i="22"/>
  <c r="IO114" i="22"/>
  <c r="EN114" i="22"/>
  <c r="EM114" i="22"/>
  <c r="EL114" i="22"/>
  <c r="EK114" i="22"/>
  <c r="J114" i="22"/>
  <c r="IU113" i="22"/>
  <c r="IS113" i="22"/>
  <c r="IR113" i="22"/>
  <c r="IQ113" i="22"/>
  <c r="IT113" i="22" s="1"/>
  <c r="IP113" i="22"/>
  <c r="IO113" i="22"/>
  <c r="EN113" i="22"/>
  <c r="EM113" i="22"/>
  <c r="EL113" i="22"/>
  <c r="EK113" i="22"/>
  <c r="J113" i="22"/>
  <c r="IU112" i="22"/>
  <c r="IS112" i="22"/>
  <c r="IR112" i="22"/>
  <c r="IQ112" i="22"/>
  <c r="IT112" i="22" s="1"/>
  <c r="IP112" i="22"/>
  <c r="IO112" i="22"/>
  <c r="EN112" i="22"/>
  <c r="EM112" i="22"/>
  <c r="EL112" i="22"/>
  <c r="EK112" i="22"/>
  <c r="J112" i="22"/>
  <c r="IU111" i="22"/>
  <c r="IS111" i="22"/>
  <c r="IR111" i="22"/>
  <c r="IQ111" i="22"/>
  <c r="IT111" i="22" s="1"/>
  <c r="IP111" i="22"/>
  <c r="IO111" i="22"/>
  <c r="EN111" i="22"/>
  <c r="EM111" i="22"/>
  <c r="EL111" i="22"/>
  <c r="EK111" i="22"/>
  <c r="J111" i="22"/>
  <c r="IU110" i="22"/>
  <c r="IS110" i="22"/>
  <c r="IR110" i="22"/>
  <c r="IQ110" i="22"/>
  <c r="IT110" i="22" s="1"/>
  <c r="IP110" i="22"/>
  <c r="IO110" i="22"/>
  <c r="EN110" i="22"/>
  <c r="EM110" i="22"/>
  <c r="EL110" i="22"/>
  <c r="EK110" i="22"/>
  <c r="J110" i="22"/>
  <c r="IU109" i="22"/>
  <c r="IS109" i="22"/>
  <c r="IR109" i="22"/>
  <c r="IQ109" i="22"/>
  <c r="IT109" i="22" s="1"/>
  <c r="IP109" i="22"/>
  <c r="IO109" i="22"/>
  <c r="EN109" i="22"/>
  <c r="EM109" i="22"/>
  <c r="EL109" i="22"/>
  <c r="EK109" i="22"/>
  <c r="J109" i="22"/>
  <c r="IU108" i="22"/>
  <c r="IS108" i="22"/>
  <c r="IR108" i="22"/>
  <c r="IQ108" i="22"/>
  <c r="IT108" i="22" s="1"/>
  <c r="IP108" i="22"/>
  <c r="IO108" i="22"/>
  <c r="EN108" i="22"/>
  <c r="EM108" i="22"/>
  <c r="EL108" i="22"/>
  <c r="EK108" i="22"/>
  <c r="J108" i="22"/>
  <c r="IU107" i="22"/>
  <c r="IS107" i="22"/>
  <c r="IR107" i="22"/>
  <c r="IQ107" i="22"/>
  <c r="IT107" i="22" s="1"/>
  <c r="IP107" i="22"/>
  <c r="IO107" i="22"/>
  <c r="EN107" i="22"/>
  <c r="EM107" i="22"/>
  <c r="EL107" i="22"/>
  <c r="EK107" i="22"/>
  <c r="J107" i="22"/>
  <c r="IU106" i="22"/>
  <c r="IS106" i="22"/>
  <c r="IR106" i="22"/>
  <c r="IQ106" i="22"/>
  <c r="IT106" i="22" s="1"/>
  <c r="IP106" i="22"/>
  <c r="IO106" i="22"/>
  <c r="EN106" i="22"/>
  <c r="EM106" i="22"/>
  <c r="EL106" i="22"/>
  <c r="EK106" i="22"/>
  <c r="J106" i="22"/>
  <c r="IU105" i="22"/>
  <c r="IS105" i="22"/>
  <c r="IR105" i="22"/>
  <c r="IQ105" i="22"/>
  <c r="IT105" i="22" s="1"/>
  <c r="IP105" i="22"/>
  <c r="IO105" i="22"/>
  <c r="EO105" i="22"/>
  <c r="EN105" i="22"/>
  <c r="EM105" i="22"/>
  <c r="EL105" i="22"/>
  <c r="EK105" i="22"/>
  <c r="J105" i="22"/>
  <c r="IU104" i="22"/>
  <c r="IS104" i="22"/>
  <c r="IR104" i="22"/>
  <c r="IQ104" i="22"/>
  <c r="IT104" i="22" s="1"/>
  <c r="IP104" i="22"/>
  <c r="IO104" i="22"/>
  <c r="EO104" i="22"/>
  <c r="EN104" i="22"/>
  <c r="EM104" i="22"/>
  <c r="EL104" i="22"/>
  <c r="EK104" i="22"/>
  <c r="J104" i="22"/>
  <c r="IU103" i="22"/>
  <c r="IS103" i="22"/>
  <c r="IR103" i="22"/>
  <c r="IQ103" i="22"/>
  <c r="IT103" i="22" s="1"/>
  <c r="IP103" i="22"/>
  <c r="IO103" i="22"/>
  <c r="EO103" i="22"/>
  <c r="EN103" i="22"/>
  <c r="EM103" i="22"/>
  <c r="EL103" i="22"/>
  <c r="EK103" i="22"/>
  <c r="J103" i="22"/>
  <c r="IU102" i="22"/>
  <c r="IS102" i="22"/>
  <c r="IR102" i="22"/>
  <c r="IQ102" i="22"/>
  <c r="IT102" i="22" s="1"/>
  <c r="IP102" i="22"/>
  <c r="IO102" i="22"/>
  <c r="EO102" i="22"/>
  <c r="EN102" i="22"/>
  <c r="EM102" i="22"/>
  <c r="EL102" i="22"/>
  <c r="EK102" i="22"/>
  <c r="J102" i="22"/>
  <c r="IU101" i="22"/>
  <c r="IS101" i="22"/>
  <c r="IR101" i="22"/>
  <c r="IQ101" i="22"/>
  <c r="IT101" i="22" s="1"/>
  <c r="IP101" i="22"/>
  <c r="IO101" i="22"/>
  <c r="EO101" i="22"/>
  <c r="EN101" i="22"/>
  <c r="EM101" i="22"/>
  <c r="EL101" i="22"/>
  <c r="EK101" i="22"/>
  <c r="J101" i="22"/>
  <c r="IU100" i="22"/>
  <c r="IS100" i="22"/>
  <c r="IR100" i="22"/>
  <c r="IQ100" i="22"/>
  <c r="IT100" i="22" s="1"/>
  <c r="IP100" i="22"/>
  <c r="IO100" i="22"/>
  <c r="EO100" i="22"/>
  <c r="EN100" i="22"/>
  <c r="EM100" i="22"/>
  <c r="EL100" i="22"/>
  <c r="EK100" i="22"/>
  <c r="J100" i="22"/>
  <c r="IU99" i="22"/>
  <c r="IS99" i="22"/>
  <c r="IR99" i="22"/>
  <c r="IQ99" i="22"/>
  <c r="IT99" i="22" s="1"/>
  <c r="IP99" i="22"/>
  <c r="IO99" i="22"/>
  <c r="EO99" i="22"/>
  <c r="EN99" i="22"/>
  <c r="EM99" i="22"/>
  <c r="EL99" i="22"/>
  <c r="EK99" i="22"/>
  <c r="J99" i="22"/>
  <c r="IU98" i="22"/>
  <c r="IS98" i="22"/>
  <c r="IR98" i="22"/>
  <c r="IQ98" i="22"/>
  <c r="IT98" i="22" s="1"/>
  <c r="IP98" i="22"/>
  <c r="IO98" i="22"/>
  <c r="EO98" i="22"/>
  <c r="EN98" i="22"/>
  <c r="EM98" i="22"/>
  <c r="EL98" i="22"/>
  <c r="EK98" i="22"/>
  <c r="J98" i="22"/>
  <c r="IU97" i="22"/>
  <c r="IS97" i="22"/>
  <c r="IR97" i="22"/>
  <c r="IQ97" i="22"/>
  <c r="IT97" i="22" s="1"/>
  <c r="IP97" i="22"/>
  <c r="IO97" i="22"/>
  <c r="EO97" i="22"/>
  <c r="EN97" i="22"/>
  <c r="EM97" i="22"/>
  <c r="EL97" i="22"/>
  <c r="EK97" i="22"/>
  <c r="J97" i="22"/>
  <c r="IU96" i="22"/>
  <c r="IS96" i="22"/>
  <c r="IR96" i="22"/>
  <c r="IQ96" i="22"/>
  <c r="IT96" i="22" s="1"/>
  <c r="IP96" i="22"/>
  <c r="IO96" i="22"/>
  <c r="EO96" i="22"/>
  <c r="EN96" i="22"/>
  <c r="EM96" i="22"/>
  <c r="EL96" i="22"/>
  <c r="EK96" i="22"/>
  <c r="J96" i="22"/>
  <c r="IU95" i="22"/>
  <c r="IS95" i="22"/>
  <c r="IR95" i="22"/>
  <c r="IQ95" i="22"/>
  <c r="IT95" i="22" s="1"/>
  <c r="IP95" i="22"/>
  <c r="IO95" i="22"/>
  <c r="EO95" i="22"/>
  <c r="EN95" i="22"/>
  <c r="EM95" i="22"/>
  <c r="EL95" i="22"/>
  <c r="EK95" i="22"/>
  <c r="J95" i="22"/>
  <c r="IU94" i="22"/>
  <c r="IS94" i="22"/>
  <c r="IR94" i="22"/>
  <c r="IQ94" i="22"/>
  <c r="IT94" i="22" s="1"/>
  <c r="IP94" i="22"/>
  <c r="IO94" i="22"/>
  <c r="EO94" i="22"/>
  <c r="EN94" i="22"/>
  <c r="EM94" i="22"/>
  <c r="EL94" i="22"/>
  <c r="EK94" i="22"/>
  <c r="J94" i="22"/>
  <c r="IU93" i="22"/>
  <c r="IS93" i="22"/>
  <c r="IR93" i="22"/>
  <c r="IQ93" i="22"/>
  <c r="IT93" i="22" s="1"/>
  <c r="IP93" i="22"/>
  <c r="IO93" i="22"/>
  <c r="EO93" i="22"/>
  <c r="EN93" i="22"/>
  <c r="EM93" i="22"/>
  <c r="EL93" i="22"/>
  <c r="EK93" i="22"/>
  <c r="J93" i="22"/>
  <c r="IU92" i="22"/>
  <c r="IS92" i="22"/>
  <c r="IR92" i="22"/>
  <c r="IQ92" i="22"/>
  <c r="IT92" i="22" s="1"/>
  <c r="IP92" i="22"/>
  <c r="IO92" i="22"/>
  <c r="EO92" i="22"/>
  <c r="EN92" i="22"/>
  <c r="EM92" i="22"/>
  <c r="EL92" i="22"/>
  <c r="EK92" i="22"/>
  <c r="J92" i="22"/>
  <c r="IU91" i="22"/>
  <c r="IS91" i="22"/>
  <c r="IR91" i="22"/>
  <c r="IQ91" i="22"/>
  <c r="IT91" i="22" s="1"/>
  <c r="IP91" i="22"/>
  <c r="IO91" i="22"/>
  <c r="EO91" i="22"/>
  <c r="EN91" i="22"/>
  <c r="EM91" i="22"/>
  <c r="EL91" i="22"/>
  <c r="EK91" i="22"/>
  <c r="J91" i="22"/>
  <c r="IU90" i="22"/>
  <c r="IS90" i="22"/>
  <c r="IR90" i="22"/>
  <c r="IQ90" i="22"/>
  <c r="IT90" i="22" s="1"/>
  <c r="IP90" i="22"/>
  <c r="IO90" i="22"/>
  <c r="EO90" i="22"/>
  <c r="EN90" i="22"/>
  <c r="EM90" i="22"/>
  <c r="EL90" i="22"/>
  <c r="EK90" i="22"/>
  <c r="J52" i="22"/>
  <c r="IU89" i="22"/>
  <c r="IS89" i="22"/>
  <c r="IR89" i="22"/>
  <c r="IQ89" i="22"/>
  <c r="IT89" i="22" s="1"/>
  <c r="IP89" i="22"/>
  <c r="IO89" i="22"/>
  <c r="EO89" i="22"/>
  <c r="EN89" i="22"/>
  <c r="EM89" i="22"/>
  <c r="EL89" i="22"/>
  <c r="EK89" i="22"/>
  <c r="J55" i="22"/>
  <c r="IU88" i="22"/>
  <c r="IS88" i="22"/>
  <c r="IR88" i="22"/>
  <c r="IQ88" i="22"/>
  <c r="IT88" i="22" s="1"/>
  <c r="IP88" i="22"/>
  <c r="IO88" i="22"/>
  <c r="EO88" i="22"/>
  <c r="EN88" i="22"/>
  <c r="EM88" i="22"/>
  <c r="EL88" i="22"/>
  <c r="EK88" i="22"/>
  <c r="J36" i="22"/>
  <c r="IU87" i="22"/>
  <c r="IS87" i="22"/>
  <c r="IR87" i="22"/>
  <c r="IQ87" i="22"/>
  <c r="IT87" i="22" s="1"/>
  <c r="IP87" i="22"/>
  <c r="IO87" i="22"/>
  <c r="EO87" i="22"/>
  <c r="EN87" i="22"/>
  <c r="EM87" i="22"/>
  <c r="EL87" i="22"/>
  <c r="EK87" i="22"/>
  <c r="J33" i="22"/>
  <c r="IU86" i="22"/>
  <c r="IS86" i="22"/>
  <c r="IR86" i="22"/>
  <c r="IQ86" i="22"/>
  <c r="IT86" i="22" s="1"/>
  <c r="IP86" i="22"/>
  <c r="IO86" i="22"/>
  <c r="EM86" i="22"/>
  <c r="EK86" i="22"/>
  <c r="J90" i="22"/>
  <c r="EN85" i="22" s="1"/>
  <c r="IU85" i="22"/>
  <c r="IS85" i="22"/>
  <c r="IR85" i="22"/>
  <c r="IQ85" i="22"/>
  <c r="IT85" i="22" s="1"/>
  <c r="IP85" i="22"/>
  <c r="IO85" i="22"/>
  <c r="EM85" i="22"/>
  <c r="EL85" i="22"/>
  <c r="EK85" i="22"/>
  <c r="J89" i="22"/>
  <c r="CN13" i="22" s="1"/>
  <c r="IU84" i="22"/>
  <c r="IS84" i="22"/>
  <c r="IR84" i="22"/>
  <c r="IQ84" i="22"/>
  <c r="IT84" i="22" s="1"/>
  <c r="IP84" i="22"/>
  <c r="IO84" i="22"/>
  <c r="EN84" i="22"/>
  <c r="EM84" i="22"/>
  <c r="EL84" i="22"/>
  <c r="EK84" i="22"/>
  <c r="J88" i="22"/>
  <c r="CY21" i="22" s="1"/>
  <c r="IU83" i="22"/>
  <c r="IS83" i="22"/>
  <c r="IR83" i="22"/>
  <c r="IQ83" i="22"/>
  <c r="IT83" i="22" s="1"/>
  <c r="IP83" i="22"/>
  <c r="IO83" i="22"/>
  <c r="EN83" i="22"/>
  <c r="EM83" i="22"/>
  <c r="EL83" i="22"/>
  <c r="EK83" i="22"/>
  <c r="J87" i="22"/>
  <c r="CN23" i="22" s="1"/>
  <c r="IU82" i="22"/>
  <c r="IS82" i="22"/>
  <c r="IR82" i="22"/>
  <c r="IQ82" i="22"/>
  <c r="IT82" i="22" s="1"/>
  <c r="IP82" i="22"/>
  <c r="IO82" i="22"/>
  <c r="EM82" i="22"/>
  <c r="EL82" i="22"/>
  <c r="J86" i="22"/>
  <c r="BT63" i="22" s="1"/>
  <c r="IU81" i="22"/>
  <c r="IS81" i="22"/>
  <c r="IR81" i="22"/>
  <c r="IQ81" i="22"/>
  <c r="IT81" i="22" s="1"/>
  <c r="IP81" i="22"/>
  <c r="IO81" i="22"/>
  <c r="EM81" i="22"/>
  <c r="J85" i="22"/>
  <c r="CY12" i="22" s="1"/>
  <c r="IU80" i="22"/>
  <c r="IS80" i="22"/>
  <c r="IR80" i="22"/>
  <c r="IQ80" i="22"/>
  <c r="IT80" i="22" s="1"/>
  <c r="IP80" i="22"/>
  <c r="IO80" i="22"/>
  <c r="EM80" i="22"/>
  <c r="EL80" i="22"/>
  <c r="EK80" i="22"/>
  <c r="J84" i="22"/>
  <c r="IU79" i="22"/>
  <c r="IS79" i="22"/>
  <c r="IR79" i="22"/>
  <c r="IQ79" i="22"/>
  <c r="IT79" i="22" s="1"/>
  <c r="IP79" i="22"/>
  <c r="IO79" i="22"/>
  <c r="EM79" i="22"/>
  <c r="EL79" i="22"/>
  <c r="EK79" i="22"/>
  <c r="J83" i="22"/>
  <c r="BT62" i="22" s="1"/>
  <c r="IU78" i="22"/>
  <c r="IS78" i="22"/>
  <c r="IR78" i="22"/>
  <c r="IQ78" i="22"/>
  <c r="IT78" i="22" s="1"/>
  <c r="IP78" i="22"/>
  <c r="IO78" i="22"/>
  <c r="EN78" i="22"/>
  <c r="EM78" i="22"/>
  <c r="EL78" i="22"/>
  <c r="EK78" i="22"/>
  <c r="J82" i="22"/>
  <c r="CY20" i="22" s="1"/>
  <c r="IU77" i="22"/>
  <c r="IS77" i="22"/>
  <c r="IR77" i="22"/>
  <c r="IQ77" i="22"/>
  <c r="IT77" i="22" s="1"/>
  <c r="IP77" i="22"/>
  <c r="IO77" i="22"/>
  <c r="EM77" i="22"/>
  <c r="J81" i="22"/>
  <c r="IU76" i="22"/>
  <c r="IS76" i="22"/>
  <c r="IR76" i="22"/>
  <c r="IQ76" i="22"/>
  <c r="IT76" i="22" s="1"/>
  <c r="IP76" i="22"/>
  <c r="IO76" i="22"/>
  <c r="EM76" i="22"/>
  <c r="J80" i="22"/>
  <c r="IU75" i="22"/>
  <c r="IS75" i="22"/>
  <c r="IR75" i="22"/>
  <c r="IQ75" i="22"/>
  <c r="IT75" i="22" s="1"/>
  <c r="IP75" i="22"/>
  <c r="IO75" i="22"/>
  <c r="J79" i="22"/>
  <c r="IU74" i="22"/>
  <c r="IS74" i="22"/>
  <c r="IR74" i="22"/>
  <c r="IQ74" i="22"/>
  <c r="IT74" i="22" s="1"/>
  <c r="IP74" i="22"/>
  <c r="IO74" i="22"/>
  <c r="J78" i="22"/>
  <c r="CN21" i="22" s="1"/>
  <c r="IU73" i="22"/>
  <c r="IS73" i="22"/>
  <c r="IR73" i="22"/>
  <c r="IQ73" i="22"/>
  <c r="IT73" i="22" s="1"/>
  <c r="IP73" i="22"/>
  <c r="IO73" i="22"/>
  <c r="EJ73" i="22"/>
  <c r="EI73" i="22"/>
  <c r="J77" i="22"/>
  <c r="IU72" i="22"/>
  <c r="IS72" i="22"/>
  <c r="IR72" i="22"/>
  <c r="IQ72" i="22"/>
  <c r="IT72" i="22" s="1"/>
  <c r="IP72" i="22"/>
  <c r="IO72" i="22"/>
  <c r="EJ72" i="22"/>
  <c r="EI72" i="22"/>
  <c r="J76" i="22"/>
  <c r="EN77" i="22" s="1"/>
  <c r="IU71" i="22"/>
  <c r="IS71" i="22"/>
  <c r="IR71" i="22"/>
  <c r="IQ71" i="22"/>
  <c r="IT71" i="22" s="1"/>
  <c r="IP71" i="22"/>
  <c r="IO71" i="22"/>
  <c r="EJ71" i="22"/>
  <c r="EI71" i="22"/>
  <c r="J75" i="22"/>
  <c r="AP8" i="22" s="1"/>
  <c r="IU70" i="22"/>
  <c r="IS70" i="22"/>
  <c r="IR70" i="22"/>
  <c r="IQ70" i="22"/>
  <c r="IT70" i="22" s="1"/>
  <c r="IP70" i="22"/>
  <c r="IO70" i="22"/>
  <c r="EJ70" i="22"/>
  <c r="EI70" i="22"/>
  <c r="CD70" i="22"/>
  <c r="CC70" i="22"/>
  <c r="CB70" i="22"/>
  <c r="CA70" i="22"/>
  <c r="BT70" i="22"/>
  <c r="BS70" i="22"/>
  <c r="BR70" i="22"/>
  <c r="BQ70" i="22"/>
  <c r="AZ70" i="22"/>
  <c r="AY70" i="22"/>
  <c r="AX70" i="22"/>
  <c r="AW70" i="22"/>
  <c r="J74" i="22"/>
  <c r="CY18" i="22" s="1"/>
  <c r="IU69" i="22"/>
  <c r="IS69" i="22"/>
  <c r="IR69" i="22"/>
  <c r="IQ69" i="22"/>
  <c r="IT69" i="22" s="1"/>
  <c r="IP69" i="22"/>
  <c r="IO69" i="22"/>
  <c r="EJ69" i="22"/>
  <c r="EI69" i="22"/>
  <c r="CD69" i="22"/>
  <c r="CC69" i="22"/>
  <c r="CB69" i="22"/>
  <c r="CA69" i="22"/>
  <c r="BT69" i="22"/>
  <c r="BS69" i="22"/>
  <c r="BR69" i="22"/>
  <c r="BQ69" i="22"/>
  <c r="AZ69" i="22"/>
  <c r="AY69" i="22"/>
  <c r="AX69" i="22"/>
  <c r="AW69" i="22"/>
  <c r="J73" i="22"/>
  <c r="IU68" i="22"/>
  <c r="IP68" i="22"/>
  <c r="IO68" i="22"/>
  <c r="EJ68" i="22"/>
  <c r="EI68" i="22"/>
  <c r="CD68" i="22"/>
  <c r="CC68" i="22"/>
  <c r="CB68" i="22"/>
  <c r="CA68" i="22"/>
  <c r="BT68" i="22"/>
  <c r="BS68" i="22"/>
  <c r="BR68" i="22"/>
  <c r="BQ68" i="22"/>
  <c r="AZ68" i="22"/>
  <c r="AY68" i="22"/>
  <c r="AX68" i="22"/>
  <c r="AW68" i="22"/>
  <c r="J72" i="22"/>
  <c r="IU67" i="22"/>
  <c r="IS67" i="22"/>
  <c r="IR67" i="22"/>
  <c r="IQ67" i="22"/>
  <c r="IT67" i="22" s="1"/>
  <c r="IP67" i="22"/>
  <c r="IO67" i="22"/>
  <c r="EN67" i="22"/>
  <c r="EM67" i="22"/>
  <c r="EL67" i="22"/>
  <c r="EK67" i="22"/>
  <c r="CD67" i="22"/>
  <c r="CC67" i="22"/>
  <c r="CB67" i="22"/>
  <c r="CA67" i="22"/>
  <c r="BT67" i="22"/>
  <c r="BS67" i="22"/>
  <c r="BR67" i="22"/>
  <c r="BQ67" i="22"/>
  <c r="AZ67" i="22"/>
  <c r="AY67" i="22"/>
  <c r="AX67" i="22"/>
  <c r="AW67" i="22"/>
  <c r="J71" i="22"/>
  <c r="IU66" i="22"/>
  <c r="IS66" i="22"/>
  <c r="IR66" i="22"/>
  <c r="IQ66" i="22"/>
  <c r="IT66" i="22" s="1"/>
  <c r="IP66" i="22"/>
  <c r="IO66" i="22"/>
  <c r="EN66" i="22"/>
  <c r="EM66" i="22"/>
  <c r="EL66" i="22"/>
  <c r="EK66" i="22"/>
  <c r="CD66" i="22"/>
  <c r="CC66" i="22"/>
  <c r="CB66" i="22"/>
  <c r="CA66" i="22"/>
  <c r="BT66" i="22"/>
  <c r="BS66" i="22"/>
  <c r="BR66" i="22"/>
  <c r="BQ66" i="22"/>
  <c r="AZ66" i="22"/>
  <c r="AY66" i="22"/>
  <c r="AX66" i="22"/>
  <c r="AW66" i="22"/>
  <c r="J70" i="22"/>
  <c r="IU65" i="22"/>
  <c r="IS65" i="22"/>
  <c r="IR65" i="22"/>
  <c r="IQ65" i="22"/>
  <c r="IT65" i="22" s="1"/>
  <c r="IP65" i="22"/>
  <c r="IO65" i="22"/>
  <c r="EN65" i="22"/>
  <c r="EM65" i="22"/>
  <c r="EL65" i="22"/>
  <c r="EK65" i="22"/>
  <c r="CD65" i="22"/>
  <c r="CC65" i="22"/>
  <c r="CB65" i="22"/>
  <c r="CA65" i="22"/>
  <c r="BT65" i="22"/>
  <c r="BS65" i="22"/>
  <c r="BR65" i="22"/>
  <c r="BQ65" i="22"/>
  <c r="AZ65" i="22"/>
  <c r="AY65" i="22"/>
  <c r="AX65" i="22"/>
  <c r="AW65" i="22"/>
  <c r="J69" i="22"/>
  <c r="IU64" i="22"/>
  <c r="IS64" i="22"/>
  <c r="IR64" i="22"/>
  <c r="IQ64" i="22"/>
  <c r="IT64" i="22" s="1"/>
  <c r="IP64" i="22"/>
  <c r="IO64" i="22"/>
  <c r="EN64" i="22"/>
  <c r="EM64" i="22"/>
  <c r="EL64" i="22"/>
  <c r="EK64" i="22"/>
  <c r="CU64" i="22"/>
  <c r="CT64" i="22"/>
  <c r="CD64" i="22"/>
  <c r="CC64" i="22"/>
  <c r="CB64" i="22"/>
  <c r="CA64" i="22"/>
  <c r="BT64" i="22"/>
  <c r="BS64" i="22"/>
  <c r="BR64" i="22"/>
  <c r="BQ64" i="22"/>
  <c r="AZ64" i="22"/>
  <c r="AY64" i="22"/>
  <c r="AX64" i="22"/>
  <c r="AW64" i="22"/>
  <c r="J68" i="22"/>
  <c r="IU63" i="22"/>
  <c r="IS63" i="22"/>
  <c r="IR63" i="22"/>
  <c r="IQ63" i="22"/>
  <c r="IT63" i="22" s="1"/>
  <c r="IP63" i="22"/>
  <c r="IO63" i="22"/>
  <c r="EN63" i="22"/>
  <c r="EM63" i="22"/>
  <c r="EL63" i="22"/>
  <c r="EK63" i="22"/>
  <c r="CU63" i="22"/>
  <c r="CT63" i="22"/>
  <c r="CD63" i="22"/>
  <c r="CC63" i="22"/>
  <c r="CB63" i="22"/>
  <c r="CA63" i="22"/>
  <c r="BS63" i="22"/>
  <c r="BR63" i="22"/>
  <c r="BQ63" i="22"/>
  <c r="AZ63" i="22"/>
  <c r="AY63" i="22"/>
  <c r="AX63" i="22"/>
  <c r="AW63" i="22"/>
  <c r="J67" i="22"/>
  <c r="AF49" i="22" s="1"/>
  <c r="IU62" i="22"/>
  <c r="IS62" i="22"/>
  <c r="IR62" i="22"/>
  <c r="IQ62" i="22"/>
  <c r="IT62" i="22" s="1"/>
  <c r="IP62" i="22"/>
  <c r="IO62" i="22"/>
  <c r="EN62" i="22"/>
  <c r="EM62" i="22"/>
  <c r="EL62" i="22"/>
  <c r="EK62" i="22"/>
  <c r="CU62" i="22"/>
  <c r="CT62" i="22"/>
  <c r="CD62" i="22"/>
  <c r="CC62" i="22"/>
  <c r="CB62" i="22"/>
  <c r="CA62" i="22"/>
  <c r="BS62" i="22"/>
  <c r="BR62" i="22"/>
  <c r="BQ62" i="22"/>
  <c r="AZ62" i="22"/>
  <c r="AY62" i="22"/>
  <c r="AX62" i="22"/>
  <c r="AW62" i="22"/>
  <c r="J66" i="22"/>
  <c r="AF6" i="22" s="1"/>
  <c r="IU61" i="22"/>
  <c r="IS61" i="22"/>
  <c r="IR61" i="22"/>
  <c r="IQ61" i="22"/>
  <c r="IT61" i="22" s="1"/>
  <c r="IJ61" i="22"/>
  <c r="EN61" i="22"/>
  <c r="EM61" i="22"/>
  <c r="EL61" i="22"/>
  <c r="EK61" i="22"/>
  <c r="CU61" i="22"/>
  <c r="CT61" i="22"/>
  <c r="CD61" i="22"/>
  <c r="CC61" i="22"/>
  <c r="CB61" i="22"/>
  <c r="CA61" i="22"/>
  <c r="BT61" i="22"/>
  <c r="BS61" i="22"/>
  <c r="BR61" i="22"/>
  <c r="BQ61" i="22"/>
  <c r="AZ61" i="22"/>
  <c r="AY61" i="22"/>
  <c r="AX61" i="22"/>
  <c r="AW61" i="22"/>
  <c r="J65" i="22"/>
  <c r="AF5" i="22" s="1"/>
  <c r="IU60" i="22"/>
  <c r="IS60" i="22"/>
  <c r="IR60" i="22"/>
  <c r="IQ60" i="22"/>
  <c r="IT60" i="22" s="1"/>
  <c r="IJ60" i="22"/>
  <c r="EN60" i="22"/>
  <c r="EM60" i="22"/>
  <c r="EL60" i="22"/>
  <c r="EK60" i="22"/>
  <c r="CU60" i="22"/>
  <c r="CT60" i="22"/>
  <c r="CD60" i="22"/>
  <c r="CC60" i="22"/>
  <c r="CB60" i="22"/>
  <c r="CA60" i="22"/>
  <c r="BS60" i="22"/>
  <c r="BR60" i="22"/>
  <c r="BQ60" i="22"/>
  <c r="AY60" i="22"/>
  <c r="AX60" i="22"/>
  <c r="AW60" i="22"/>
  <c r="J64" i="22"/>
  <c r="EY7" i="22" s="1"/>
  <c r="IU59" i="22"/>
  <c r="IS59" i="22"/>
  <c r="IR59" i="22"/>
  <c r="IQ59" i="22"/>
  <c r="IT59" i="22" s="1"/>
  <c r="IJ59" i="22"/>
  <c r="EN59" i="22"/>
  <c r="EM59" i="22"/>
  <c r="EL59" i="22"/>
  <c r="EK59" i="22"/>
  <c r="CU59" i="22"/>
  <c r="CT59" i="22"/>
  <c r="CD59" i="22"/>
  <c r="CC59" i="22"/>
  <c r="CB59" i="22"/>
  <c r="CA59" i="22"/>
  <c r="BS59" i="22"/>
  <c r="BR59" i="22"/>
  <c r="BQ59" i="22"/>
  <c r="AY59" i="22"/>
  <c r="AX59" i="22"/>
  <c r="AW59" i="22"/>
  <c r="J63" i="22"/>
  <c r="BT60" i="22" s="1"/>
  <c r="IU58" i="22"/>
  <c r="IS58" i="22"/>
  <c r="IR58" i="22"/>
  <c r="IQ58" i="22"/>
  <c r="IT58" i="22" s="1"/>
  <c r="IJ58" i="22"/>
  <c r="EN58" i="22"/>
  <c r="EM58" i="22"/>
  <c r="EL58" i="22"/>
  <c r="EK58" i="22"/>
  <c r="CU58" i="22"/>
  <c r="CT58" i="22"/>
  <c r="CD58" i="22"/>
  <c r="CC58" i="22"/>
  <c r="CB58" i="22"/>
  <c r="CA58" i="22"/>
  <c r="BS58" i="22"/>
  <c r="BR58" i="22"/>
  <c r="BQ58" i="22"/>
  <c r="AY58" i="22"/>
  <c r="AX58" i="22"/>
  <c r="AW58" i="22"/>
  <c r="J62" i="22"/>
  <c r="BT38" i="22" s="1"/>
  <c r="IU57" i="22"/>
  <c r="IS57" i="22"/>
  <c r="IR57" i="22"/>
  <c r="IQ57" i="22"/>
  <c r="IT57" i="22" s="1"/>
  <c r="IJ57" i="22"/>
  <c r="EO57" i="22"/>
  <c r="EN57" i="22"/>
  <c r="EM57" i="22"/>
  <c r="EL57" i="22"/>
  <c r="EK57" i="22"/>
  <c r="CU57" i="22"/>
  <c r="CT57" i="22"/>
  <c r="CD57" i="22"/>
  <c r="CC57" i="22"/>
  <c r="CB57" i="22"/>
  <c r="CA57" i="22"/>
  <c r="BS57" i="22"/>
  <c r="BR57" i="22"/>
  <c r="BQ57" i="22"/>
  <c r="AY57" i="22"/>
  <c r="AX57" i="22"/>
  <c r="AW57" i="22"/>
  <c r="J61" i="22"/>
  <c r="CY14" i="22" s="1"/>
  <c r="IU56" i="22"/>
  <c r="IS56" i="22"/>
  <c r="IR56" i="22"/>
  <c r="IQ56" i="22"/>
  <c r="IT56" i="22" s="1"/>
  <c r="IJ56" i="22"/>
  <c r="EO56" i="22"/>
  <c r="EN56" i="22"/>
  <c r="EM56" i="22"/>
  <c r="EL56" i="22"/>
  <c r="EK56" i="22"/>
  <c r="CU56" i="22"/>
  <c r="CT56" i="22"/>
  <c r="CD56" i="22"/>
  <c r="CC56" i="22"/>
  <c r="CB56" i="22"/>
  <c r="CA56" i="22"/>
  <c r="BS56" i="22"/>
  <c r="BR56" i="22"/>
  <c r="BQ56" i="22"/>
  <c r="AY56" i="22"/>
  <c r="AX56" i="22"/>
  <c r="AW56" i="22"/>
  <c r="J60" i="22"/>
  <c r="CY13" i="22" s="1"/>
  <c r="IU55" i="22"/>
  <c r="IS55" i="22"/>
  <c r="IR55" i="22"/>
  <c r="IQ55" i="22"/>
  <c r="IT55" i="22" s="1"/>
  <c r="IJ55" i="22"/>
  <c r="EO55" i="22"/>
  <c r="EN55" i="22"/>
  <c r="EM55" i="22"/>
  <c r="EL55" i="22"/>
  <c r="EK55" i="22"/>
  <c r="CU55" i="22"/>
  <c r="CT55" i="22"/>
  <c r="AF55" i="22"/>
  <c r="AE55" i="22"/>
  <c r="AD55" i="22"/>
  <c r="AC55" i="22"/>
  <c r="J59" i="22"/>
  <c r="IU54" i="22"/>
  <c r="IS54" i="22"/>
  <c r="IR54" i="22"/>
  <c r="IQ54" i="22"/>
  <c r="IT54" i="22" s="1"/>
  <c r="IJ54" i="22"/>
  <c r="EO54" i="22"/>
  <c r="EN54" i="22"/>
  <c r="EM54" i="22"/>
  <c r="EL54" i="22"/>
  <c r="EK54" i="22"/>
  <c r="CU54" i="22"/>
  <c r="CT54" i="22"/>
  <c r="AE54" i="22"/>
  <c r="AD54" i="22"/>
  <c r="AC54" i="22"/>
  <c r="J58" i="22"/>
  <c r="BT59" i="22" s="1"/>
  <c r="IU53" i="22"/>
  <c r="IS53" i="22"/>
  <c r="IR53" i="22"/>
  <c r="IQ53" i="22"/>
  <c r="IT53" i="22" s="1"/>
  <c r="IJ53" i="22"/>
  <c r="EO53" i="22"/>
  <c r="EN53" i="22"/>
  <c r="EM53" i="22"/>
  <c r="EL53" i="22"/>
  <c r="EK53" i="22"/>
  <c r="CU53" i="22"/>
  <c r="CT53" i="22"/>
  <c r="CJ53" i="22"/>
  <c r="CI53" i="22"/>
  <c r="AE53" i="22"/>
  <c r="J57" i="22"/>
  <c r="IU52" i="22"/>
  <c r="IS52" i="22"/>
  <c r="IR52" i="22"/>
  <c r="IQ52" i="22"/>
  <c r="IT52" i="22" s="1"/>
  <c r="IJ52" i="22"/>
  <c r="EO52" i="22"/>
  <c r="EN52" i="22"/>
  <c r="EM52" i="22"/>
  <c r="EL52" i="22"/>
  <c r="EK52" i="22"/>
  <c r="DP52" i="22"/>
  <c r="DO52" i="22"/>
  <c r="CU52" i="22"/>
  <c r="CT52" i="22"/>
  <c r="CJ52" i="22"/>
  <c r="CI52" i="22"/>
  <c r="AE52" i="22"/>
  <c r="J56" i="22"/>
  <c r="IU51" i="22"/>
  <c r="IS51" i="22"/>
  <c r="IR51" i="22"/>
  <c r="IQ51" i="22"/>
  <c r="IT51" i="22" s="1"/>
  <c r="IJ51" i="22"/>
  <c r="EO51" i="22"/>
  <c r="EN51" i="22"/>
  <c r="EM51" i="22"/>
  <c r="EL51" i="22"/>
  <c r="EK51" i="22"/>
  <c r="DP51" i="22"/>
  <c r="DO51" i="22"/>
  <c r="CU51" i="22"/>
  <c r="CT51" i="22"/>
  <c r="CJ51" i="22"/>
  <c r="CI51" i="22"/>
  <c r="AO51" i="22"/>
  <c r="AN51" i="22"/>
  <c r="AM51" i="22"/>
  <c r="AE51" i="22"/>
  <c r="J54" i="22"/>
  <c r="IU50" i="22"/>
  <c r="IS50" i="22"/>
  <c r="IR50" i="22"/>
  <c r="IQ50" i="22"/>
  <c r="IT50" i="22" s="1"/>
  <c r="IJ50" i="22"/>
  <c r="EO50" i="22"/>
  <c r="EN50" i="22"/>
  <c r="EM50" i="22"/>
  <c r="EL50" i="22"/>
  <c r="EK50" i="22"/>
  <c r="DP50" i="22"/>
  <c r="DO50" i="22"/>
  <c r="CU50" i="22"/>
  <c r="CT50" i="22"/>
  <c r="CJ50" i="22"/>
  <c r="CI50" i="22"/>
  <c r="CD50" i="22"/>
  <c r="CC50" i="22"/>
  <c r="CB50" i="22"/>
  <c r="CA50" i="22"/>
  <c r="BT50" i="22"/>
  <c r="BS50" i="22"/>
  <c r="BR50" i="22"/>
  <c r="BQ50" i="22"/>
  <c r="AZ50" i="22"/>
  <c r="AY50" i="22"/>
  <c r="AX50" i="22"/>
  <c r="AW50" i="22"/>
  <c r="AO50" i="22"/>
  <c r="AN50" i="22"/>
  <c r="AM50" i="22"/>
  <c r="AE50" i="22"/>
  <c r="J53" i="22"/>
  <c r="CD5" i="22" s="1"/>
  <c r="IU49" i="22"/>
  <c r="IS49" i="22"/>
  <c r="IR49" i="22"/>
  <c r="IQ49" i="22"/>
  <c r="IT49" i="22" s="1"/>
  <c r="IJ49" i="22"/>
  <c r="EO49" i="22"/>
  <c r="EN49" i="22"/>
  <c r="EM49" i="22"/>
  <c r="EL49" i="22"/>
  <c r="EK49" i="22"/>
  <c r="DP49" i="22"/>
  <c r="DO49" i="22"/>
  <c r="CU49" i="22"/>
  <c r="CT49" i="22"/>
  <c r="CJ49" i="22"/>
  <c r="CI49" i="22"/>
  <c r="CD49" i="22"/>
  <c r="CC49" i="22"/>
  <c r="CB49" i="22"/>
  <c r="CA49" i="22"/>
  <c r="BT49" i="22"/>
  <c r="BS49" i="22"/>
  <c r="BR49" i="22"/>
  <c r="BQ49" i="22"/>
  <c r="AZ49" i="22"/>
  <c r="AY49" i="22"/>
  <c r="AX49" i="22"/>
  <c r="AW49" i="22"/>
  <c r="AO49" i="22"/>
  <c r="AN49" i="22"/>
  <c r="AM49" i="22"/>
  <c r="AE49" i="22"/>
  <c r="J51" i="22"/>
  <c r="CD4" i="22" s="1"/>
  <c r="IU48" i="22"/>
  <c r="IS48" i="22"/>
  <c r="IR48" i="22"/>
  <c r="IQ48" i="22"/>
  <c r="IT48" i="22" s="1"/>
  <c r="IJ48" i="22"/>
  <c r="EO48" i="22"/>
  <c r="EN48" i="22"/>
  <c r="EM48" i="22"/>
  <c r="EL48" i="22"/>
  <c r="EK48" i="22"/>
  <c r="DP48" i="22"/>
  <c r="DO48" i="22"/>
  <c r="DF48" i="22"/>
  <c r="DE48" i="22"/>
  <c r="CU48" i="22"/>
  <c r="CT48" i="22"/>
  <c r="CJ48" i="22"/>
  <c r="CI48" i="22"/>
  <c r="CD48" i="22"/>
  <c r="CC48" i="22"/>
  <c r="CB48" i="22"/>
  <c r="CA48" i="22"/>
  <c r="BT48" i="22"/>
  <c r="BS48" i="22"/>
  <c r="BR48" i="22"/>
  <c r="BQ48" i="22"/>
  <c r="AZ48" i="22"/>
  <c r="AY48" i="22"/>
  <c r="AX48" i="22"/>
  <c r="AW48" i="22"/>
  <c r="AO48" i="22"/>
  <c r="AN48" i="22"/>
  <c r="AM48" i="22"/>
  <c r="AE48" i="22"/>
  <c r="J50" i="22"/>
  <c r="CN18" i="22" s="1"/>
  <c r="IS47" i="22"/>
  <c r="IR47" i="22"/>
  <c r="IQ47" i="22"/>
  <c r="IJ47" i="22"/>
  <c r="IH47" i="22"/>
  <c r="IG47" i="22"/>
  <c r="IF47" i="22"/>
  <c r="II47" i="22" s="1"/>
  <c r="GD47" i="22"/>
  <c r="GC47" i="22"/>
  <c r="GB47" i="22"/>
  <c r="GE47" i="22" s="1"/>
  <c r="EO47" i="22"/>
  <c r="EN47" i="22"/>
  <c r="EM47" i="22"/>
  <c r="EL47" i="22"/>
  <c r="EK47" i="22"/>
  <c r="DP47" i="22"/>
  <c r="DO47" i="22"/>
  <c r="DF47" i="22"/>
  <c r="DE47" i="22"/>
  <c r="CU47" i="22"/>
  <c r="CT47" i="22"/>
  <c r="CJ47" i="22"/>
  <c r="CI47" i="22"/>
  <c r="CD47" i="22"/>
  <c r="CC47" i="22"/>
  <c r="CB47" i="22"/>
  <c r="CA47" i="22"/>
  <c r="BT47" i="22"/>
  <c r="BS47" i="22"/>
  <c r="BR47" i="22"/>
  <c r="BQ47" i="22"/>
  <c r="AZ47" i="22"/>
  <c r="AY47" i="22"/>
  <c r="AX47" i="22"/>
  <c r="AW47" i="22"/>
  <c r="AO47" i="22"/>
  <c r="AE47" i="22"/>
  <c r="J49" i="22"/>
  <c r="CN17" i="22" s="1"/>
  <c r="IS46" i="22"/>
  <c r="IR46" i="22"/>
  <c r="IQ46" i="22"/>
  <c r="IJ46" i="22"/>
  <c r="IH46" i="22"/>
  <c r="IG46" i="22"/>
  <c r="IF46" i="22"/>
  <c r="II46" i="22" s="1"/>
  <c r="GD46" i="22"/>
  <c r="GC46" i="22"/>
  <c r="GB46" i="22"/>
  <c r="GE46" i="22" s="1"/>
  <c r="EO46" i="22"/>
  <c r="EN46" i="22"/>
  <c r="EM46" i="22"/>
  <c r="EL46" i="22"/>
  <c r="EK46" i="22"/>
  <c r="DP46" i="22"/>
  <c r="DO46" i="22"/>
  <c r="DF46" i="22"/>
  <c r="DE46" i="22"/>
  <c r="CU46" i="22"/>
  <c r="CT46" i="22"/>
  <c r="CJ46" i="22"/>
  <c r="CI46" i="22"/>
  <c r="CD46" i="22"/>
  <c r="CC46" i="22"/>
  <c r="CB46" i="22"/>
  <c r="CA46" i="22"/>
  <c r="BT46" i="22"/>
  <c r="BS46" i="22"/>
  <c r="BR46" i="22"/>
  <c r="BQ46" i="22"/>
  <c r="AZ46" i="22"/>
  <c r="AY46" i="22"/>
  <c r="AX46" i="22"/>
  <c r="AW46" i="22"/>
  <c r="AO46" i="22"/>
  <c r="AE46" i="22"/>
  <c r="AC46" i="22"/>
  <c r="J48" i="22"/>
  <c r="CN16" i="22" s="1"/>
  <c r="IS45" i="22"/>
  <c r="IR45" i="22"/>
  <c r="IQ45" i="22"/>
  <c r="IJ45" i="22"/>
  <c r="IH45" i="22"/>
  <c r="IG45" i="22"/>
  <c r="IF45" i="22"/>
  <c r="II45" i="22" s="1"/>
  <c r="HX45" i="22"/>
  <c r="HW45" i="22"/>
  <c r="HV45" i="22"/>
  <c r="HY45" i="22" s="1"/>
  <c r="GD45" i="22"/>
  <c r="GC45" i="22"/>
  <c r="GB45" i="22"/>
  <c r="GE45" i="22" s="1"/>
  <c r="EO45" i="22"/>
  <c r="EN45" i="22"/>
  <c r="EM45" i="22"/>
  <c r="EL45" i="22"/>
  <c r="EK45" i="22"/>
  <c r="DP45" i="22"/>
  <c r="DO45" i="22"/>
  <c r="DF45" i="22"/>
  <c r="DE45" i="22"/>
  <c r="CU45" i="22"/>
  <c r="CT45" i="22"/>
  <c r="CJ45" i="22"/>
  <c r="CI45" i="22"/>
  <c r="CD45" i="22"/>
  <c r="CC45" i="22"/>
  <c r="CB45" i="22"/>
  <c r="CA45" i="22"/>
  <c r="BT45" i="22"/>
  <c r="BS45" i="22"/>
  <c r="BR45" i="22"/>
  <c r="BQ45" i="22"/>
  <c r="AZ45" i="22"/>
  <c r="AY45" i="22"/>
  <c r="AX45" i="22"/>
  <c r="AW45" i="22"/>
  <c r="AO45" i="22"/>
  <c r="AE45" i="22"/>
  <c r="J47" i="22"/>
  <c r="IS44" i="22"/>
  <c r="IR44" i="22"/>
  <c r="IJ44" i="22"/>
  <c r="IH44" i="22"/>
  <c r="IG44" i="22"/>
  <c r="IF44" i="22"/>
  <c r="II44" i="22" s="1"/>
  <c r="HX44" i="22"/>
  <c r="HW44" i="22"/>
  <c r="HV44" i="22"/>
  <c r="HY44" i="22" s="1"/>
  <c r="GD44" i="22"/>
  <c r="GC44" i="22"/>
  <c r="GB44" i="22"/>
  <c r="GE44" i="22" s="1"/>
  <c r="EO44" i="22"/>
  <c r="EN44" i="22"/>
  <c r="EM44" i="22"/>
  <c r="EL44" i="22"/>
  <c r="EK44" i="22"/>
  <c r="DP44" i="22"/>
  <c r="DO44" i="22"/>
  <c r="DF44" i="22"/>
  <c r="DE44" i="22"/>
  <c r="CU44" i="22"/>
  <c r="CT44" i="22"/>
  <c r="CJ44" i="22"/>
  <c r="CI44" i="22"/>
  <c r="CD44" i="22"/>
  <c r="CC44" i="22"/>
  <c r="CB44" i="22"/>
  <c r="CA44" i="22"/>
  <c r="BT44" i="22"/>
  <c r="BS44" i="22"/>
  <c r="BR44" i="22"/>
  <c r="BQ44" i="22"/>
  <c r="AZ44" i="22"/>
  <c r="AY44" i="22"/>
  <c r="AX44" i="22"/>
  <c r="AW44" i="22"/>
  <c r="AO44" i="22"/>
  <c r="AE44" i="22"/>
  <c r="J46" i="22"/>
  <c r="IS43" i="22"/>
  <c r="IJ43" i="22"/>
  <c r="IH43" i="22"/>
  <c r="IG43" i="22"/>
  <c r="IF43" i="22"/>
  <c r="II43" i="22" s="1"/>
  <c r="HX43" i="22"/>
  <c r="HW43" i="22"/>
  <c r="HV43" i="22"/>
  <c r="HY43" i="22" s="1"/>
  <c r="GP43" i="22"/>
  <c r="GM43" i="22"/>
  <c r="GJ43" i="22"/>
  <c r="GD43" i="22"/>
  <c r="GC43" i="22"/>
  <c r="GB43" i="22"/>
  <c r="GE43" i="22" s="1"/>
  <c r="GA43" i="22"/>
  <c r="FX43" i="22"/>
  <c r="FU43" i="22"/>
  <c r="EO43" i="22"/>
  <c r="DP43" i="22"/>
  <c r="DO43" i="22"/>
  <c r="DF43" i="22"/>
  <c r="DE43" i="22"/>
  <c r="CU43" i="22"/>
  <c r="CT43" i="22"/>
  <c r="CJ43" i="22"/>
  <c r="CI43" i="22"/>
  <c r="CD43" i="22"/>
  <c r="CC43" i="22"/>
  <c r="CB43" i="22"/>
  <c r="CA43" i="22"/>
  <c r="BT43" i="22"/>
  <c r="BS43" i="22"/>
  <c r="BR43" i="22"/>
  <c r="BQ43" i="22"/>
  <c r="AZ43" i="22"/>
  <c r="AY43" i="22"/>
  <c r="AX43" i="22"/>
  <c r="AW43" i="22"/>
  <c r="AO43" i="22"/>
  <c r="AE43" i="22"/>
  <c r="AD43" i="22"/>
  <c r="J45" i="22"/>
  <c r="IS42" i="22"/>
  <c r="IR42" i="22"/>
  <c r="IQ42" i="22"/>
  <c r="IJ42" i="22"/>
  <c r="IH42" i="22"/>
  <c r="IG42" i="22"/>
  <c r="IF42" i="22"/>
  <c r="II42" i="22" s="1"/>
  <c r="HX42" i="22"/>
  <c r="HW42" i="22"/>
  <c r="HV42" i="22"/>
  <c r="HY42" i="22" s="1"/>
  <c r="HU42" i="22"/>
  <c r="HR42" i="22"/>
  <c r="HO42" i="22"/>
  <c r="HF42" i="22"/>
  <c r="HC42" i="22"/>
  <c r="GZ42" i="22"/>
  <c r="GP42" i="22"/>
  <c r="GM42" i="22"/>
  <c r="GJ42" i="22"/>
  <c r="GD42" i="22"/>
  <c r="GC42" i="22"/>
  <c r="GB42" i="22"/>
  <c r="GE42" i="22" s="1"/>
  <c r="GA42" i="22"/>
  <c r="FX42" i="22"/>
  <c r="FU42" i="22"/>
  <c r="EO42" i="22"/>
  <c r="EN42" i="22"/>
  <c r="EM42" i="22"/>
  <c r="EL42" i="22"/>
  <c r="EK42" i="22"/>
  <c r="DP42" i="22"/>
  <c r="DO42" i="22"/>
  <c r="DF42" i="22"/>
  <c r="DE42" i="22"/>
  <c r="CU42" i="22"/>
  <c r="CT42" i="22"/>
  <c r="CJ42" i="22"/>
  <c r="CI42" i="22"/>
  <c r="CD42" i="22"/>
  <c r="CC42" i="22"/>
  <c r="CB42" i="22"/>
  <c r="CA42" i="22"/>
  <c r="BT42" i="22"/>
  <c r="BS42" i="22"/>
  <c r="BR42" i="22"/>
  <c r="BQ42" i="22"/>
  <c r="AZ42" i="22"/>
  <c r="AY42" i="22"/>
  <c r="AX42" i="22"/>
  <c r="AW42" i="22"/>
  <c r="AO42" i="22"/>
  <c r="AM42" i="22"/>
  <c r="AE42" i="22"/>
  <c r="AC42" i="22"/>
  <c r="J44" i="22"/>
  <c r="IS41" i="22"/>
  <c r="IR41" i="22"/>
  <c r="IQ41" i="22"/>
  <c r="IJ41" i="22"/>
  <c r="IH41" i="22"/>
  <c r="IG41" i="22"/>
  <c r="IF41" i="22"/>
  <c r="II41" i="22" s="1"/>
  <c r="HX41" i="22"/>
  <c r="HW41" i="22"/>
  <c r="HV41" i="22"/>
  <c r="HY41" i="22" s="1"/>
  <c r="HU41" i="22"/>
  <c r="HR41" i="22"/>
  <c r="HO41" i="22"/>
  <c r="HF41" i="22"/>
  <c r="HC41" i="22"/>
  <c r="GZ41" i="22"/>
  <c r="GP41" i="22"/>
  <c r="GM41" i="22"/>
  <c r="GJ41" i="22"/>
  <c r="GD41" i="22"/>
  <c r="GC41" i="22"/>
  <c r="GB41" i="22"/>
  <c r="GE41" i="22" s="1"/>
  <c r="GA41" i="22"/>
  <c r="FX41" i="22"/>
  <c r="FU41" i="22"/>
  <c r="FN41" i="22"/>
  <c r="FM41" i="22"/>
  <c r="FL41" i="22"/>
  <c r="FO41" i="22" s="1"/>
  <c r="FK41" i="22"/>
  <c r="FH41" i="22"/>
  <c r="FE41" i="22"/>
  <c r="EU41" i="22"/>
  <c r="ET41" i="22"/>
  <c r="EO41" i="22"/>
  <c r="EN41" i="22"/>
  <c r="EM41" i="22"/>
  <c r="EL41" i="22"/>
  <c r="EK41" i="22"/>
  <c r="DP41" i="22"/>
  <c r="DO41" i="22"/>
  <c r="DF41" i="22"/>
  <c r="DE41" i="22"/>
  <c r="CU41" i="22"/>
  <c r="CT41" i="22"/>
  <c r="CJ41" i="22"/>
  <c r="CI41" i="22"/>
  <c r="CD41" i="22"/>
  <c r="CC41" i="22"/>
  <c r="CB41" i="22"/>
  <c r="CA41" i="22"/>
  <c r="BT41" i="22"/>
  <c r="BS41" i="22"/>
  <c r="BR41" i="22"/>
  <c r="BQ41" i="22"/>
  <c r="AZ41" i="22"/>
  <c r="AY41" i="22"/>
  <c r="AX41" i="22"/>
  <c r="AW41" i="22"/>
  <c r="AO41" i="22"/>
  <c r="AE41" i="22"/>
  <c r="AC41" i="22"/>
  <c r="J43" i="22"/>
  <c r="AF46" i="22" s="1"/>
  <c r="IS40" i="22"/>
  <c r="IR40" i="22"/>
  <c r="IQ40" i="22"/>
  <c r="IJ40" i="22"/>
  <c r="IH40" i="22"/>
  <c r="IG40" i="22"/>
  <c r="IF40" i="22"/>
  <c r="II40" i="22" s="1"/>
  <c r="HX40" i="22"/>
  <c r="HW40" i="22"/>
  <c r="HV40" i="22"/>
  <c r="HY40" i="22" s="1"/>
  <c r="HU40" i="22"/>
  <c r="HR40" i="22"/>
  <c r="HO40" i="22"/>
  <c r="HF40" i="22"/>
  <c r="HC40" i="22"/>
  <c r="GZ40" i="22"/>
  <c r="GP40" i="22"/>
  <c r="GM40" i="22"/>
  <c r="GJ40" i="22"/>
  <c r="GD40" i="22"/>
  <c r="GC40" i="22"/>
  <c r="GB40" i="22"/>
  <c r="GE40" i="22" s="1"/>
  <c r="GA40" i="22"/>
  <c r="FX40" i="22"/>
  <c r="FU40" i="22"/>
  <c r="EU40" i="22"/>
  <c r="ET40" i="22"/>
  <c r="EO40" i="22"/>
  <c r="EN40" i="22"/>
  <c r="EM40" i="22"/>
  <c r="EL40" i="22"/>
  <c r="EK40" i="22"/>
  <c r="DP40" i="22"/>
  <c r="DO40" i="22"/>
  <c r="DF40" i="22"/>
  <c r="DE40" i="22"/>
  <c r="CU40" i="22"/>
  <c r="CT40" i="22"/>
  <c r="CJ40" i="22"/>
  <c r="CI40" i="22"/>
  <c r="CD40" i="22"/>
  <c r="CC40" i="22"/>
  <c r="CB40" i="22"/>
  <c r="CA40" i="22"/>
  <c r="BT40" i="22"/>
  <c r="BS40" i="22"/>
  <c r="BR40" i="22"/>
  <c r="BQ40" i="22"/>
  <c r="AY40" i="22"/>
  <c r="AX40" i="22"/>
  <c r="AW40" i="22"/>
  <c r="AO40" i="22"/>
  <c r="AE40" i="22"/>
  <c r="J42" i="22"/>
  <c r="AF45" i="22" s="1"/>
  <c r="IS39" i="22"/>
  <c r="IR39" i="22"/>
  <c r="IJ39" i="22"/>
  <c r="IH39" i="22"/>
  <c r="IG39" i="22"/>
  <c r="IF39" i="22"/>
  <c r="II39" i="22" s="1"/>
  <c r="HX39" i="22"/>
  <c r="HW39" i="22"/>
  <c r="HV39" i="22"/>
  <c r="HY39" i="22" s="1"/>
  <c r="HU39" i="22"/>
  <c r="HR39" i="22"/>
  <c r="HO39" i="22"/>
  <c r="HF39" i="22"/>
  <c r="HC39" i="22"/>
  <c r="GZ39" i="22"/>
  <c r="GP39" i="22"/>
  <c r="GM39" i="22"/>
  <c r="GJ39" i="22"/>
  <c r="GD39" i="22"/>
  <c r="GC39" i="22"/>
  <c r="GB39" i="22"/>
  <c r="GE39" i="22" s="1"/>
  <c r="GA39" i="22"/>
  <c r="FX39" i="22"/>
  <c r="FU39" i="22"/>
  <c r="EU39" i="22"/>
  <c r="ET39" i="22"/>
  <c r="EO39" i="22"/>
  <c r="EN39" i="22"/>
  <c r="EM39" i="22"/>
  <c r="EL39" i="22"/>
  <c r="EK39" i="22"/>
  <c r="DP39" i="22"/>
  <c r="DO39" i="22"/>
  <c r="DF39" i="22"/>
  <c r="DE39" i="22"/>
  <c r="CU39" i="22"/>
  <c r="CT39" i="22"/>
  <c r="CJ39" i="22"/>
  <c r="CI39" i="22"/>
  <c r="CD39" i="22"/>
  <c r="CC39" i="22"/>
  <c r="CB39" i="22"/>
  <c r="CA39" i="22"/>
  <c r="BS39" i="22"/>
  <c r="BR39" i="22"/>
  <c r="BQ39" i="22"/>
  <c r="AY39" i="22"/>
  <c r="AX39" i="22"/>
  <c r="AW39" i="22"/>
  <c r="AO39" i="22"/>
  <c r="AE39" i="22"/>
  <c r="J41" i="22"/>
  <c r="IS38" i="22"/>
  <c r="IJ38" i="22"/>
  <c r="IH38" i="22"/>
  <c r="IG38" i="22"/>
  <c r="IF38" i="22"/>
  <c r="II38" i="22" s="1"/>
  <c r="HX38" i="22"/>
  <c r="HW38" i="22"/>
  <c r="HV38" i="22"/>
  <c r="HY38" i="22" s="1"/>
  <c r="HU38" i="22"/>
  <c r="HR38" i="22"/>
  <c r="HO38" i="22"/>
  <c r="HF38" i="22"/>
  <c r="HC38" i="22"/>
  <c r="GZ38" i="22"/>
  <c r="GP38" i="22"/>
  <c r="GM38" i="22"/>
  <c r="GJ38" i="22"/>
  <c r="GD38" i="22"/>
  <c r="GC38" i="22"/>
  <c r="GB38" i="22"/>
  <c r="GE38" i="22" s="1"/>
  <c r="GA38" i="22"/>
  <c r="FX38" i="22"/>
  <c r="FU38" i="22"/>
  <c r="EU38" i="22"/>
  <c r="ET38" i="22"/>
  <c r="EO38" i="22"/>
  <c r="EN38" i="22"/>
  <c r="EM38" i="22"/>
  <c r="EL38" i="22"/>
  <c r="EK38" i="22"/>
  <c r="DP38" i="22"/>
  <c r="DO38" i="22"/>
  <c r="DF38" i="22"/>
  <c r="DE38" i="22"/>
  <c r="CY38" i="22"/>
  <c r="CX38" i="22"/>
  <c r="CW38" i="22"/>
  <c r="CV38" i="22"/>
  <c r="CU38" i="22"/>
  <c r="CT38" i="22"/>
  <c r="CJ38" i="22"/>
  <c r="CI38" i="22"/>
  <c r="CD38" i="22"/>
  <c r="CC38" i="22"/>
  <c r="CB38" i="22"/>
  <c r="CA38" i="22"/>
  <c r="BS38" i="22"/>
  <c r="BR38" i="22"/>
  <c r="BQ38" i="22"/>
  <c r="AY38" i="22"/>
  <c r="AX38" i="22"/>
  <c r="AW38" i="22"/>
  <c r="AO38" i="22"/>
  <c r="AN38" i="22"/>
  <c r="AE38" i="22"/>
  <c r="AC38" i="22"/>
  <c r="J40" i="22"/>
  <c r="CY8" i="22" s="1"/>
  <c r="IS37" i="22"/>
  <c r="IQ37" i="22"/>
  <c r="IJ37" i="22"/>
  <c r="IH37" i="22"/>
  <c r="IG37" i="22"/>
  <c r="IF37" i="22"/>
  <c r="II37" i="22" s="1"/>
  <c r="HX37" i="22"/>
  <c r="HW37" i="22"/>
  <c r="HV37" i="22"/>
  <c r="HY37" i="22" s="1"/>
  <c r="HU37" i="22"/>
  <c r="HR37" i="22"/>
  <c r="HO37" i="22"/>
  <c r="HF37" i="22"/>
  <c r="HC37" i="22"/>
  <c r="GZ37" i="22"/>
  <c r="GP37" i="22"/>
  <c r="GM37" i="22"/>
  <c r="GJ37" i="22"/>
  <c r="GD37" i="22"/>
  <c r="GC37" i="22"/>
  <c r="GB37" i="22"/>
  <c r="GE37" i="22" s="1"/>
  <c r="GA37" i="22"/>
  <c r="FX37" i="22"/>
  <c r="FU37" i="22"/>
  <c r="EU37" i="22"/>
  <c r="ET37" i="22"/>
  <c r="EO37" i="22"/>
  <c r="EN37" i="22"/>
  <c r="EM37" i="22"/>
  <c r="EL37" i="22"/>
  <c r="EK37" i="22"/>
  <c r="DP37" i="22"/>
  <c r="DO37" i="22"/>
  <c r="DF37" i="22"/>
  <c r="DE37" i="22"/>
  <c r="CY37" i="22"/>
  <c r="CX37" i="22"/>
  <c r="CW37" i="22"/>
  <c r="CV37" i="22"/>
  <c r="CJ37" i="22"/>
  <c r="CI37" i="22"/>
  <c r="CD37" i="22"/>
  <c r="CC37" i="22"/>
  <c r="CB37" i="22"/>
  <c r="CA37" i="22"/>
  <c r="BS37" i="22"/>
  <c r="BR37" i="22"/>
  <c r="BQ37" i="22"/>
  <c r="AY37" i="22"/>
  <c r="AX37" i="22"/>
  <c r="AW37" i="22"/>
  <c r="AO37" i="22"/>
  <c r="AN37" i="22"/>
  <c r="AE37" i="22"/>
  <c r="J39" i="22"/>
  <c r="EY4" i="22" s="1"/>
  <c r="IS36" i="22"/>
  <c r="IR36" i="22"/>
  <c r="IQ36" i="22"/>
  <c r="IJ36" i="22"/>
  <c r="IH36" i="22"/>
  <c r="IG36" i="22"/>
  <c r="IF36" i="22"/>
  <c r="II36" i="22" s="1"/>
  <c r="HX36" i="22"/>
  <c r="HW36" i="22"/>
  <c r="HV36" i="22"/>
  <c r="HY36" i="22" s="1"/>
  <c r="HU36" i="22"/>
  <c r="HR36" i="22"/>
  <c r="HO36" i="22"/>
  <c r="HF36" i="22"/>
  <c r="HC36" i="22"/>
  <c r="GZ36" i="22"/>
  <c r="GP36" i="22"/>
  <c r="GM36" i="22"/>
  <c r="GJ36" i="22"/>
  <c r="GD36" i="22"/>
  <c r="GC36" i="22"/>
  <c r="GB36" i="22"/>
  <c r="GE36" i="22" s="1"/>
  <c r="GA36" i="22"/>
  <c r="FX36" i="22"/>
  <c r="FU36" i="22"/>
  <c r="EU36" i="22"/>
  <c r="ET36" i="22"/>
  <c r="EO36" i="22"/>
  <c r="EN36" i="22"/>
  <c r="EM36" i="22"/>
  <c r="EL36" i="22"/>
  <c r="EK36" i="22"/>
  <c r="DP36" i="22"/>
  <c r="DO36" i="22"/>
  <c r="DF36" i="22"/>
  <c r="DE36" i="22"/>
  <c r="CY36" i="22"/>
  <c r="CX36" i="22"/>
  <c r="CW36" i="22"/>
  <c r="CV36" i="22"/>
  <c r="CJ36" i="22"/>
  <c r="CI36" i="22"/>
  <c r="CD36" i="22"/>
  <c r="CC36" i="22"/>
  <c r="CB36" i="22"/>
  <c r="CA36" i="22"/>
  <c r="BS36" i="22"/>
  <c r="BR36" i="22"/>
  <c r="BQ36" i="22"/>
  <c r="AY36" i="22"/>
  <c r="AX36" i="22"/>
  <c r="AW36" i="22"/>
  <c r="AO36" i="22"/>
  <c r="AE36" i="22"/>
  <c r="J38" i="22"/>
  <c r="EY3" i="22" s="1"/>
  <c r="IS35" i="22"/>
  <c r="IR35" i="22"/>
  <c r="IQ35" i="22"/>
  <c r="IJ35" i="22"/>
  <c r="HX35" i="22"/>
  <c r="HW35" i="22"/>
  <c r="HV35" i="22"/>
  <c r="HY35" i="22" s="1"/>
  <c r="HU35" i="22"/>
  <c r="HR35" i="22"/>
  <c r="HO35" i="22"/>
  <c r="HF35" i="22"/>
  <c r="HC35" i="22"/>
  <c r="GZ35" i="22"/>
  <c r="GP35" i="22"/>
  <c r="GM35" i="22"/>
  <c r="GJ35" i="22"/>
  <c r="GA35" i="22"/>
  <c r="FX35" i="22"/>
  <c r="FU35" i="22"/>
  <c r="EU35" i="22"/>
  <c r="ET35" i="22"/>
  <c r="EO35" i="22"/>
  <c r="EN35" i="22"/>
  <c r="EM35" i="22"/>
  <c r="EL35" i="22"/>
  <c r="EK35" i="22"/>
  <c r="DP35" i="22"/>
  <c r="DO35" i="22"/>
  <c r="DF35" i="22"/>
  <c r="DE35" i="22"/>
  <c r="CY35" i="22"/>
  <c r="CX35" i="22"/>
  <c r="CW35" i="22"/>
  <c r="CV35" i="22"/>
  <c r="CJ35" i="22"/>
  <c r="CI35" i="22"/>
  <c r="J37" i="22"/>
  <c r="AP7" i="22" s="1"/>
  <c r="IS34" i="22"/>
  <c r="IR34" i="22"/>
  <c r="IQ34" i="22"/>
  <c r="IJ34" i="22"/>
  <c r="IH34" i="22"/>
  <c r="IG34" i="22"/>
  <c r="IF34" i="22"/>
  <c r="II34" i="22" s="1"/>
  <c r="HX34" i="22"/>
  <c r="HW34" i="22"/>
  <c r="HV34" i="22"/>
  <c r="HY34" i="22" s="1"/>
  <c r="HU34" i="22"/>
  <c r="HR34" i="22"/>
  <c r="HO34" i="22"/>
  <c r="HF34" i="22"/>
  <c r="HC34" i="22"/>
  <c r="GZ34" i="22"/>
  <c r="GP34" i="22"/>
  <c r="GM34" i="22"/>
  <c r="GJ34" i="22"/>
  <c r="GA34" i="22"/>
  <c r="FX34" i="22"/>
  <c r="FU34" i="22"/>
  <c r="EU34" i="22"/>
  <c r="ET34" i="22"/>
  <c r="EO34" i="22"/>
  <c r="EN34" i="22"/>
  <c r="EM34" i="22"/>
  <c r="EL34" i="22"/>
  <c r="EK34" i="22"/>
  <c r="DP34" i="22"/>
  <c r="DO34" i="22"/>
  <c r="DF34" i="22"/>
  <c r="DE34" i="22"/>
  <c r="CY34" i="22"/>
  <c r="CX34" i="22"/>
  <c r="CW34" i="22"/>
  <c r="CV34" i="22"/>
  <c r="CJ34" i="22"/>
  <c r="CI34" i="22"/>
  <c r="J35" i="22"/>
  <c r="AZ38" i="22" s="1"/>
  <c r="IS33" i="22"/>
  <c r="IR33" i="22"/>
  <c r="IQ33" i="22"/>
  <c r="IJ33" i="22"/>
  <c r="IH33" i="22"/>
  <c r="IG33" i="22"/>
  <c r="IF33" i="22"/>
  <c r="II33" i="22" s="1"/>
  <c r="HX33" i="22"/>
  <c r="HW33" i="22"/>
  <c r="HV33" i="22"/>
  <c r="HY33" i="22" s="1"/>
  <c r="HU33" i="22"/>
  <c r="HR33" i="22"/>
  <c r="HO33" i="22"/>
  <c r="HF33" i="22"/>
  <c r="HC33" i="22"/>
  <c r="GZ33" i="22"/>
  <c r="GP33" i="22"/>
  <c r="GM33" i="22"/>
  <c r="GJ33" i="22"/>
  <c r="GA33" i="22"/>
  <c r="FX33" i="22"/>
  <c r="FU33" i="22"/>
  <c r="EU33" i="22"/>
  <c r="ET33" i="22"/>
  <c r="EO33" i="22"/>
  <c r="EN33" i="22"/>
  <c r="EM33" i="22"/>
  <c r="EL33" i="22"/>
  <c r="EK33" i="22"/>
  <c r="DP33" i="22"/>
  <c r="DO33" i="22"/>
  <c r="DF33" i="22"/>
  <c r="DE33" i="22"/>
  <c r="CY33" i="22"/>
  <c r="CX33" i="22"/>
  <c r="CW33" i="22"/>
  <c r="CV33" i="22"/>
  <c r="CJ33" i="22"/>
  <c r="CI33" i="22"/>
  <c r="J34" i="22"/>
  <c r="IS32" i="22"/>
  <c r="IR32" i="22"/>
  <c r="IJ32" i="22"/>
  <c r="IH32" i="22"/>
  <c r="IG32" i="22"/>
  <c r="IF32" i="22"/>
  <c r="II32" i="22" s="1"/>
  <c r="HX32" i="22"/>
  <c r="HW32" i="22"/>
  <c r="HV32" i="22"/>
  <c r="HY32" i="22" s="1"/>
  <c r="HU32" i="22"/>
  <c r="HR32" i="22"/>
  <c r="HO32" i="22"/>
  <c r="HF32" i="22"/>
  <c r="HC32" i="22"/>
  <c r="GZ32" i="22"/>
  <c r="GP32" i="22"/>
  <c r="GM32" i="22"/>
  <c r="GJ32" i="22"/>
  <c r="GA32" i="22"/>
  <c r="FX32" i="22"/>
  <c r="FU32" i="22"/>
  <c r="EU32" i="22"/>
  <c r="ET32" i="22"/>
  <c r="EO32" i="22"/>
  <c r="EN32" i="22"/>
  <c r="EM32" i="22"/>
  <c r="EL32" i="22"/>
  <c r="EK32" i="22"/>
  <c r="DP32" i="22"/>
  <c r="DO32" i="22"/>
  <c r="DF32" i="22"/>
  <c r="DE32" i="22"/>
  <c r="CY32" i="22"/>
  <c r="CX32" i="22"/>
  <c r="CW32" i="22"/>
  <c r="CV32" i="22"/>
  <c r="CJ32" i="22"/>
  <c r="CI32" i="22"/>
  <c r="J32" i="22"/>
  <c r="AZ40" i="22" s="1"/>
  <c r="IS31" i="22"/>
  <c r="IR31" i="22"/>
  <c r="IQ31" i="22"/>
  <c r="IJ31" i="22"/>
  <c r="IH31" i="22"/>
  <c r="IG31" i="22"/>
  <c r="IF31" i="22"/>
  <c r="II31" i="22" s="1"/>
  <c r="HX31" i="22"/>
  <c r="HW31" i="22"/>
  <c r="HV31" i="22"/>
  <c r="HY31" i="22" s="1"/>
  <c r="HU31" i="22"/>
  <c r="HR31" i="22"/>
  <c r="HO31" i="22"/>
  <c r="HF31" i="22"/>
  <c r="HC31" i="22"/>
  <c r="GZ31" i="22"/>
  <c r="GP31" i="22"/>
  <c r="GM31" i="22"/>
  <c r="GJ31" i="22"/>
  <c r="GA31" i="22"/>
  <c r="FX31" i="22"/>
  <c r="FU31" i="22"/>
  <c r="EU31" i="22"/>
  <c r="ET31" i="22"/>
  <c r="EO31" i="22"/>
  <c r="EN31" i="22"/>
  <c r="EM31" i="22"/>
  <c r="EL31" i="22"/>
  <c r="EK31" i="22"/>
  <c r="DP31" i="22"/>
  <c r="DO31" i="22"/>
  <c r="DF31" i="22"/>
  <c r="DE31" i="22"/>
  <c r="CY31" i="22"/>
  <c r="CX31" i="22"/>
  <c r="CW31" i="22"/>
  <c r="CV31" i="22"/>
  <c r="CJ31" i="22"/>
  <c r="CI31" i="22"/>
  <c r="AF31" i="22"/>
  <c r="AE31" i="22"/>
  <c r="AD31" i="22"/>
  <c r="AC31" i="22"/>
  <c r="J31" i="22"/>
  <c r="ED4" i="22" s="1"/>
  <c r="IS30" i="22"/>
  <c r="IR30" i="22"/>
  <c r="IQ30" i="22"/>
  <c r="IJ30" i="22"/>
  <c r="IH30" i="22"/>
  <c r="IG30" i="22"/>
  <c r="IF30" i="22"/>
  <c r="II30" i="22" s="1"/>
  <c r="HX30" i="22"/>
  <c r="HW30" i="22"/>
  <c r="HV30" i="22"/>
  <c r="HY30" i="22" s="1"/>
  <c r="HU30" i="22"/>
  <c r="HR30" i="22"/>
  <c r="HO30" i="22"/>
  <c r="HF30" i="22"/>
  <c r="HC30" i="22"/>
  <c r="GZ30" i="22"/>
  <c r="GP30" i="22"/>
  <c r="GM30" i="22"/>
  <c r="GJ30" i="22"/>
  <c r="GA30" i="22"/>
  <c r="FX30" i="22"/>
  <c r="FU30" i="22"/>
  <c r="EU30" i="22"/>
  <c r="ET30" i="22"/>
  <c r="EO30" i="22"/>
  <c r="EN30" i="22"/>
  <c r="EM30" i="22"/>
  <c r="EL30" i="22"/>
  <c r="EK30" i="22"/>
  <c r="DP30" i="22"/>
  <c r="DO30" i="22"/>
  <c r="DF30" i="22"/>
  <c r="DE30" i="22"/>
  <c r="CY30" i="22"/>
  <c r="CX30" i="22"/>
  <c r="CW30" i="22"/>
  <c r="CV30" i="22"/>
  <c r="AF30" i="22"/>
  <c r="AE30" i="22"/>
  <c r="AD30" i="22"/>
  <c r="AC30" i="22"/>
  <c r="J30" i="22"/>
  <c r="AZ39" i="22" s="1"/>
  <c r="IS29" i="22"/>
  <c r="IR29" i="22"/>
  <c r="IQ29" i="22"/>
  <c r="IJ29" i="22"/>
  <c r="IH29" i="22"/>
  <c r="IG29" i="22"/>
  <c r="IF29" i="22"/>
  <c r="II29" i="22" s="1"/>
  <c r="HX29" i="22"/>
  <c r="HW29" i="22"/>
  <c r="HV29" i="22"/>
  <c r="HY29" i="22" s="1"/>
  <c r="HU29" i="22"/>
  <c r="HR29" i="22"/>
  <c r="HO29" i="22"/>
  <c r="HF29" i="22"/>
  <c r="HC29" i="22"/>
  <c r="GZ29" i="22"/>
  <c r="GP29" i="22"/>
  <c r="GM29" i="22"/>
  <c r="GJ29" i="22"/>
  <c r="GA29" i="22"/>
  <c r="FX29" i="22"/>
  <c r="FU29" i="22"/>
  <c r="EU29" i="22"/>
  <c r="ET29" i="22"/>
  <c r="EO29" i="22"/>
  <c r="EN29" i="22"/>
  <c r="EM29" i="22"/>
  <c r="EL29" i="22"/>
  <c r="EK29" i="22"/>
  <c r="DP29" i="22"/>
  <c r="DO29" i="22"/>
  <c r="DF29" i="22"/>
  <c r="DE29" i="22"/>
  <c r="CY29" i="22"/>
  <c r="CX29" i="22"/>
  <c r="CW29" i="22"/>
  <c r="CV29" i="22"/>
  <c r="AF29" i="22"/>
  <c r="AE29" i="22"/>
  <c r="AD29" i="22"/>
  <c r="AC29" i="22"/>
  <c r="J29" i="22"/>
  <c r="IS28" i="22"/>
  <c r="IR28" i="22"/>
  <c r="IJ28" i="22"/>
  <c r="IH28" i="22"/>
  <c r="IG28" i="22"/>
  <c r="IF28" i="22"/>
  <c r="II28" i="22" s="1"/>
  <c r="HX28" i="22"/>
  <c r="HW28" i="22"/>
  <c r="HV28" i="22"/>
  <c r="HY28" i="22" s="1"/>
  <c r="HU28" i="22"/>
  <c r="HR28" i="22"/>
  <c r="HO28" i="22"/>
  <c r="HF28" i="22"/>
  <c r="HC28" i="22"/>
  <c r="GZ28" i="22"/>
  <c r="GP28" i="22"/>
  <c r="GM28" i="22"/>
  <c r="GJ28" i="22"/>
  <c r="GD28" i="22"/>
  <c r="GC28" i="22"/>
  <c r="GB28" i="22"/>
  <c r="GE28" i="22" s="1"/>
  <c r="GA28" i="22"/>
  <c r="FX28" i="22"/>
  <c r="FU28" i="22"/>
  <c r="FN28" i="22"/>
  <c r="FM28" i="22"/>
  <c r="FL28" i="22"/>
  <c r="FO28" i="22" s="1"/>
  <c r="EZ28" i="22"/>
  <c r="EU28" i="22"/>
  <c r="ET28" i="22"/>
  <c r="EO28" i="22"/>
  <c r="EN28" i="22"/>
  <c r="EM28" i="22"/>
  <c r="EL28" i="22"/>
  <c r="EK28" i="22"/>
  <c r="DT28" i="22"/>
  <c r="DS28" i="22"/>
  <c r="DR28" i="22"/>
  <c r="DQ28" i="22"/>
  <c r="DP28" i="22"/>
  <c r="DO28" i="22"/>
  <c r="DF28" i="22"/>
  <c r="DE28" i="22"/>
  <c r="CY28" i="22"/>
  <c r="CX28" i="22"/>
  <c r="CW28" i="22"/>
  <c r="CV28" i="22"/>
  <c r="AF28" i="22"/>
  <c r="AE28" i="22"/>
  <c r="AD28" i="22"/>
  <c r="AC28" i="22"/>
  <c r="J28" i="22"/>
  <c r="IS27" i="22"/>
  <c r="IQ27" i="22"/>
  <c r="IJ27" i="22"/>
  <c r="IH27" i="22"/>
  <c r="IG27" i="22"/>
  <c r="IF27" i="22"/>
  <c r="II27" i="22" s="1"/>
  <c r="HX27" i="22"/>
  <c r="HW27" i="22"/>
  <c r="HV27" i="22"/>
  <c r="HY27" i="22" s="1"/>
  <c r="HU27" i="22"/>
  <c r="HR27" i="22"/>
  <c r="HO27" i="22"/>
  <c r="HF27" i="22"/>
  <c r="HC27" i="22"/>
  <c r="GZ27" i="22"/>
  <c r="GP27" i="22"/>
  <c r="GM27" i="22"/>
  <c r="GJ27" i="22"/>
  <c r="GD27" i="22"/>
  <c r="GC27" i="22"/>
  <c r="GB27" i="22"/>
  <c r="GE27" i="22" s="1"/>
  <c r="GA27" i="22"/>
  <c r="FX27" i="22"/>
  <c r="FU27" i="22"/>
  <c r="FN27" i="22"/>
  <c r="FM27" i="22"/>
  <c r="FL27" i="22"/>
  <c r="FO27" i="22" s="1"/>
  <c r="EZ27" i="22"/>
  <c r="EU27" i="22"/>
  <c r="ET27" i="22"/>
  <c r="EO27" i="22"/>
  <c r="EN27" i="22"/>
  <c r="EM27" i="22"/>
  <c r="EL27" i="22"/>
  <c r="EK27" i="22"/>
  <c r="DT27" i="22"/>
  <c r="DS27" i="22"/>
  <c r="DR27" i="22"/>
  <c r="DQ27" i="22"/>
  <c r="DP27" i="22"/>
  <c r="DO27" i="22"/>
  <c r="DF27" i="22"/>
  <c r="DE27" i="22"/>
  <c r="CY27" i="22"/>
  <c r="CX27" i="22"/>
  <c r="CW27" i="22"/>
  <c r="CV27" i="22"/>
  <c r="BZ27" i="22"/>
  <c r="BY27" i="22"/>
  <c r="AF27" i="22"/>
  <c r="AE27" i="22"/>
  <c r="AD27" i="22"/>
  <c r="AC27" i="22"/>
  <c r="J27" i="22"/>
  <c r="IS26" i="22"/>
  <c r="IQ26" i="22"/>
  <c r="IJ26" i="22"/>
  <c r="IH26" i="22"/>
  <c r="IG26" i="22"/>
  <c r="IF26" i="22"/>
  <c r="II26" i="22" s="1"/>
  <c r="HX26" i="22"/>
  <c r="HW26" i="22"/>
  <c r="HV26" i="22"/>
  <c r="HY26" i="22" s="1"/>
  <c r="HU26" i="22"/>
  <c r="HR26" i="22"/>
  <c r="HO26" i="22"/>
  <c r="HF26" i="22"/>
  <c r="HC26" i="22"/>
  <c r="GZ26" i="22"/>
  <c r="GP26" i="22"/>
  <c r="GM26" i="22"/>
  <c r="GJ26" i="22"/>
  <c r="GD26" i="22"/>
  <c r="GC26" i="22"/>
  <c r="GB26" i="22"/>
  <c r="GE26" i="22" s="1"/>
  <c r="GA26" i="22"/>
  <c r="FX26" i="22"/>
  <c r="FU26" i="22"/>
  <c r="FN26" i="22"/>
  <c r="FM26" i="22"/>
  <c r="FL26" i="22"/>
  <c r="FO26" i="22" s="1"/>
  <c r="EZ26" i="22"/>
  <c r="EU26" i="22"/>
  <c r="ET26" i="22"/>
  <c r="EO26" i="22"/>
  <c r="EN26" i="22"/>
  <c r="EM26" i="22"/>
  <c r="EL26" i="22"/>
  <c r="EK26" i="22"/>
  <c r="DT26" i="22"/>
  <c r="DS26" i="22"/>
  <c r="DR26" i="22"/>
  <c r="DQ26" i="22"/>
  <c r="DF26" i="22"/>
  <c r="DE26" i="22"/>
  <c r="CY26" i="22"/>
  <c r="CX26" i="22"/>
  <c r="CW26" i="22"/>
  <c r="CV26" i="22"/>
  <c r="BZ26" i="22"/>
  <c r="BY26" i="22"/>
  <c r="AV26" i="22"/>
  <c r="AU26" i="22"/>
  <c r="J26" i="22"/>
  <c r="AP6" i="22" s="1"/>
  <c r="IS25" i="22"/>
  <c r="IR25" i="22"/>
  <c r="IJ25" i="22"/>
  <c r="IH25" i="22"/>
  <c r="IG25" i="22"/>
  <c r="IF25" i="22"/>
  <c r="II25" i="22" s="1"/>
  <c r="HX25" i="22"/>
  <c r="HW25" i="22"/>
  <c r="HV25" i="22"/>
  <c r="HY25" i="22" s="1"/>
  <c r="HU25" i="22"/>
  <c r="HR25" i="22"/>
  <c r="HO25" i="22"/>
  <c r="HF25" i="22"/>
  <c r="HC25" i="22"/>
  <c r="GZ25" i="22"/>
  <c r="GP25" i="22"/>
  <c r="GM25" i="22"/>
  <c r="GJ25" i="22"/>
  <c r="GD25" i="22"/>
  <c r="GC25" i="22"/>
  <c r="GB25" i="22"/>
  <c r="GE25" i="22" s="1"/>
  <c r="GA25" i="22"/>
  <c r="FX25" i="22"/>
  <c r="FU25" i="22"/>
  <c r="FN25" i="22"/>
  <c r="FM25" i="22"/>
  <c r="FL25" i="22"/>
  <c r="FO25" i="22" s="1"/>
  <c r="FK25" i="22"/>
  <c r="FH25" i="22"/>
  <c r="FE25" i="22"/>
  <c r="FB25" i="22"/>
  <c r="EZ25" i="22"/>
  <c r="EU25" i="22"/>
  <c r="ET25" i="22"/>
  <c r="EO25" i="22"/>
  <c r="EN25" i="22"/>
  <c r="EM25" i="22"/>
  <c r="EL25" i="22"/>
  <c r="EK25" i="22"/>
  <c r="DT25" i="22"/>
  <c r="DS25" i="22"/>
  <c r="DR25" i="22"/>
  <c r="DQ25" i="22"/>
  <c r="DF25" i="22"/>
  <c r="DE25" i="22"/>
  <c r="CY25" i="22"/>
  <c r="CX25" i="22"/>
  <c r="CW25" i="22"/>
  <c r="CV25" i="22"/>
  <c r="BZ25" i="22"/>
  <c r="BY25" i="22"/>
  <c r="AV25" i="22"/>
  <c r="AU25" i="22"/>
  <c r="J25" i="22"/>
  <c r="AF4" i="22" s="1"/>
  <c r="IS24" i="22"/>
  <c r="IJ24" i="22"/>
  <c r="IH24" i="22"/>
  <c r="IG24" i="22"/>
  <c r="IF24" i="22"/>
  <c r="II24" i="22" s="1"/>
  <c r="HX24" i="22"/>
  <c r="HW24" i="22"/>
  <c r="HV24" i="22"/>
  <c r="HY24" i="22" s="1"/>
  <c r="HU24" i="22"/>
  <c r="HR24" i="22"/>
  <c r="HO24" i="22"/>
  <c r="HI24" i="22"/>
  <c r="HH24" i="22"/>
  <c r="HG24" i="22"/>
  <c r="HJ24" i="22" s="1"/>
  <c r="HF24" i="22"/>
  <c r="HC24" i="22"/>
  <c r="GZ24" i="22"/>
  <c r="GP24" i="22"/>
  <c r="GM24" i="22"/>
  <c r="GJ24" i="22"/>
  <c r="GD24" i="22"/>
  <c r="GC24" i="22"/>
  <c r="GB24" i="22"/>
  <c r="GE24" i="22" s="1"/>
  <c r="GA24" i="22"/>
  <c r="FX24" i="22"/>
  <c r="FU24" i="22"/>
  <c r="FN24" i="22"/>
  <c r="FM24" i="22"/>
  <c r="FL24" i="22"/>
  <c r="FO24" i="22" s="1"/>
  <c r="FK24" i="22"/>
  <c r="FH24" i="22"/>
  <c r="FE24" i="22"/>
  <c r="FB24" i="22"/>
  <c r="EZ24" i="22"/>
  <c r="EY24" i="22"/>
  <c r="EX24" i="22"/>
  <c r="EW24" i="22"/>
  <c r="EV24" i="22"/>
  <c r="EO24" i="22"/>
  <c r="EN24" i="22"/>
  <c r="EM24" i="22"/>
  <c r="EL24" i="22"/>
  <c r="EK24" i="22"/>
  <c r="DT24" i="22"/>
  <c r="DS24" i="22"/>
  <c r="DR24" i="22"/>
  <c r="DQ24" i="22"/>
  <c r="DJ24" i="22"/>
  <c r="DI24" i="22"/>
  <c r="DH24" i="22"/>
  <c r="DG24" i="22"/>
  <c r="DF24" i="22"/>
  <c r="DE24" i="22"/>
  <c r="CY24" i="22"/>
  <c r="CX24" i="22"/>
  <c r="CW24" i="22"/>
  <c r="CV24" i="22"/>
  <c r="BZ24" i="22"/>
  <c r="BY24" i="22"/>
  <c r="AV24" i="22"/>
  <c r="AU24" i="22"/>
  <c r="AL24" i="22"/>
  <c r="AK24" i="22"/>
  <c r="J24" i="22"/>
  <c r="IS23" i="22"/>
  <c r="IJ23" i="22"/>
  <c r="IH23" i="22"/>
  <c r="IG23" i="22"/>
  <c r="IF23" i="22"/>
  <c r="II23" i="22" s="1"/>
  <c r="HX23" i="22"/>
  <c r="HW23" i="22"/>
  <c r="HV23" i="22"/>
  <c r="HY23" i="22" s="1"/>
  <c r="HU23" i="22"/>
  <c r="HR23" i="22"/>
  <c r="HO23" i="22"/>
  <c r="HI23" i="22"/>
  <c r="HH23" i="22"/>
  <c r="HG23" i="22"/>
  <c r="HJ23" i="22" s="1"/>
  <c r="GP23" i="22"/>
  <c r="GM23" i="22"/>
  <c r="GJ23" i="22"/>
  <c r="GD23" i="22"/>
  <c r="GC23" i="22"/>
  <c r="GB23" i="22"/>
  <c r="GE23" i="22" s="1"/>
  <c r="GA23" i="22"/>
  <c r="FX23" i="22"/>
  <c r="FU23" i="22"/>
  <c r="FR23" i="22"/>
  <c r="FN23" i="22"/>
  <c r="FM23" i="22"/>
  <c r="FL23" i="22"/>
  <c r="FO23" i="22" s="1"/>
  <c r="FK23" i="22"/>
  <c r="FH23" i="22"/>
  <c r="FE23" i="22"/>
  <c r="FB23" i="22"/>
  <c r="EZ23" i="22"/>
  <c r="EY23" i="22"/>
  <c r="EX23" i="22"/>
  <c r="EW23" i="22"/>
  <c r="EV23" i="22"/>
  <c r="EO23" i="22"/>
  <c r="EN23" i="22"/>
  <c r="EM23" i="22"/>
  <c r="EL23" i="22"/>
  <c r="EK23" i="22"/>
  <c r="DT23" i="22"/>
  <c r="DS23" i="22"/>
  <c r="DR23" i="22"/>
  <c r="DQ23" i="22"/>
  <c r="DJ23" i="22"/>
  <c r="DI23" i="22"/>
  <c r="DH23" i="22"/>
  <c r="DG23" i="22"/>
  <c r="DF23" i="22"/>
  <c r="DE23" i="22"/>
  <c r="CY23" i="22"/>
  <c r="CX23" i="22"/>
  <c r="CW23" i="22"/>
  <c r="CV23" i="22"/>
  <c r="CM23" i="22"/>
  <c r="CL23" i="22"/>
  <c r="CK23" i="22"/>
  <c r="BZ23" i="22"/>
  <c r="BY23" i="22"/>
  <c r="AV23" i="22"/>
  <c r="AU23" i="22"/>
  <c r="AL23" i="22"/>
  <c r="AK23" i="22"/>
  <c r="J23" i="22"/>
  <c r="IS22" i="22"/>
  <c r="IJ22" i="22"/>
  <c r="IH22" i="22"/>
  <c r="IG22" i="22"/>
  <c r="IF22" i="22"/>
  <c r="II22" i="22" s="1"/>
  <c r="HX22" i="22"/>
  <c r="HW22" i="22"/>
  <c r="HV22" i="22"/>
  <c r="HY22" i="22" s="1"/>
  <c r="HU22" i="22"/>
  <c r="HR22" i="22"/>
  <c r="HO22" i="22"/>
  <c r="HI22" i="22"/>
  <c r="HH22" i="22"/>
  <c r="HG22" i="22"/>
  <c r="HJ22" i="22" s="1"/>
  <c r="GP22" i="22"/>
  <c r="GM22" i="22"/>
  <c r="GJ22" i="22"/>
  <c r="GD22" i="22"/>
  <c r="GC22" i="22"/>
  <c r="GB22" i="22"/>
  <c r="GE22" i="22" s="1"/>
  <c r="GA22" i="22"/>
  <c r="FX22" i="22"/>
  <c r="FU22" i="22"/>
  <c r="FR22" i="22"/>
  <c r="FN22" i="22"/>
  <c r="FM22" i="22"/>
  <c r="FL22" i="22"/>
  <c r="FO22" i="22" s="1"/>
  <c r="FK22" i="22"/>
  <c r="FH22" i="22"/>
  <c r="FE22" i="22"/>
  <c r="FB22" i="22"/>
  <c r="EZ22" i="22"/>
  <c r="EY22" i="22"/>
  <c r="EX22" i="22"/>
  <c r="EW22" i="22"/>
  <c r="EV22" i="22"/>
  <c r="EO22" i="22"/>
  <c r="EN22" i="22"/>
  <c r="EM22" i="22"/>
  <c r="EL22" i="22"/>
  <c r="EK22" i="22"/>
  <c r="DT22" i="22"/>
  <c r="DS22" i="22"/>
  <c r="DR22" i="22"/>
  <c r="DQ22" i="22"/>
  <c r="DJ22" i="22"/>
  <c r="DI22" i="22"/>
  <c r="DH22" i="22"/>
  <c r="DG22" i="22"/>
  <c r="DF22" i="22"/>
  <c r="DE22" i="22"/>
  <c r="CY22" i="22"/>
  <c r="CX22" i="22"/>
  <c r="CW22" i="22"/>
  <c r="CV22" i="22"/>
  <c r="CM22" i="22"/>
  <c r="CL22" i="22"/>
  <c r="CK22" i="22"/>
  <c r="BZ22" i="22"/>
  <c r="BY22" i="22"/>
  <c r="AV22" i="22"/>
  <c r="AU22" i="22"/>
  <c r="J22" i="22"/>
  <c r="IS21" i="22"/>
  <c r="IJ21" i="22"/>
  <c r="IH21" i="22"/>
  <c r="IG21" i="22"/>
  <c r="IF21" i="22"/>
  <c r="II21" i="22" s="1"/>
  <c r="HX21" i="22"/>
  <c r="HW21" i="22"/>
  <c r="HV21" i="22"/>
  <c r="HY21" i="22" s="1"/>
  <c r="HU21" i="22"/>
  <c r="HR21" i="22"/>
  <c r="HO21" i="22"/>
  <c r="HI21" i="22"/>
  <c r="HH21" i="22"/>
  <c r="HG21" i="22"/>
  <c r="HJ21" i="22" s="1"/>
  <c r="GP21" i="22"/>
  <c r="GM21" i="22"/>
  <c r="GJ21" i="22"/>
  <c r="GD21" i="22"/>
  <c r="GC21" i="22"/>
  <c r="GB21" i="22"/>
  <c r="GE21" i="22" s="1"/>
  <c r="GA21" i="22"/>
  <c r="FX21" i="22"/>
  <c r="FU21" i="22"/>
  <c r="FR21" i="22"/>
  <c r="FN21" i="22"/>
  <c r="FM21" i="22"/>
  <c r="FL21" i="22"/>
  <c r="FO21" i="22" s="1"/>
  <c r="FK21" i="22"/>
  <c r="FH21" i="22"/>
  <c r="FE21" i="22"/>
  <c r="FB21" i="22"/>
  <c r="EZ21" i="22"/>
  <c r="EY21" i="22"/>
  <c r="EX21" i="22"/>
  <c r="EW21" i="22"/>
  <c r="EV21" i="22"/>
  <c r="EO21" i="22"/>
  <c r="EN21" i="22"/>
  <c r="EM21" i="22"/>
  <c r="EL21" i="22"/>
  <c r="EK21" i="22"/>
  <c r="DZ21" i="22"/>
  <c r="DY21" i="22"/>
  <c r="DT21" i="22"/>
  <c r="DS21" i="22"/>
  <c r="DR21" i="22"/>
  <c r="DQ21" i="22"/>
  <c r="DJ21" i="22"/>
  <c r="DI21" i="22"/>
  <c r="DH21" i="22"/>
  <c r="DG21" i="22"/>
  <c r="DF21" i="22"/>
  <c r="DE21" i="22"/>
  <c r="CX21" i="22"/>
  <c r="CW21" i="22"/>
  <c r="CV21" i="22"/>
  <c r="CM21" i="22"/>
  <c r="CL21" i="22"/>
  <c r="CK21" i="22"/>
  <c r="BZ21" i="22"/>
  <c r="BY21" i="22"/>
  <c r="AV21" i="22"/>
  <c r="AU21" i="22"/>
  <c r="AL21" i="22"/>
  <c r="AK21" i="22"/>
  <c r="J21" i="22"/>
  <c r="IS20" i="22"/>
  <c r="IR20" i="22"/>
  <c r="IJ20" i="22"/>
  <c r="IH20" i="22"/>
  <c r="IG20" i="22"/>
  <c r="IF20" i="22"/>
  <c r="II20" i="22" s="1"/>
  <c r="HX20" i="22"/>
  <c r="HW20" i="22"/>
  <c r="HV20" i="22"/>
  <c r="HY20" i="22" s="1"/>
  <c r="HU20" i="22"/>
  <c r="HR20" i="22"/>
  <c r="HO20" i="22"/>
  <c r="HI20" i="22"/>
  <c r="HH20" i="22"/>
  <c r="HG20" i="22"/>
  <c r="HJ20" i="22" s="1"/>
  <c r="GP20" i="22"/>
  <c r="GM20" i="22"/>
  <c r="GJ20" i="22"/>
  <c r="GD20" i="22"/>
  <c r="GC20" i="22"/>
  <c r="GB20" i="22"/>
  <c r="GE20" i="22" s="1"/>
  <c r="GA20" i="22"/>
  <c r="FX20" i="22"/>
  <c r="FU20" i="22"/>
  <c r="FR20" i="22"/>
  <c r="FN20" i="22"/>
  <c r="FM20" i="22"/>
  <c r="FL20" i="22"/>
  <c r="FO20" i="22" s="1"/>
  <c r="FK20" i="22"/>
  <c r="FH20" i="22"/>
  <c r="FE20" i="22"/>
  <c r="FB20" i="22"/>
  <c r="EZ20" i="22"/>
  <c r="EY20" i="22"/>
  <c r="EX20" i="22"/>
  <c r="EW20" i="22"/>
  <c r="EV20" i="22"/>
  <c r="EO20" i="22"/>
  <c r="EN20" i="22"/>
  <c r="EM20" i="22"/>
  <c r="EL20" i="22"/>
  <c r="EK20" i="22"/>
  <c r="DZ20" i="22"/>
  <c r="DY20" i="22"/>
  <c r="DT20" i="22"/>
  <c r="DS20" i="22"/>
  <c r="DR20" i="22"/>
  <c r="DQ20" i="22"/>
  <c r="DJ20" i="22"/>
  <c r="DI20" i="22"/>
  <c r="DH20" i="22"/>
  <c r="DG20" i="22"/>
  <c r="CX20" i="22"/>
  <c r="CW20" i="22"/>
  <c r="CV20" i="22"/>
  <c r="CM20" i="22"/>
  <c r="CL20" i="22"/>
  <c r="CK20" i="22"/>
  <c r="BZ20" i="22"/>
  <c r="BY20" i="22"/>
  <c r="AV20" i="22"/>
  <c r="AU20" i="22"/>
  <c r="AL20" i="22"/>
  <c r="AK20" i="22"/>
  <c r="J20" i="22"/>
  <c r="CN9" i="22" s="1"/>
  <c r="IS19" i="22"/>
  <c r="IR19" i="22"/>
  <c r="IQ19" i="22"/>
  <c r="IJ19" i="22"/>
  <c r="IH19" i="22"/>
  <c r="IG19" i="22"/>
  <c r="IF19" i="22"/>
  <c r="II19" i="22" s="1"/>
  <c r="HX19" i="22"/>
  <c r="HW19" i="22"/>
  <c r="HV19" i="22"/>
  <c r="HY19" i="22" s="1"/>
  <c r="HU19" i="22"/>
  <c r="HR19" i="22"/>
  <c r="HO19" i="22"/>
  <c r="HI19" i="22"/>
  <c r="HH19" i="22"/>
  <c r="HG19" i="22"/>
  <c r="HJ19" i="22" s="1"/>
  <c r="GP19" i="22"/>
  <c r="GM19" i="22"/>
  <c r="GJ19" i="22"/>
  <c r="GD19" i="22"/>
  <c r="GC19" i="22"/>
  <c r="GB19" i="22"/>
  <c r="GE19" i="22" s="1"/>
  <c r="GA19" i="22"/>
  <c r="FX19" i="22"/>
  <c r="FU19" i="22"/>
  <c r="FR19" i="22"/>
  <c r="FN19" i="22"/>
  <c r="FM19" i="22"/>
  <c r="FL19" i="22"/>
  <c r="FO19" i="22" s="1"/>
  <c r="FK19" i="22"/>
  <c r="FH19" i="22"/>
  <c r="FE19" i="22"/>
  <c r="FB19" i="22"/>
  <c r="EZ19" i="22"/>
  <c r="EY19" i="22"/>
  <c r="EX19" i="22"/>
  <c r="EW19" i="22"/>
  <c r="EV19" i="22"/>
  <c r="EO19" i="22"/>
  <c r="EN19" i="22"/>
  <c r="EM19" i="22"/>
  <c r="EL19" i="22"/>
  <c r="EK19" i="22"/>
  <c r="DZ19" i="22"/>
  <c r="DY19" i="22"/>
  <c r="DT19" i="22"/>
  <c r="DS19" i="22"/>
  <c r="DR19" i="22"/>
  <c r="DQ19" i="22"/>
  <c r="DJ19" i="22"/>
  <c r="DI19" i="22"/>
  <c r="DH19" i="22"/>
  <c r="DG19" i="22"/>
  <c r="CY19" i="22"/>
  <c r="CX19" i="22"/>
  <c r="CW19" i="22"/>
  <c r="CV19" i="22"/>
  <c r="CM19" i="22"/>
  <c r="CL19" i="22"/>
  <c r="CK19" i="22"/>
  <c r="BZ19" i="22"/>
  <c r="BY19" i="22"/>
  <c r="AV19" i="22"/>
  <c r="AU19" i="22"/>
  <c r="AL19" i="22"/>
  <c r="AK19" i="22"/>
  <c r="J19" i="22"/>
  <c r="DJ3" i="22" s="1"/>
  <c r="IS18" i="22"/>
  <c r="IR18" i="22"/>
  <c r="IQ18" i="22"/>
  <c r="IJ18" i="22"/>
  <c r="IH18" i="22"/>
  <c r="IG18" i="22"/>
  <c r="IF18" i="22"/>
  <c r="II18" i="22" s="1"/>
  <c r="HX18" i="22"/>
  <c r="HW18" i="22"/>
  <c r="HV18" i="22"/>
  <c r="HY18" i="22" s="1"/>
  <c r="HU18" i="22"/>
  <c r="HR18" i="22"/>
  <c r="HO18" i="22"/>
  <c r="HI18" i="22"/>
  <c r="HH18" i="22"/>
  <c r="HG18" i="22"/>
  <c r="HJ18" i="22" s="1"/>
  <c r="GP18" i="22"/>
  <c r="GM18" i="22"/>
  <c r="GJ18" i="22"/>
  <c r="GD18" i="22"/>
  <c r="GC18" i="22"/>
  <c r="GB18" i="22"/>
  <c r="GE18" i="22" s="1"/>
  <c r="GA18" i="22"/>
  <c r="FX18" i="22"/>
  <c r="FU18" i="22"/>
  <c r="FR18" i="22"/>
  <c r="FN18" i="22"/>
  <c r="FM18" i="22"/>
  <c r="FL18" i="22"/>
  <c r="FO18" i="22" s="1"/>
  <c r="FK18" i="22"/>
  <c r="FH18" i="22"/>
  <c r="FE18" i="22"/>
  <c r="FB18" i="22"/>
  <c r="EZ18" i="22"/>
  <c r="EY18" i="22"/>
  <c r="EX18" i="22"/>
  <c r="EW18" i="22"/>
  <c r="EV18" i="22"/>
  <c r="EO18" i="22"/>
  <c r="EN18" i="22"/>
  <c r="EM18" i="22"/>
  <c r="EL18" i="22"/>
  <c r="EK18" i="22"/>
  <c r="DZ18" i="22"/>
  <c r="DY18" i="22"/>
  <c r="DT18" i="22"/>
  <c r="DS18" i="22"/>
  <c r="DR18" i="22"/>
  <c r="DQ18" i="22"/>
  <c r="DJ18" i="22"/>
  <c r="DI18" i="22"/>
  <c r="DH18" i="22"/>
  <c r="DG18" i="22"/>
  <c r="CX18" i="22"/>
  <c r="CW18" i="22"/>
  <c r="CV18" i="22"/>
  <c r="CM18" i="22"/>
  <c r="CL18" i="22"/>
  <c r="CK18" i="22"/>
  <c r="BZ18" i="22"/>
  <c r="BY18" i="22"/>
  <c r="AV18" i="22"/>
  <c r="AU18" i="22"/>
  <c r="AL18" i="22"/>
  <c r="AK18" i="22"/>
  <c r="J18" i="22"/>
  <c r="IS17" i="22"/>
  <c r="IR17" i="22"/>
  <c r="IQ17" i="22"/>
  <c r="IJ17" i="22"/>
  <c r="IH17" i="22"/>
  <c r="IG17" i="22"/>
  <c r="IF17" i="22"/>
  <c r="II17" i="22" s="1"/>
  <c r="HX17" i="22"/>
  <c r="HW17" i="22"/>
  <c r="HV17" i="22"/>
  <c r="HY17" i="22" s="1"/>
  <c r="HU17" i="22"/>
  <c r="HR17" i="22"/>
  <c r="HO17" i="22"/>
  <c r="HI17" i="22"/>
  <c r="HH17" i="22"/>
  <c r="HG17" i="22"/>
  <c r="HJ17" i="22" s="1"/>
  <c r="GP17" i="22"/>
  <c r="GM17" i="22"/>
  <c r="GJ17" i="22"/>
  <c r="GD17" i="22"/>
  <c r="GC17" i="22"/>
  <c r="GB17" i="22"/>
  <c r="GE17" i="22" s="1"/>
  <c r="GA17" i="22"/>
  <c r="FX17" i="22"/>
  <c r="FU17" i="22"/>
  <c r="FR17" i="22"/>
  <c r="FN17" i="22"/>
  <c r="FM17" i="22"/>
  <c r="FL17" i="22"/>
  <c r="FO17" i="22" s="1"/>
  <c r="FK17" i="22"/>
  <c r="FH17" i="22"/>
  <c r="FE17" i="22"/>
  <c r="FB17" i="22"/>
  <c r="EZ17" i="22"/>
  <c r="EY17" i="22"/>
  <c r="EX17" i="22"/>
  <c r="EW17" i="22"/>
  <c r="EV17" i="22"/>
  <c r="EO17" i="22"/>
  <c r="EN17" i="22"/>
  <c r="EM17" i="22"/>
  <c r="EL17" i="22"/>
  <c r="EK17" i="22"/>
  <c r="DZ17" i="22"/>
  <c r="DY17" i="22"/>
  <c r="DT17" i="22"/>
  <c r="DS17" i="22"/>
  <c r="DR17" i="22"/>
  <c r="DQ17" i="22"/>
  <c r="DJ17" i="22"/>
  <c r="DI17" i="22"/>
  <c r="DH17" i="22"/>
  <c r="DG17" i="22"/>
  <c r="CY17" i="22"/>
  <c r="CX17" i="22"/>
  <c r="CW17" i="22"/>
  <c r="CV17" i="22"/>
  <c r="CM17" i="22"/>
  <c r="CL17" i="22"/>
  <c r="CK17" i="22"/>
  <c r="CD17" i="22"/>
  <c r="CC17" i="22"/>
  <c r="CB17" i="22"/>
  <c r="CA17" i="22"/>
  <c r="AV17" i="22"/>
  <c r="AU17" i="22"/>
  <c r="AL17" i="22"/>
  <c r="AK17" i="22"/>
  <c r="AF17" i="22"/>
  <c r="AE17" i="22"/>
  <c r="AD17" i="22"/>
  <c r="AC17" i="22"/>
  <c r="J17" i="22"/>
  <c r="IS16" i="22"/>
  <c r="IR16" i="22"/>
  <c r="IQ16" i="22"/>
  <c r="IJ16" i="22"/>
  <c r="IH16" i="22"/>
  <c r="IG16" i="22"/>
  <c r="IF16" i="22"/>
  <c r="II16" i="22" s="1"/>
  <c r="HX16" i="22"/>
  <c r="HW16" i="22"/>
  <c r="HV16" i="22"/>
  <c r="HY16" i="22" s="1"/>
  <c r="HU16" i="22"/>
  <c r="HR16" i="22"/>
  <c r="HO16" i="22"/>
  <c r="HI16" i="22"/>
  <c r="HH16" i="22"/>
  <c r="HG16" i="22"/>
  <c r="HJ16" i="22" s="1"/>
  <c r="GP16" i="22"/>
  <c r="GM16" i="22"/>
  <c r="GJ16" i="22"/>
  <c r="GD16" i="22"/>
  <c r="GC16" i="22"/>
  <c r="GB16" i="22"/>
  <c r="GE16" i="22" s="1"/>
  <c r="GA16" i="22"/>
  <c r="FX16" i="22"/>
  <c r="FU16" i="22"/>
  <c r="FR16" i="22"/>
  <c r="FN16" i="22"/>
  <c r="FM16" i="22"/>
  <c r="FL16" i="22"/>
  <c r="FO16" i="22" s="1"/>
  <c r="FK16" i="22"/>
  <c r="FH16" i="22"/>
  <c r="FE16" i="22"/>
  <c r="FB16" i="22"/>
  <c r="EZ16" i="22"/>
  <c r="EY16" i="22"/>
  <c r="EX16" i="22"/>
  <c r="EW16" i="22"/>
  <c r="EV16" i="22"/>
  <c r="EO16" i="22"/>
  <c r="EN16" i="22"/>
  <c r="EM16" i="22"/>
  <c r="EL16" i="22"/>
  <c r="EK16" i="22"/>
  <c r="DZ16" i="22"/>
  <c r="DY16" i="22"/>
  <c r="DT16" i="22"/>
  <c r="DS16" i="22"/>
  <c r="DR16" i="22"/>
  <c r="DQ16" i="22"/>
  <c r="DJ16" i="22"/>
  <c r="DI16" i="22"/>
  <c r="DH16" i="22"/>
  <c r="DG16" i="22"/>
  <c r="CY16" i="22"/>
  <c r="CX16" i="22"/>
  <c r="CW16" i="22"/>
  <c r="CV16" i="22"/>
  <c r="CM16" i="22"/>
  <c r="CL16" i="22"/>
  <c r="CK16" i="22"/>
  <c r="CD16" i="22"/>
  <c r="CC16" i="22"/>
  <c r="CB16" i="22"/>
  <c r="CA16" i="22"/>
  <c r="AV16" i="22"/>
  <c r="AU16" i="22"/>
  <c r="AL16" i="22"/>
  <c r="AK16" i="22"/>
  <c r="AF16" i="22"/>
  <c r="AE16" i="22"/>
  <c r="AD16" i="22"/>
  <c r="AC16" i="22"/>
  <c r="J16" i="22"/>
  <c r="IS15" i="22"/>
  <c r="IR15" i="22"/>
  <c r="IQ15" i="22"/>
  <c r="IJ15" i="22"/>
  <c r="IH15" i="22"/>
  <c r="IG15" i="22"/>
  <c r="IF15" i="22"/>
  <c r="II15" i="22" s="1"/>
  <c r="HX15" i="22"/>
  <c r="HW15" i="22"/>
  <c r="HV15" i="22"/>
  <c r="HY15" i="22" s="1"/>
  <c r="HU15" i="22"/>
  <c r="HR15" i="22"/>
  <c r="HO15" i="22"/>
  <c r="GP15" i="22"/>
  <c r="GM15" i="22"/>
  <c r="GJ15" i="22"/>
  <c r="GD15" i="22"/>
  <c r="GC15" i="22"/>
  <c r="GB15" i="22"/>
  <c r="GE15" i="22" s="1"/>
  <c r="GA15" i="22"/>
  <c r="FX15" i="22"/>
  <c r="FU15" i="22"/>
  <c r="FR15" i="22"/>
  <c r="FN15" i="22"/>
  <c r="FM15" i="22"/>
  <c r="FL15" i="22"/>
  <c r="FO15" i="22" s="1"/>
  <c r="FK15" i="22"/>
  <c r="FH15" i="22"/>
  <c r="FE15" i="22"/>
  <c r="FB15" i="22"/>
  <c r="EZ15" i="22"/>
  <c r="EY15" i="22"/>
  <c r="EX15" i="22"/>
  <c r="EW15" i="22"/>
  <c r="EV15" i="22"/>
  <c r="EO15" i="22"/>
  <c r="EN15" i="22"/>
  <c r="EM15" i="22"/>
  <c r="EL15" i="22"/>
  <c r="EK15" i="22"/>
  <c r="DZ15" i="22"/>
  <c r="DY15" i="22"/>
  <c r="DT15" i="22"/>
  <c r="DS15" i="22"/>
  <c r="DR15" i="22"/>
  <c r="DQ15" i="22"/>
  <c r="DJ15" i="22"/>
  <c r="DI15" i="22"/>
  <c r="DH15" i="22"/>
  <c r="DG15" i="22"/>
  <c r="CY15" i="22"/>
  <c r="CX15" i="22"/>
  <c r="CW15" i="22"/>
  <c r="CV15" i="22"/>
  <c r="CM15" i="22"/>
  <c r="CL15" i="22"/>
  <c r="CK15" i="22"/>
  <c r="CD15" i="22"/>
  <c r="CC15" i="22"/>
  <c r="CB15" i="22"/>
  <c r="CA15" i="22"/>
  <c r="AV15" i="22"/>
  <c r="AU15" i="22"/>
  <c r="AL15" i="22"/>
  <c r="AK15" i="22"/>
  <c r="AF15" i="22"/>
  <c r="AE15" i="22"/>
  <c r="AD15" i="22"/>
  <c r="AC15" i="22"/>
  <c r="J15" i="22"/>
  <c r="IS14" i="22"/>
  <c r="IQ14" i="22"/>
  <c r="IH14" i="22"/>
  <c r="HX14" i="22"/>
  <c r="HW14" i="22"/>
  <c r="HV14" i="22"/>
  <c r="HY14" i="22" s="1"/>
  <c r="HU14" i="22"/>
  <c r="HR14" i="22"/>
  <c r="HO14" i="22"/>
  <c r="HI14" i="22"/>
  <c r="HH14" i="22"/>
  <c r="HG14" i="22"/>
  <c r="HJ14" i="22" s="1"/>
  <c r="GP14" i="22"/>
  <c r="GM14" i="22"/>
  <c r="GJ14" i="22"/>
  <c r="GD14" i="22"/>
  <c r="GC14" i="22"/>
  <c r="GB14" i="22"/>
  <c r="GE14" i="22" s="1"/>
  <c r="GA14" i="22"/>
  <c r="FX14" i="22"/>
  <c r="FU14" i="22"/>
  <c r="FR14" i="22"/>
  <c r="FN14" i="22"/>
  <c r="FM14" i="22"/>
  <c r="FL14" i="22"/>
  <c r="FO14" i="22" s="1"/>
  <c r="FK14" i="22"/>
  <c r="FH14" i="22"/>
  <c r="FE14" i="22"/>
  <c r="FB14" i="22"/>
  <c r="EZ14" i="22"/>
  <c r="EY14" i="22"/>
  <c r="EX14" i="22"/>
  <c r="EW14" i="22"/>
  <c r="EV14" i="22"/>
  <c r="EO14" i="22"/>
  <c r="EN14" i="22"/>
  <c r="EM14" i="22"/>
  <c r="EL14" i="22"/>
  <c r="EK14" i="22"/>
  <c r="DZ14" i="22"/>
  <c r="DY14" i="22"/>
  <c r="DT14" i="22"/>
  <c r="DS14" i="22"/>
  <c r="DR14" i="22"/>
  <c r="DQ14" i="22"/>
  <c r="DJ14" i="22"/>
  <c r="DI14" i="22"/>
  <c r="DH14" i="22"/>
  <c r="DG14" i="22"/>
  <c r="CX14" i="22"/>
  <c r="CW14" i="22"/>
  <c r="CV14" i="22"/>
  <c r="CM14" i="22"/>
  <c r="CL14" i="22"/>
  <c r="CK14" i="22"/>
  <c r="CD14" i="22"/>
  <c r="CC14" i="22"/>
  <c r="CB14" i="22"/>
  <c r="CA14" i="22"/>
  <c r="AV14" i="22"/>
  <c r="AU14" i="22"/>
  <c r="AP14" i="22"/>
  <c r="AO14" i="22"/>
  <c r="AN14" i="22"/>
  <c r="AM14" i="22"/>
  <c r="AL14" i="22"/>
  <c r="AK14" i="22"/>
  <c r="AF14" i="22"/>
  <c r="AE14" i="22"/>
  <c r="AD14" i="22"/>
  <c r="AC14" i="22"/>
  <c r="J14" i="22"/>
  <c r="IS13" i="22"/>
  <c r="IR13" i="22"/>
  <c r="IQ13" i="22"/>
  <c r="IH13" i="22"/>
  <c r="IG13" i="22"/>
  <c r="IF13" i="22"/>
  <c r="HX13" i="22"/>
  <c r="HW13" i="22"/>
  <c r="HV13" i="22"/>
  <c r="HY13" i="22" s="1"/>
  <c r="HU13" i="22"/>
  <c r="HR13" i="22"/>
  <c r="HO13" i="22"/>
  <c r="HI13" i="22"/>
  <c r="HH13" i="22"/>
  <c r="HG13" i="22"/>
  <c r="HJ13" i="22" s="1"/>
  <c r="GP13" i="22"/>
  <c r="GM13" i="22"/>
  <c r="GJ13" i="22"/>
  <c r="GD13" i="22"/>
  <c r="GC13" i="22"/>
  <c r="GB13" i="22"/>
  <c r="GE13" i="22" s="1"/>
  <c r="GA13" i="22"/>
  <c r="FX13" i="22"/>
  <c r="FU13" i="22"/>
  <c r="FR13" i="22"/>
  <c r="FN13" i="22"/>
  <c r="FM13" i="22"/>
  <c r="FL13" i="22"/>
  <c r="FO13" i="22" s="1"/>
  <c r="EZ13" i="22"/>
  <c r="EY13" i="22"/>
  <c r="EX13" i="22"/>
  <c r="EW13" i="22"/>
  <c r="EV13" i="22"/>
  <c r="EO13" i="22"/>
  <c r="EN13" i="22"/>
  <c r="EM13" i="22"/>
  <c r="EL13" i="22"/>
  <c r="EK13" i="22"/>
  <c r="DZ13" i="22"/>
  <c r="DY13" i="22"/>
  <c r="DT13" i="22"/>
  <c r="DS13" i="22"/>
  <c r="DR13" i="22"/>
  <c r="DQ13" i="22"/>
  <c r="DJ13" i="22"/>
  <c r="DI13" i="22"/>
  <c r="DH13" i="22"/>
  <c r="DG13" i="22"/>
  <c r="CX13" i="22"/>
  <c r="CW13" i="22"/>
  <c r="CV13" i="22"/>
  <c r="CM13" i="22"/>
  <c r="CK13" i="22"/>
  <c r="CD13" i="22"/>
  <c r="CC13" i="22"/>
  <c r="CB13" i="22"/>
  <c r="CA13" i="22"/>
  <c r="BF13" i="22"/>
  <c r="BE13" i="22"/>
  <c r="AV13" i="22"/>
  <c r="AU13" i="22"/>
  <c r="AP13" i="22"/>
  <c r="AO13" i="22"/>
  <c r="AN13" i="22"/>
  <c r="AM13" i="22"/>
  <c r="AL13" i="22"/>
  <c r="AK13" i="22"/>
  <c r="AF13" i="22"/>
  <c r="AE13" i="22"/>
  <c r="AD13" i="22"/>
  <c r="AC13" i="22"/>
  <c r="J13" i="22"/>
  <c r="IS12" i="22"/>
  <c r="IH12" i="22"/>
  <c r="IG12" i="22"/>
  <c r="IF12" i="22"/>
  <c r="HX12" i="22"/>
  <c r="HW12" i="22"/>
  <c r="HV12" i="22"/>
  <c r="HY12" i="22" s="1"/>
  <c r="HU12" i="22"/>
  <c r="HR12" i="22"/>
  <c r="HO12" i="22"/>
  <c r="HI12" i="22"/>
  <c r="HH12" i="22"/>
  <c r="HG12" i="22"/>
  <c r="HJ12" i="22" s="1"/>
  <c r="GP12" i="22"/>
  <c r="GM12" i="22"/>
  <c r="GJ12" i="22"/>
  <c r="GD12" i="22"/>
  <c r="GC12" i="22"/>
  <c r="GB12" i="22"/>
  <c r="GE12" i="22" s="1"/>
  <c r="GA12" i="22"/>
  <c r="FX12" i="22"/>
  <c r="FU12" i="22"/>
  <c r="FR12" i="22"/>
  <c r="FN12" i="22"/>
  <c r="FM12" i="22"/>
  <c r="FL12" i="22"/>
  <c r="FO12" i="22" s="1"/>
  <c r="EZ12" i="22"/>
  <c r="EY12" i="22"/>
  <c r="EX12" i="22"/>
  <c r="EW12" i="22"/>
  <c r="EV12" i="22"/>
  <c r="EO12" i="22"/>
  <c r="EN12" i="22"/>
  <c r="EM12" i="22"/>
  <c r="EL12" i="22"/>
  <c r="EK12" i="22"/>
  <c r="DZ12" i="22"/>
  <c r="DY12" i="22"/>
  <c r="DT12" i="22"/>
  <c r="DS12" i="22"/>
  <c r="DR12" i="22"/>
  <c r="DQ12" i="22"/>
  <c r="DJ12" i="22"/>
  <c r="DI12" i="22"/>
  <c r="DH12" i="22"/>
  <c r="DG12" i="22"/>
  <c r="CX12" i="22"/>
  <c r="CW12" i="22"/>
  <c r="CV12" i="22"/>
  <c r="CM12" i="22"/>
  <c r="CD12" i="22"/>
  <c r="CC12" i="22"/>
  <c r="CB12" i="22"/>
  <c r="CA12" i="22"/>
  <c r="BP12" i="22"/>
  <c r="BO12" i="22"/>
  <c r="BF12" i="22"/>
  <c r="BE12" i="22"/>
  <c r="AP12" i="22"/>
  <c r="AO12" i="22"/>
  <c r="AN12" i="22"/>
  <c r="AM12" i="22"/>
  <c r="AF12" i="22"/>
  <c r="AE12" i="22"/>
  <c r="AD12" i="22"/>
  <c r="AC12" i="22"/>
  <c r="J12" i="22"/>
  <c r="BT36" i="22" s="1"/>
  <c r="IS11" i="22"/>
  <c r="IQ11" i="22"/>
  <c r="IH11" i="22"/>
  <c r="HX11" i="22"/>
  <c r="HW11" i="22"/>
  <c r="HV11" i="22"/>
  <c r="HY11" i="22" s="1"/>
  <c r="HU11" i="22"/>
  <c r="HR11" i="22"/>
  <c r="HO11" i="22"/>
  <c r="HI11" i="22"/>
  <c r="HH11" i="22"/>
  <c r="HG11" i="22"/>
  <c r="HJ11" i="22" s="1"/>
  <c r="GP11" i="22"/>
  <c r="GM11" i="22"/>
  <c r="GJ11" i="22"/>
  <c r="GD11" i="22"/>
  <c r="GC11" i="22"/>
  <c r="GB11" i="22"/>
  <c r="GE11" i="22" s="1"/>
  <c r="GA11" i="22"/>
  <c r="FX11" i="22"/>
  <c r="FU11" i="22"/>
  <c r="FR11" i="22"/>
  <c r="FN11" i="22"/>
  <c r="FM11" i="22"/>
  <c r="FL11" i="22"/>
  <c r="FO11" i="22" s="1"/>
  <c r="EZ11" i="22"/>
  <c r="EY11" i="22"/>
  <c r="EX11" i="22"/>
  <c r="EW11" i="22"/>
  <c r="EV11" i="22"/>
  <c r="EO11" i="22"/>
  <c r="EN11" i="22"/>
  <c r="EM11" i="22"/>
  <c r="EL11" i="22"/>
  <c r="EK11" i="22"/>
  <c r="ED11" i="22"/>
  <c r="EC11" i="22"/>
  <c r="EB11" i="22"/>
  <c r="EA11" i="22"/>
  <c r="DZ11" i="22"/>
  <c r="DY11" i="22"/>
  <c r="DT11" i="22"/>
  <c r="DS11" i="22"/>
  <c r="DR11" i="22"/>
  <c r="DQ11" i="22"/>
  <c r="DI11" i="22"/>
  <c r="DH11" i="22"/>
  <c r="DG11" i="22"/>
  <c r="CX11" i="22"/>
  <c r="CV11" i="22"/>
  <c r="CM11" i="22"/>
  <c r="CK11" i="22"/>
  <c r="CD11" i="22"/>
  <c r="CC11" i="22"/>
  <c r="CB11" i="22"/>
  <c r="CA11" i="22"/>
  <c r="BP11" i="22"/>
  <c r="BO11" i="22"/>
  <c r="BF11" i="22"/>
  <c r="BE11" i="22"/>
  <c r="AZ11" i="22"/>
  <c r="AY11" i="22"/>
  <c r="AX11" i="22"/>
  <c r="AW11" i="22"/>
  <c r="AP11" i="22"/>
  <c r="AO11" i="22"/>
  <c r="AN11" i="22"/>
  <c r="AM11" i="22"/>
  <c r="AF11" i="22"/>
  <c r="AE11" i="22"/>
  <c r="AD11" i="22"/>
  <c r="AC11" i="22"/>
  <c r="J11" i="22"/>
  <c r="IS10" i="22"/>
  <c r="IH10" i="22"/>
  <c r="IF10" i="22"/>
  <c r="HX10" i="22"/>
  <c r="HW10" i="22"/>
  <c r="HV10" i="22"/>
  <c r="HY10" i="22" s="1"/>
  <c r="HU10" i="22"/>
  <c r="HR10" i="22"/>
  <c r="HO10" i="22"/>
  <c r="HI10" i="22"/>
  <c r="HH10" i="22"/>
  <c r="HG10" i="22"/>
  <c r="HJ10" i="22" s="1"/>
  <c r="GP10" i="22"/>
  <c r="GM10" i="22"/>
  <c r="GJ10" i="22"/>
  <c r="GD10" i="22"/>
  <c r="GC10" i="22"/>
  <c r="GB10" i="22"/>
  <c r="GE10" i="22" s="1"/>
  <c r="GA10" i="22"/>
  <c r="FX10" i="22"/>
  <c r="FU10" i="22"/>
  <c r="FR10" i="22"/>
  <c r="FN10" i="22"/>
  <c r="FM10" i="22"/>
  <c r="FL10" i="22"/>
  <c r="FO10" i="22" s="1"/>
  <c r="EZ10" i="22"/>
  <c r="EY10" i="22"/>
  <c r="EX10" i="22"/>
  <c r="EW10" i="22"/>
  <c r="EV10" i="22"/>
  <c r="EO10" i="22"/>
  <c r="EN10" i="22"/>
  <c r="EM10" i="22"/>
  <c r="EL10" i="22"/>
  <c r="EK10" i="22"/>
  <c r="ED10" i="22"/>
  <c r="EC10" i="22"/>
  <c r="EB10" i="22"/>
  <c r="EA10" i="22"/>
  <c r="DZ10" i="22"/>
  <c r="DY10" i="22"/>
  <c r="DT10" i="22"/>
  <c r="DS10" i="22"/>
  <c r="DR10" i="22"/>
  <c r="DQ10" i="22"/>
  <c r="DJ10" i="22"/>
  <c r="DI10" i="22"/>
  <c r="DH10" i="22"/>
  <c r="DG10" i="22"/>
  <c r="CX10" i="22"/>
  <c r="CV10" i="22"/>
  <c r="CM10" i="22"/>
  <c r="CD10" i="22"/>
  <c r="CC10" i="22"/>
  <c r="CB10" i="22"/>
  <c r="CA10" i="22"/>
  <c r="BT10" i="22"/>
  <c r="BS10" i="22"/>
  <c r="BR10" i="22"/>
  <c r="BQ10" i="22"/>
  <c r="BP10" i="22"/>
  <c r="BO10" i="22"/>
  <c r="BJ10" i="22"/>
  <c r="BI10" i="22"/>
  <c r="BH10" i="22"/>
  <c r="BG10" i="22"/>
  <c r="BF10" i="22"/>
  <c r="BE10" i="22"/>
  <c r="AZ10" i="22"/>
  <c r="AY10" i="22"/>
  <c r="AX10" i="22"/>
  <c r="AW10" i="22"/>
  <c r="AP10" i="22"/>
  <c r="AO10" i="22"/>
  <c r="AN10" i="22"/>
  <c r="AM10" i="22"/>
  <c r="AF10" i="22"/>
  <c r="AE10" i="22"/>
  <c r="AD10" i="22"/>
  <c r="AC10" i="22"/>
  <c r="V10" i="22"/>
  <c r="U10" i="22"/>
  <c r="T10" i="22"/>
  <c r="S10" i="22"/>
  <c r="J10" i="22"/>
  <c r="IS9" i="22"/>
  <c r="IH9" i="22"/>
  <c r="HX9" i="22"/>
  <c r="HW9" i="22"/>
  <c r="HV9" i="22"/>
  <c r="HY9" i="22" s="1"/>
  <c r="HU9" i="22"/>
  <c r="HR9" i="22"/>
  <c r="HO9" i="22"/>
  <c r="HI9" i="22"/>
  <c r="HH9" i="22"/>
  <c r="HG9" i="22"/>
  <c r="HJ9" i="22" s="1"/>
  <c r="GS9" i="22"/>
  <c r="GR9" i="22"/>
  <c r="GQ9" i="22"/>
  <c r="GT9" i="22" s="1"/>
  <c r="GP9" i="22"/>
  <c r="GM9" i="22"/>
  <c r="GJ9" i="22"/>
  <c r="GD9" i="22"/>
  <c r="GC9" i="22"/>
  <c r="GB9" i="22"/>
  <c r="GE9" i="22" s="1"/>
  <c r="FN9" i="22"/>
  <c r="FM9" i="22"/>
  <c r="FL9" i="22"/>
  <c r="FO9" i="22" s="1"/>
  <c r="EY9" i="22"/>
  <c r="EX9" i="22"/>
  <c r="EW9" i="22"/>
  <c r="EV9" i="22"/>
  <c r="EO9" i="22"/>
  <c r="EN9" i="22"/>
  <c r="EM9" i="22"/>
  <c r="EL9" i="22"/>
  <c r="EK9" i="22"/>
  <c r="ED9" i="22"/>
  <c r="EC9" i="22"/>
  <c r="EB9" i="22"/>
  <c r="EA9" i="22"/>
  <c r="DT9" i="22"/>
  <c r="DS9" i="22"/>
  <c r="DR9" i="22"/>
  <c r="DQ9" i="22"/>
  <c r="DJ9" i="22"/>
  <c r="DI9" i="22"/>
  <c r="DH9" i="22"/>
  <c r="DG9" i="22"/>
  <c r="CX9" i="22"/>
  <c r="CM9" i="22"/>
  <c r="CD9" i="22"/>
  <c r="CC9" i="22"/>
  <c r="CB9" i="22"/>
  <c r="CA9" i="22"/>
  <c r="BT9" i="22"/>
  <c r="BS9" i="22"/>
  <c r="BR9" i="22"/>
  <c r="BQ9" i="22"/>
  <c r="BP9" i="22"/>
  <c r="BO9" i="22"/>
  <c r="BJ9" i="22"/>
  <c r="BI9" i="22"/>
  <c r="BH9" i="22"/>
  <c r="BG9" i="22"/>
  <c r="BF9" i="22"/>
  <c r="BE9" i="22"/>
  <c r="AZ9" i="22"/>
  <c r="AY9" i="22"/>
  <c r="AX9" i="22"/>
  <c r="AW9" i="22"/>
  <c r="AO9" i="22"/>
  <c r="AF9" i="22"/>
  <c r="AE9" i="22"/>
  <c r="AD9" i="22"/>
  <c r="AC9" i="22"/>
  <c r="V9" i="22"/>
  <c r="U9" i="22"/>
  <c r="T9" i="22"/>
  <c r="S9" i="22"/>
  <c r="J9" i="22"/>
  <c r="IS8" i="22"/>
  <c r="IR8" i="22"/>
  <c r="IH8" i="22"/>
  <c r="HX8" i="22"/>
  <c r="HW8" i="22"/>
  <c r="HV8" i="22"/>
  <c r="HY8" i="22" s="1"/>
  <c r="HI8" i="22"/>
  <c r="HH8" i="22"/>
  <c r="HG8" i="22"/>
  <c r="HJ8" i="22" s="1"/>
  <c r="GS8" i="22"/>
  <c r="GR8" i="22"/>
  <c r="GQ8" i="22"/>
  <c r="GT8" i="22" s="1"/>
  <c r="GP8" i="22"/>
  <c r="GM8" i="22"/>
  <c r="GJ8" i="22"/>
  <c r="GD8" i="22"/>
  <c r="GC8" i="22"/>
  <c r="GB8" i="22"/>
  <c r="GE8" i="22" s="1"/>
  <c r="FN8" i="22"/>
  <c r="FM8" i="22"/>
  <c r="FL8" i="22"/>
  <c r="FO8" i="22" s="1"/>
  <c r="EX8" i="22"/>
  <c r="EO8" i="22"/>
  <c r="EN8" i="22"/>
  <c r="EM8" i="22"/>
  <c r="EL8" i="22"/>
  <c r="EK8" i="22"/>
  <c r="DT8" i="22"/>
  <c r="DS8" i="22"/>
  <c r="DR8" i="22"/>
  <c r="DQ8" i="22"/>
  <c r="DI8" i="22"/>
  <c r="DH8" i="22"/>
  <c r="DG8" i="22"/>
  <c r="CX8" i="22"/>
  <c r="CM8" i="22"/>
  <c r="CL8" i="22"/>
  <c r="CK8" i="22"/>
  <c r="CD8" i="22"/>
  <c r="CC8" i="22"/>
  <c r="CB8" i="22"/>
  <c r="CA8" i="22"/>
  <c r="BT8" i="22"/>
  <c r="BS8" i="22"/>
  <c r="BR8" i="22"/>
  <c r="BQ8" i="22"/>
  <c r="BP8" i="22"/>
  <c r="BO8" i="22"/>
  <c r="BJ8" i="22"/>
  <c r="BI8" i="22"/>
  <c r="BH8" i="22"/>
  <c r="BG8" i="22"/>
  <c r="BF8" i="22"/>
  <c r="BE8" i="22"/>
  <c r="AZ8" i="22"/>
  <c r="AY8" i="22"/>
  <c r="AX8" i="22"/>
  <c r="AW8" i="22"/>
  <c r="AO8" i="22"/>
  <c r="AN8" i="22"/>
  <c r="AM8" i="22"/>
  <c r="AF8" i="22"/>
  <c r="AE8" i="22"/>
  <c r="AD8" i="22"/>
  <c r="AC8" i="22"/>
  <c r="V8" i="22"/>
  <c r="U8" i="22"/>
  <c r="T8" i="22"/>
  <c r="S8" i="22"/>
  <c r="R8" i="22"/>
  <c r="Q8" i="22"/>
  <c r="J8" i="22"/>
  <c r="BT57" i="22" s="1"/>
  <c r="IS7" i="22"/>
  <c r="IQ7" i="22"/>
  <c r="IH7" i="22"/>
  <c r="HX7" i="22"/>
  <c r="HW7" i="22"/>
  <c r="HV7" i="22"/>
  <c r="HY7" i="22" s="1"/>
  <c r="HI7" i="22"/>
  <c r="HH7" i="22"/>
  <c r="HG7" i="22"/>
  <c r="HJ7" i="22" s="1"/>
  <c r="GS7" i="22"/>
  <c r="GR7" i="22"/>
  <c r="GQ7" i="22"/>
  <c r="GT7" i="22" s="1"/>
  <c r="GD7" i="22"/>
  <c r="GC7" i="22"/>
  <c r="GB7" i="22"/>
  <c r="GE7" i="22" s="1"/>
  <c r="FN7" i="22"/>
  <c r="FM7" i="22"/>
  <c r="FL7" i="22"/>
  <c r="FO7" i="22" s="1"/>
  <c r="EX7" i="22"/>
  <c r="EO7" i="22"/>
  <c r="EN7" i="22"/>
  <c r="EM7" i="22"/>
  <c r="EL7" i="22"/>
  <c r="EK7" i="22"/>
  <c r="DT7" i="22"/>
  <c r="DS7" i="22"/>
  <c r="DR7" i="22"/>
  <c r="DQ7" i="22"/>
  <c r="DI7" i="22"/>
  <c r="DH7" i="22"/>
  <c r="DG7" i="22"/>
  <c r="CX7" i="22"/>
  <c r="CN7" i="22"/>
  <c r="CM7" i="22"/>
  <c r="CK7" i="22"/>
  <c r="CD7" i="22"/>
  <c r="CC7" i="22"/>
  <c r="CB7" i="22"/>
  <c r="CA7" i="22"/>
  <c r="BT7" i="22"/>
  <c r="BS7" i="22"/>
  <c r="BR7" i="22"/>
  <c r="BQ7" i="22"/>
  <c r="BJ7" i="22"/>
  <c r="BI7" i="22"/>
  <c r="BH7" i="22"/>
  <c r="BG7" i="22"/>
  <c r="BF7" i="22"/>
  <c r="BE7" i="22"/>
  <c r="AZ7" i="22"/>
  <c r="AY7" i="22"/>
  <c r="AX7" i="22"/>
  <c r="AW7" i="22"/>
  <c r="AO7" i="22"/>
  <c r="AN7" i="22"/>
  <c r="AM7" i="22"/>
  <c r="AF7" i="22"/>
  <c r="AE7" i="22"/>
  <c r="V7" i="22"/>
  <c r="U7" i="22"/>
  <c r="T7" i="22"/>
  <c r="S7" i="22"/>
  <c r="R7" i="22"/>
  <c r="Q7" i="22"/>
  <c r="J7" i="22"/>
  <c r="AZ37" i="22" s="1"/>
  <c r="IS6" i="22"/>
  <c r="IH6" i="22"/>
  <c r="HX6" i="22"/>
  <c r="HW6" i="22"/>
  <c r="HV6" i="22"/>
  <c r="HY6" i="22" s="1"/>
  <c r="HI6" i="22"/>
  <c r="HH6" i="22"/>
  <c r="HG6" i="22"/>
  <c r="HJ6" i="22" s="1"/>
  <c r="GS6" i="22"/>
  <c r="GR6" i="22"/>
  <c r="GQ6" i="22"/>
  <c r="GT6" i="22" s="1"/>
  <c r="GD6" i="22"/>
  <c r="GC6" i="22"/>
  <c r="GB6" i="22"/>
  <c r="GE6" i="22" s="1"/>
  <c r="FN6" i="22"/>
  <c r="FM6" i="22"/>
  <c r="FL6" i="22"/>
  <c r="FO6" i="22" s="1"/>
  <c r="EX6" i="22"/>
  <c r="EO6" i="22"/>
  <c r="EN6" i="22"/>
  <c r="EM6" i="22"/>
  <c r="EL6" i="22"/>
  <c r="EK6" i="22"/>
  <c r="DT6" i="22"/>
  <c r="DS6" i="22"/>
  <c r="DR6" i="22"/>
  <c r="DQ6" i="22"/>
  <c r="DJ6" i="22"/>
  <c r="DI6" i="22"/>
  <c r="DH6" i="22"/>
  <c r="DG6" i="22"/>
  <c r="CX6" i="22"/>
  <c r="CM6" i="22"/>
  <c r="CC6" i="22"/>
  <c r="CB6" i="22"/>
  <c r="CA6" i="22"/>
  <c r="BT6" i="22"/>
  <c r="BS6" i="22"/>
  <c r="BR6" i="22"/>
  <c r="BQ6" i="22"/>
  <c r="BJ6" i="22"/>
  <c r="BI6" i="22"/>
  <c r="BH6" i="22"/>
  <c r="BG6" i="22"/>
  <c r="BF6" i="22"/>
  <c r="BE6" i="22"/>
  <c r="AZ6" i="22"/>
  <c r="AY6" i="22"/>
  <c r="AX6" i="22"/>
  <c r="AW6" i="22"/>
  <c r="AO6" i="22"/>
  <c r="AE6" i="22"/>
  <c r="V6" i="22"/>
  <c r="U6" i="22"/>
  <c r="T6" i="22"/>
  <c r="S6" i="22"/>
  <c r="R6" i="22"/>
  <c r="Q6" i="22"/>
  <c r="J6" i="22"/>
  <c r="IS5" i="22"/>
  <c r="IQ5" i="22"/>
  <c r="IH5" i="22"/>
  <c r="IG5" i="22"/>
  <c r="IF5" i="22"/>
  <c r="HX5" i="22"/>
  <c r="HW5" i="22"/>
  <c r="HV5" i="22"/>
  <c r="HY5" i="22" s="1"/>
  <c r="HI5" i="22"/>
  <c r="HH5" i="22"/>
  <c r="HG5" i="22"/>
  <c r="HJ5" i="22" s="1"/>
  <c r="GS5" i="22"/>
  <c r="GR5" i="22"/>
  <c r="GQ5" i="22"/>
  <c r="GT5" i="22" s="1"/>
  <c r="GD5" i="22"/>
  <c r="GC5" i="22"/>
  <c r="GB5" i="22"/>
  <c r="GE5" i="22" s="1"/>
  <c r="FN5" i="22"/>
  <c r="FM5" i="22"/>
  <c r="FL5" i="22"/>
  <c r="FO5" i="22" s="1"/>
  <c r="EX5" i="22"/>
  <c r="EV5" i="22"/>
  <c r="EO5" i="22"/>
  <c r="EN5" i="22"/>
  <c r="EM5" i="22"/>
  <c r="EL5" i="22"/>
  <c r="EK5" i="22"/>
  <c r="ED5" i="22"/>
  <c r="EC5" i="22"/>
  <c r="EB5" i="22"/>
  <c r="EA5" i="22"/>
  <c r="DS5" i="22"/>
  <c r="DJ5" i="22"/>
  <c r="DI5" i="22"/>
  <c r="DH5" i="22"/>
  <c r="DG5" i="22"/>
  <c r="CX5" i="22"/>
  <c r="CM5" i="22"/>
  <c r="CK5" i="22"/>
  <c r="CC5" i="22"/>
  <c r="CB5" i="22"/>
  <c r="CA5" i="22"/>
  <c r="BS5" i="22"/>
  <c r="BQ5" i="22"/>
  <c r="BJ5" i="22"/>
  <c r="BI5" i="22"/>
  <c r="BH5" i="22"/>
  <c r="BG5" i="22"/>
  <c r="BF5" i="22"/>
  <c r="BE5" i="22"/>
  <c r="AZ5" i="22"/>
  <c r="AY5" i="22"/>
  <c r="AX5" i="22"/>
  <c r="AW5" i="22"/>
  <c r="AO5" i="22"/>
  <c r="AE5" i="22"/>
  <c r="AC5" i="22"/>
  <c r="V5" i="22"/>
  <c r="U5" i="22"/>
  <c r="T5" i="22"/>
  <c r="S5" i="22"/>
  <c r="R5" i="22"/>
  <c r="Q5" i="22"/>
  <c r="J5" i="22"/>
  <c r="IS4" i="22"/>
  <c r="IH4" i="22"/>
  <c r="IG4" i="22"/>
  <c r="IF4" i="22"/>
  <c r="HX4" i="22"/>
  <c r="HW4" i="22"/>
  <c r="HV4" i="22"/>
  <c r="HY4" i="22" s="1"/>
  <c r="HI4" i="22"/>
  <c r="HH4" i="22"/>
  <c r="HG4" i="22"/>
  <c r="HJ4" i="22" s="1"/>
  <c r="GS4" i="22"/>
  <c r="GR4" i="22"/>
  <c r="GQ4" i="22"/>
  <c r="GT4" i="22" s="1"/>
  <c r="GD4" i="22"/>
  <c r="GC4" i="22"/>
  <c r="GB4" i="22"/>
  <c r="GE4" i="22" s="1"/>
  <c r="FN4" i="22"/>
  <c r="FM4" i="22"/>
  <c r="FL4" i="22"/>
  <c r="FO4" i="22" s="1"/>
  <c r="EX4" i="22"/>
  <c r="EV4" i="22"/>
  <c r="EO4" i="22"/>
  <c r="EN4" i="22"/>
  <c r="EM4" i="22"/>
  <c r="EL4" i="22"/>
  <c r="EK4" i="22"/>
  <c r="EC4" i="22"/>
  <c r="EB4" i="22"/>
  <c r="EA4" i="22"/>
  <c r="DS4" i="22"/>
  <c r="DR4" i="22"/>
  <c r="DQ4" i="22"/>
  <c r="DJ4" i="22"/>
  <c r="DI4" i="22"/>
  <c r="DH4" i="22"/>
  <c r="DG4" i="22"/>
  <c r="CX4" i="22"/>
  <c r="CW4" i="22"/>
  <c r="CV4" i="22"/>
  <c r="CM4" i="22"/>
  <c r="CL4" i="22"/>
  <c r="CK4" i="22"/>
  <c r="CC4" i="22"/>
  <c r="CB4" i="22"/>
  <c r="CA4" i="22"/>
  <c r="BS4" i="22"/>
  <c r="BJ4" i="22"/>
  <c r="BI4" i="22"/>
  <c r="BH4" i="22"/>
  <c r="BG4" i="22"/>
  <c r="BF4" i="22"/>
  <c r="BE4" i="22"/>
  <c r="AZ4" i="22"/>
  <c r="AY4" i="22"/>
  <c r="AX4" i="22"/>
  <c r="AW4" i="22"/>
  <c r="AO4" i="22"/>
  <c r="AE4" i="22"/>
  <c r="AD4" i="22"/>
  <c r="V4" i="22"/>
  <c r="U4" i="22"/>
  <c r="T4" i="22"/>
  <c r="S4" i="22"/>
  <c r="R4" i="22"/>
  <c r="Q4" i="22"/>
  <c r="J4" i="22"/>
  <c r="IS3" i="22"/>
  <c r="IH3" i="22"/>
  <c r="HX3" i="22"/>
  <c r="HW3" i="22"/>
  <c r="HV3" i="22"/>
  <c r="HY3" i="22" s="1"/>
  <c r="HI3" i="22"/>
  <c r="HH3" i="22"/>
  <c r="HG3" i="22"/>
  <c r="HJ3" i="22" s="1"/>
  <c r="GS3" i="22"/>
  <c r="GR3" i="22"/>
  <c r="GQ3" i="22"/>
  <c r="GT3" i="22" s="1"/>
  <c r="GD3" i="22"/>
  <c r="GC3" i="22"/>
  <c r="GB3" i="22"/>
  <c r="GE3" i="22" s="1"/>
  <c r="FN3" i="22"/>
  <c r="FM3" i="22"/>
  <c r="FL3" i="22"/>
  <c r="FO3" i="22" s="1"/>
  <c r="EX3" i="22"/>
  <c r="EO3" i="22"/>
  <c r="EN3" i="22"/>
  <c r="EM3" i="22"/>
  <c r="EL3" i="22"/>
  <c r="EK3" i="22"/>
  <c r="EC3" i="22"/>
  <c r="DS3" i="22"/>
  <c r="DR3" i="22"/>
  <c r="DQ3" i="22"/>
  <c r="DI3" i="22"/>
  <c r="DH3" i="22"/>
  <c r="CX3" i="22"/>
  <c r="CM3" i="22"/>
  <c r="CD3" i="22"/>
  <c r="CC3" i="22"/>
  <c r="CB3" i="22"/>
  <c r="CA3" i="22"/>
  <c r="BS3" i="22"/>
  <c r="BJ3" i="22"/>
  <c r="BI3" i="22"/>
  <c r="BH3" i="22"/>
  <c r="BG3" i="22"/>
  <c r="BF3" i="22"/>
  <c r="BE3" i="22"/>
  <c r="AZ3" i="22"/>
  <c r="AY3" i="22"/>
  <c r="AX3" i="22"/>
  <c r="AW3" i="22"/>
  <c r="AO3" i="22"/>
  <c r="AE3" i="22"/>
  <c r="AD3" i="22"/>
  <c r="V3" i="22"/>
  <c r="U3" i="22"/>
  <c r="T3" i="22"/>
  <c r="S3" i="22"/>
  <c r="R3" i="22"/>
  <c r="Q3" i="22"/>
  <c r="J3" i="22"/>
  <c r="AF99" i="21"/>
  <c r="AF98" i="21"/>
  <c r="AF21" i="21"/>
  <c r="AF69" i="21"/>
  <c r="AF97" i="21"/>
  <c r="AF46" i="21"/>
  <c r="AF78" i="21"/>
  <c r="AF7" i="21"/>
  <c r="AF45" i="21"/>
  <c r="AF70" i="21"/>
  <c r="AF9" i="21"/>
  <c r="X261" i="21"/>
  <c r="X260" i="21"/>
  <c r="X259" i="21"/>
  <c r="X258" i="21"/>
  <c r="X257" i="21"/>
  <c r="X256" i="21"/>
  <c r="X254" i="21"/>
  <c r="X253" i="21"/>
  <c r="X252" i="21"/>
  <c r="X251" i="21"/>
  <c r="X250" i="21"/>
  <c r="X249" i="21"/>
  <c r="X247" i="21"/>
  <c r="X246" i="21"/>
  <c r="X245" i="21"/>
  <c r="X244" i="21"/>
  <c r="X243" i="21"/>
  <c r="X242" i="21"/>
  <c r="X240" i="21"/>
  <c r="X239" i="21"/>
  <c r="X238" i="21"/>
  <c r="X237" i="21"/>
  <c r="X236" i="21"/>
  <c r="X235" i="21"/>
  <c r="X233" i="21"/>
  <c r="X232" i="21"/>
  <c r="X231" i="21"/>
  <c r="X230" i="21"/>
  <c r="X229" i="21"/>
  <c r="X228" i="21"/>
  <c r="X226" i="21"/>
  <c r="X225" i="21"/>
  <c r="X224" i="21"/>
  <c r="AF85" i="21"/>
  <c r="X223" i="21"/>
  <c r="AF62" i="21"/>
  <c r="X222" i="21"/>
  <c r="AF42" i="21"/>
  <c r="X221" i="21"/>
  <c r="X219" i="21"/>
  <c r="X218" i="21"/>
  <c r="X217" i="21"/>
  <c r="X216" i="21"/>
  <c r="X215" i="21"/>
  <c r="X214" i="21"/>
  <c r="X212" i="21"/>
  <c r="X211" i="21"/>
  <c r="X210" i="21"/>
  <c r="X209" i="21"/>
  <c r="X208" i="21"/>
  <c r="X207" i="21"/>
  <c r="X205" i="21"/>
  <c r="X204" i="21"/>
  <c r="X203" i="21"/>
  <c r="X202" i="21"/>
  <c r="X201" i="21"/>
  <c r="X200" i="21"/>
  <c r="X198" i="21"/>
  <c r="X197" i="21"/>
  <c r="X196" i="21"/>
  <c r="X195" i="21"/>
  <c r="X194" i="21"/>
  <c r="X193" i="21"/>
  <c r="AF194" i="21"/>
  <c r="X191" i="21"/>
  <c r="AF193" i="21"/>
  <c r="X190" i="21"/>
  <c r="AF192" i="21"/>
  <c r="X189" i="21"/>
  <c r="AF191" i="21"/>
  <c r="X188" i="21"/>
  <c r="AF190" i="21"/>
  <c r="X187" i="21"/>
  <c r="AF189" i="21"/>
  <c r="X186" i="21"/>
  <c r="AF188" i="21"/>
  <c r="AF187" i="21"/>
  <c r="X184" i="21"/>
  <c r="AF186" i="21"/>
  <c r="X183" i="21"/>
  <c r="AF185" i="21"/>
  <c r="X182" i="21"/>
  <c r="AF184" i="21"/>
  <c r="X181" i="21"/>
  <c r="AF183" i="21"/>
  <c r="X180" i="21"/>
  <c r="AF182" i="21"/>
  <c r="X179" i="21"/>
  <c r="AF181" i="21"/>
  <c r="AF180" i="21"/>
  <c r="X177" i="21"/>
  <c r="AF179" i="21"/>
  <c r="X176" i="21"/>
  <c r="AF178" i="21"/>
  <c r="X175" i="21"/>
  <c r="AF177" i="21"/>
  <c r="X174" i="21"/>
  <c r="AF176" i="21"/>
  <c r="X173" i="21"/>
  <c r="AF175" i="21"/>
  <c r="X172" i="21"/>
  <c r="AF174" i="21"/>
  <c r="AF173" i="21"/>
  <c r="X170" i="21"/>
  <c r="AF172" i="21"/>
  <c r="X169" i="21"/>
  <c r="AF171" i="21"/>
  <c r="X168" i="21"/>
  <c r="AF170" i="21"/>
  <c r="X167" i="21"/>
  <c r="AF169" i="21"/>
  <c r="X166" i="21"/>
  <c r="AF168" i="21"/>
  <c r="X165" i="21"/>
  <c r="AF167" i="21"/>
  <c r="AF166" i="21"/>
  <c r="X163" i="21"/>
  <c r="AF165" i="21"/>
  <c r="X162" i="21"/>
  <c r="AF164" i="21"/>
  <c r="X161" i="21"/>
  <c r="AF163" i="21"/>
  <c r="X160" i="21"/>
  <c r="AF162" i="21"/>
  <c r="X159" i="21"/>
  <c r="AF161" i="21"/>
  <c r="X158" i="21"/>
  <c r="AF160" i="21"/>
  <c r="AF159" i="21"/>
  <c r="X156" i="21"/>
  <c r="AF158" i="21"/>
  <c r="X155" i="21"/>
  <c r="AF157" i="21"/>
  <c r="X154" i="21"/>
  <c r="AF156" i="21"/>
  <c r="X153" i="21"/>
  <c r="AF155" i="21"/>
  <c r="X152" i="21"/>
  <c r="AF154" i="21"/>
  <c r="X151" i="21"/>
  <c r="AF153" i="21"/>
  <c r="AF152" i="21"/>
  <c r="X149" i="21"/>
  <c r="AF151" i="21"/>
  <c r="X148" i="21"/>
  <c r="AF150" i="21"/>
  <c r="X147" i="21"/>
  <c r="AF149" i="21"/>
  <c r="X146" i="21"/>
  <c r="AF148" i="21"/>
  <c r="X145" i="21"/>
  <c r="AF147" i="21"/>
  <c r="X144" i="21"/>
  <c r="AF146" i="21"/>
  <c r="AF145" i="21"/>
  <c r="X142" i="21"/>
  <c r="AF144" i="21"/>
  <c r="X141" i="21"/>
  <c r="AF143" i="21"/>
  <c r="X140" i="21"/>
  <c r="AF142" i="21"/>
  <c r="X139" i="21"/>
  <c r="AF141" i="21"/>
  <c r="X138" i="21"/>
  <c r="AF140" i="21"/>
  <c r="X137" i="21"/>
  <c r="AF139" i="21"/>
  <c r="AF138" i="21"/>
  <c r="X135" i="21"/>
  <c r="AF137" i="21"/>
  <c r="X134" i="21"/>
  <c r="AF136" i="21"/>
  <c r="X133" i="21"/>
  <c r="AF135" i="21"/>
  <c r="X132" i="21"/>
  <c r="AF134" i="21"/>
  <c r="X131" i="21"/>
  <c r="AF133" i="21"/>
  <c r="X130" i="21"/>
  <c r="AF132" i="21"/>
  <c r="AF131" i="21"/>
  <c r="X128" i="21"/>
  <c r="AF130" i="21"/>
  <c r="X127" i="21"/>
  <c r="AF129" i="21"/>
  <c r="X126" i="21"/>
  <c r="AF128" i="21"/>
  <c r="X125" i="21"/>
  <c r="AF127" i="21"/>
  <c r="X124" i="21"/>
  <c r="AF126" i="21"/>
  <c r="X123" i="21"/>
  <c r="AF125" i="21"/>
  <c r="AF124" i="21"/>
  <c r="X121" i="21"/>
  <c r="AF123" i="21"/>
  <c r="X120" i="21"/>
  <c r="AF122" i="21"/>
  <c r="X119" i="21"/>
  <c r="AF121" i="21"/>
  <c r="X118" i="21"/>
  <c r="AF54" i="21"/>
  <c r="X117" i="21"/>
  <c r="AF57" i="21"/>
  <c r="X116" i="21"/>
  <c r="AF120" i="21"/>
  <c r="AF38" i="21"/>
  <c r="X114" i="21"/>
  <c r="AF35" i="21"/>
  <c r="X113" i="21"/>
  <c r="AF119" i="21"/>
  <c r="X112" i="21"/>
  <c r="AF12" i="21"/>
  <c r="X111" i="21"/>
  <c r="AF64" i="21"/>
  <c r="X110" i="21"/>
  <c r="AF5" i="21"/>
  <c r="X109" i="21"/>
  <c r="AF118" i="21"/>
  <c r="AF79" i="21"/>
  <c r="X107" i="21"/>
  <c r="AF88" i="21"/>
  <c r="X106" i="21"/>
  <c r="AF117" i="21"/>
  <c r="X105" i="21"/>
  <c r="AF84" i="21"/>
  <c r="X104" i="21"/>
  <c r="AF10" i="21"/>
  <c r="X103" i="21"/>
  <c r="AF80" i="21"/>
  <c r="X102" i="21"/>
  <c r="AF116" i="21"/>
  <c r="AF6" i="21"/>
  <c r="X100" i="21"/>
  <c r="AF91" i="21"/>
  <c r="X99" i="21"/>
  <c r="AF115" i="21"/>
  <c r="X98" i="21"/>
  <c r="AF114" i="21"/>
  <c r="X97" i="21"/>
  <c r="AF87" i="21"/>
  <c r="X96" i="21"/>
  <c r="X95" i="21"/>
  <c r="AF8" i="21"/>
  <c r="AF13" i="21"/>
  <c r="X93" i="21"/>
  <c r="AF77" i="21"/>
  <c r="X92" i="21"/>
  <c r="AF113" i="21"/>
  <c r="X91" i="21"/>
  <c r="AF82" i="21"/>
  <c r="X90" i="21"/>
  <c r="AF65" i="21"/>
  <c r="X89" i="21"/>
  <c r="AF33" i="21"/>
  <c r="X88" i="21"/>
  <c r="AF112" i="21"/>
  <c r="AF111" i="21"/>
  <c r="X86" i="21"/>
  <c r="AF110" i="21"/>
  <c r="X85" i="21"/>
  <c r="X84" i="21"/>
  <c r="X83" i="21"/>
  <c r="X82" i="21"/>
  <c r="X81" i="21"/>
  <c r="AF34" i="21"/>
  <c r="AF109" i="21"/>
  <c r="X79" i="21"/>
  <c r="AF108" i="21"/>
  <c r="X78" i="21"/>
  <c r="AF55" i="21"/>
  <c r="X77" i="21"/>
  <c r="AF53" i="21"/>
  <c r="X76" i="21"/>
  <c r="AF107" i="21"/>
  <c r="X75" i="21"/>
  <c r="AF56" i="21"/>
  <c r="X74" i="21"/>
  <c r="AF18" i="21"/>
  <c r="AF106" i="21"/>
  <c r="X72" i="21"/>
  <c r="AF59" i="21"/>
  <c r="X71" i="21"/>
  <c r="AF15" i="21"/>
  <c r="X70" i="21"/>
  <c r="AF58" i="21"/>
  <c r="X69" i="21"/>
  <c r="AF105" i="21"/>
  <c r="X68" i="21"/>
  <c r="AF39" i="21"/>
  <c r="X67" i="21"/>
  <c r="AF25" i="21"/>
  <c r="AF104" i="21"/>
  <c r="X65" i="21"/>
  <c r="AF20" i="21"/>
  <c r="X64" i="21"/>
  <c r="AF76" i="21"/>
  <c r="X63" i="21"/>
  <c r="AF16" i="21"/>
  <c r="X62" i="21"/>
  <c r="AF103" i="21"/>
  <c r="X61" i="21"/>
  <c r="AF27" i="21"/>
  <c r="X60" i="21"/>
  <c r="AF66" i="21"/>
  <c r="AF102" i="21"/>
  <c r="X59" i="21"/>
  <c r="AF101" i="21"/>
  <c r="X58" i="21"/>
  <c r="AF81" i="21"/>
  <c r="X57" i="21"/>
  <c r="AF28" i="21"/>
  <c r="X56" i="21"/>
  <c r="AF67" i="21"/>
  <c r="X55" i="21"/>
  <c r="AF71" i="21"/>
  <c r="X54" i="21"/>
  <c r="AF19" i="21"/>
  <c r="AF100" i="21"/>
  <c r="X52" i="21"/>
  <c r="AF61" i="21"/>
  <c r="X51" i="21"/>
  <c r="AF68" i="21"/>
  <c r="X50" i="21"/>
  <c r="AF89" i="21"/>
  <c r="X49" i="21"/>
  <c r="X48" i="21"/>
  <c r="X47" i="21"/>
  <c r="X45" i="21"/>
  <c r="X44" i="21"/>
  <c r="X43" i="21"/>
  <c r="X42" i="21"/>
  <c r="X41" i="21"/>
  <c r="X40" i="21"/>
  <c r="AF36" i="21"/>
  <c r="AF23" i="21"/>
  <c r="AF96" i="21"/>
  <c r="AF11" i="21"/>
  <c r="AF47" i="21"/>
  <c r="AF48" i="21"/>
  <c r="AF95" i="21"/>
  <c r="AF73" i="21"/>
  <c r="AF86" i="21"/>
  <c r="AF94" i="21"/>
  <c r="AF43" i="21"/>
  <c r="AF74" i="21"/>
  <c r="AF72" i="21"/>
  <c r="AF90" i="21"/>
  <c r="AF51" i="21"/>
  <c r="AF22" i="21"/>
  <c r="AF93" i="21"/>
  <c r="AF83" i="21"/>
  <c r="AF29" i="21"/>
  <c r="AF60" i="21"/>
  <c r="AF50" i="21"/>
  <c r="AF52" i="21"/>
  <c r="AF24" i="21"/>
  <c r="AF92" i="21"/>
  <c r="AF37" i="21"/>
  <c r="AF75" i="21"/>
  <c r="AF26" i="21"/>
  <c r="AF17" i="21"/>
  <c r="AF49" i="21"/>
  <c r="AF44" i="21"/>
  <c r="Z360" i="21"/>
  <c r="Z353" i="21"/>
  <c r="Z346" i="21"/>
  <c r="Z332" i="21"/>
  <c r="Z325" i="21"/>
  <c r="Z318" i="21"/>
  <c r="Z304" i="21"/>
  <c r="Z297" i="21"/>
  <c r="Z290" i="21"/>
  <c r="Z276" i="21"/>
  <c r="Z269" i="21"/>
  <c r="Z262" i="21"/>
  <c r="Y261" i="21"/>
  <c r="Y260" i="21"/>
  <c r="Y259" i="21"/>
  <c r="Y258" i="21"/>
  <c r="Y257" i="21"/>
  <c r="Y256" i="21"/>
  <c r="Y254" i="21"/>
  <c r="Y253" i="21"/>
  <c r="Y252" i="21"/>
  <c r="Y251" i="21"/>
  <c r="Y250" i="21"/>
  <c r="Y249" i="21"/>
  <c r="Z248" i="21"/>
  <c r="Y247" i="21"/>
  <c r="Y246" i="21"/>
  <c r="Y245" i="21"/>
  <c r="Y244" i="21"/>
  <c r="Y243" i="21"/>
  <c r="Y242" i="21"/>
  <c r="Z241" i="21"/>
  <c r="Y240" i="21"/>
  <c r="Y239" i="21"/>
  <c r="Y238" i="21"/>
  <c r="Y237" i="21"/>
  <c r="Y236" i="21"/>
  <c r="Y235" i="21"/>
  <c r="Z234" i="21"/>
  <c r="Y233" i="21"/>
  <c r="Y232" i="21"/>
  <c r="Y231" i="21"/>
  <c r="Y230" i="21"/>
  <c r="Y229" i="21"/>
  <c r="Y228" i="21"/>
  <c r="Y226" i="21"/>
  <c r="Y225" i="21"/>
  <c r="Y224" i="21"/>
  <c r="AG85" i="21"/>
  <c r="Y223" i="21"/>
  <c r="AG62" i="21"/>
  <c r="Y222" i="21"/>
  <c r="AG42" i="21"/>
  <c r="Y221" i="21"/>
  <c r="Z220" i="21"/>
  <c r="Y219" i="21"/>
  <c r="Y218" i="21"/>
  <c r="Y217" i="21"/>
  <c r="Y216" i="21"/>
  <c r="Y215" i="21"/>
  <c r="Y214" i="21"/>
  <c r="Z213" i="21"/>
  <c r="Y212" i="21"/>
  <c r="Y211" i="21"/>
  <c r="Y210" i="21"/>
  <c r="Y209" i="21"/>
  <c r="Y208" i="21"/>
  <c r="Y207" i="21"/>
  <c r="Z206" i="21"/>
  <c r="Y205" i="21"/>
  <c r="Y204" i="21"/>
  <c r="Y203" i="21"/>
  <c r="Y202" i="21"/>
  <c r="Y201" i="21"/>
  <c r="Y200" i="21"/>
  <c r="Y198" i="21"/>
  <c r="Y197" i="21"/>
  <c r="Y196" i="21"/>
  <c r="Y195" i="21"/>
  <c r="Y194" i="21"/>
  <c r="Y193" i="21"/>
  <c r="AG194" i="21"/>
  <c r="Y191" i="21"/>
  <c r="AG193" i="21"/>
  <c r="Y190" i="21"/>
  <c r="AG192" i="21"/>
  <c r="Y189" i="21"/>
  <c r="AG191" i="21"/>
  <c r="Y188" i="21"/>
  <c r="AG190" i="21"/>
  <c r="Y187" i="21"/>
  <c r="AG189" i="21"/>
  <c r="Y186" i="21"/>
  <c r="AG188" i="21"/>
  <c r="Z185" i="21"/>
  <c r="AG187" i="21"/>
  <c r="Y184" i="21"/>
  <c r="AG186" i="21"/>
  <c r="Y183" i="21"/>
  <c r="AG185" i="21"/>
  <c r="Y182" i="21"/>
  <c r="AG184" i="21"/>
  <c r="Y181" i="21"/>
  <c r="AG183" i="21"/>
  <c r="Y180" i="21"/>
  <c r="AG182" i="21"/>
  <c r="Y179" i="21"/>
  <c r="AG181" i="21"/>
  <c r="Z178" i="21"/>
  <c r="AG180" i="21"/>
  <c r="Y177" i="21"/>
  <c r="AG179" i="21"/>
  <c r="Y176" i="21"/>
  <c r="AG178" i="21"/>
  <c r="Y175" i="21"/>
  <c r="AG177" i="21"/>
  <c r="Y174" i="21"/>
  <c r="AG176" i="21"/>
  <c r="Y173" i="21"/>
  <c r="AG175" i="21"/>
  <c r="Y172" i="21"/>
  <c r="AG174" i="21"/>
  <c r="AG173" i="21"/>
  <c r="Y170" i="21"/>
  <c r="AG172" i="21"/>
  <c r="Y169" i="21"/>
  <c r="AG171" i="21"/>
  <c r="Y168" i="21"/>
  <c r="AG170" i="21"/>
  <c r="Y167" i="21"/>
  <c r="AG169" i="21"/>
  <c r="Y166" i="21"/>
  <c r="AG168" i="21"/>
  <c r="Y165" i="21"/>
  <c r="AG167" i="21"/>
  <c r="Z164" i="21"/>
  <c r="AG166" i="21"/>
  <c r="Y163" i="21"/>
  <c r="AG165" i="21"/>
  <c r="Y162" i="21"/>
  <c r="AG164" i="21"/>
  <c r="Y161" i="21"/>
  <c r="AG163" i="21"/>
  <c r="Y160" i="21"/>
  <c r="AG162" i="21"/>
  <c r="Y159" i="21"/>
  <c r="AG161" i="21"/>
  <c r="Y158" i="21"/>
  <c r="AG160" i="21"/>
  <c r="Z157" i="21"/>
  <c r="AG159" i="21"/>
  <c r="Y156" i="21"/>
  <c r="AG158" i="21"/>
  <c r="Y155" i="21"/>
  <c r="AG157" i="21"/>
  <c r="Y154" i="21"/>
  <c r="AG156" i="21"/>
  <c r="Y153" i="21"/>
  <c r="AG155" i="21"/>
  <c r="Y152" i="21"/>
  <c r="AG154" i="21"/>
  <c r="Y151" i="21"/>
  <c r="AG153" i="21"/>
  <c r="AG152" i="21"/>
  <c r="Y149" i="21"/>
  <c r="AG151" i="21"/>
  <c r="Y148" i="21"/>
  <c r="AG150" i="21"/>
  <c r="Y147" i="21"/>
  <c r="AG149" i="21"/>
  <c r="Y146" i="21"/>
  <c r="AG148" i="21"/>
  <c r="Y145" i="21"/>
  <c r="AG147" i="21"/>
  <c r="Y144" i="21"/>
  <c r="AG146" i="21"/>
  <c r="Z143" i="21"/>
  <c r="AG145" i="21"/>
  <c r="Y142" i="21"/>
  <c r="AG144" i="21"/>
  <c r="Y141" i="21"/>
  <c r="AG143" i="21"/>
  <c r="Y140" i="21"/>
  <c r="AG142" i="21"/>
  <c r="Y139" i="21"/>
  <c r="AG141" i="21"/>
  <c r="Y138" i="21"/>
  <c r="AG140" i="21"/>
  <c r="Y137" i="21"/>
  <c r="AG139" i="21"/>
  <c r="Z136" i="21"/>
  <c r="AG138" i="21"/>
  <c r="Y135" i="21"/>
  <c r="AG137" i="21"/>
  <c r="Y134" i="21"/>
  <c r="AG136" i="21"/>
  <c r="Y133" i="21"/>
  <c r="AG135" i="21"/>
  <c r="Y132" i="21"/>
  <c r="AG134" i="21"/>
  <c r="Y131" i="21"/>
  <c r="AG133" i="21"/>
  <c r="Y130" i="21"/>
  <c r="AG132" i="21"/>
  <c r="AG131" i="21"/>
  <c r="Y128" i="21"/>
  <c r="AG130" i="21"/>
  <c r="Y127" i="21"/>
  <c r="AG129" i="21"/>
  <c r="Y126" i="21"/>
  <c r="AG128" i="21"/>
  <c r="Y125" i="21"/>
  <c r="AG127" i="21"/>
  <c r="Y124" i="21"/>
  <c r="AG126" i="21"/>
  <c r="Y123" i="21"/>
  <c r="AG125" i="21"/>
  <c r="Z122" i="21"/>
  <c r="AG124" i="21"/>
  <c r="Y121" i="21"/>
  <c r="AG123" i="21"/>
  <c r="Y120" i="21"/>
  <c r="AG122" i="21"/>
  <c r="Y119" i="21"/>
  <c r="AG121" i="21"/>
  <c r="Y118" i="21"/>
  <c r="AG54" i="21"/>
  <c r="Y117" i="21"/>
  <c r="AG57" i="21"/>
  <c r="Y116" i="21"/>
  <c r="AG120" i="21"/>
  <c r="Z115" i="21"/>
  <c r="AG38" i="21"/>
  <c r="Y114" i="21"/>
  <c r="AG35" i="21"/>
  <c r="Y113" i="21"/>
  <c r="AG119" i="21"/>
  <c r="Y112" i="21"/>
  <c r="AG12" i="21"/>
  <c r="Y111" i="21"/>
  <c r="AG64" i="21"/>
  <c r="Y110" i="21"/>
  <c r="AG5" i="21"/>
  <c r="Y109" i="21"/>
  <c r="AG118" i="21"/>
  <c r="Z108" i="21"/>
  <c r="AG79" i="21"/>
  <c r="Y107" i="21"/>
  <c r="AG88" i="21"/>
  <c r="Y106" i="21"/>
  <c r="AG117" i="21"/>
  <c r="Y105" i="21"/>
  <c r="AG84" i="21"/>
  <c r="Y104" i="21"/>
  <c r="AG10" i="21"/>
  <c r="Y103" i="21"/>
  <c r="AG80" i="21"/>
  <c r="Y102" i="21"/>
  <c r="AG116" i="21"/>
  <c r="Z101" i="21"/>
  <c r="AG6" i="21"/>
  <c r="Y100" i="21"/>
  <c r="AG91" i="21"/>
  <c r="Y99" i="21"/>
  <c r="AG115" i="21"/>
  <c r="Y98" i="21"/>
  <c r="AG114" i="21"/>
  <c r="Y97" i="21"/>
  <c r="AG87" i="21"/>
  <c r="Y96" i="21"/>
  <c r="Y95" i="21"/>
  <c r="AG8" i="21"/>
  <c r="Z94" i="21"/>
  <c r="AG13" i="21"/>
  <c r="Y93" i="21"/>
  <c r="AG77" i="21"/>
  <c r="Y92" i="21"/>
  <c r="AG113" i="21"/>
  <c r="Y91" i="21"/>
  <c r="AG82" i="21"/>
  <c r="Y90" i="21"/>
  <c r="AG65" i="21"/>
  <c r="Y89" i="21"/>
  <c r="AG33" i="21"/>
  <c r="Y88" i="21"/>
  <c r="AG112" i="21"/>
  <c r="Z87" i="21"/>
  <c r="AG111" i="21"/>
  <c r="Y86" i="21"/>
  <c r="AG110" i="21"/>
  <c r="Y85" i="21"/>
  <c r="AG14" i="21"/>
  <c r="Y84" i="21"/>
  <c r="AG63" i="21"/>
  <c r="Y83" i="21"/>
  <c r="AG32" i="21"/>
  <c r="Y82" i="21"/>
  <c r="AG31" i="21"/>
  <c r="Y81" i="21"/>
  <c r="AG34" i="21"/>
  <c r="Z80" i="21"/>
  <c r="AG109" i="21"/>
  <c r="Y79" i="21"/>
  <c r="AG108" i="21"/>
  <c r="Y78" i="21"/>
  <c r="AG55" i="21"/>
  <c r="Y77" i="21"/>
  <c r="AG53" i="21"/>
  <c r="Y76" i="21"/>
  <c r="AG107" i="21"/>
  <c r="Y75" i="21"/>
  <c r="AG56" i="21"/>
  <c r="Y74" i="21"/>
  <c r="AG18" i="21"/>
  <c r="Z73" i="21"/>
  <c r="AG106" i="21"/>
  <c r="Y72" i="21"/>
  <c r="AG59" i="21"/>
  <c r="Y71" i="21"/>
  <c r="AG15" i="21"/>
  <c r="Y70" i="21"/>
  <c r="AG58" i="21"/>
  <c r="Y69" i="21"/>
  <c r="AG105" i="21"/>
  <c r="Y68" i="21"/>
  <c r="AG39" i="21"/>
  <c r="Y67" i="21"/>
  <c r="AG25" i="21"/>
  <c r="Z66" i="21"/>
  <c r="AG104" i="21"/>
  <c r="Y65" i="21"/>
  <c r="AG20" i="21"/>
  <c r="Y64" i="21"/>
  <c r="AG76" i="21"/>
  <c r="Y63" i="21"/>
  <c r="AG16" i="21"/>
  <c r="Y62" i="21"/>
  <c r="AG103" i="21"/>
  <c r="Y61" i="21"/>
  <c r="AG27" i="21"/>
  <c r="Y60" i="21"/>
  <c r="AG66" i="21"/>
  <c r="AG102" i="21"/>
  <c r="Y59" i="21"/>
  <c r="AG101" i="21"/>
  <c r="Y58" i="21"/>
  <c r="AG81" i="21"/>
  <c r="Y57" i="21"/>
  <c r="AG28" i="21"/>
  <c r="Y56" i="21"/>
  <c r="AG67" i="21"/>
  <c r="Y55" i="21"/>
  <c r="AG71" i="21"/>
  <c r="Y54" i="21"/>
  <c r="AG19" i="21"/>
  <c r="Z53" i="21"/>
  <c r="AG100" i="21"/>
  <c r="Y52" i="21"/>
  <c r="AG61" i="21"/>
  <c r="Y51" i="21"/>
  <c r="AG68" i="21"/>
  <c r="Y50" i="21"/>
  <c r="AG89" i="21"/>
  <c r="Y49" i="21"/>
  <c r="AG40" i="21"/>
  <c r="Y48" i="21"/>
  <c r="AG30" i="21"/>
  <c r="Y47" i="21"/>
  <c r="AG41" i="21"/>
  <c r="Z46" i="21"/>
  <c r="AG99" i="21"/>
  <c r="Y45" i="21"/>
  <c r="AG98" i="21"/>
  <c r="Y44" i="21"/>
  <c r="AG21" i="21"/>
  <c r="Y43" i="21"/>
  <c r="AG69" i="21"/>
  <c r="Y42" i="21"/>
  <c r="AG97" i="21"/>
  <c r="Y41" i="21"/>
  <c r="AG46" i="21"/>
  <c r="Y40" i="21"/>
  <c r="AG78" i="21"/>
  <c r="Z39" i="21"/>
  <c r="AG7" i="21"/>
  <c r="AG45" i="21"/>
  <c r="AG70" i="21"/>
  <c r="AG9" i="21"/>
  <c r="AG36" i="21"/>
  <c r="AG23" i="21"/>
  <c r="AG96" i="21"/>
  <c r="AG11" i="21"/>
  <c r="AG47" i="21"/>
  <c r="AG48" i="21"/>
  <c r="AG95" i="21"/>
  <c r="AG73" i="21"/>
  <c r="AG86" i="21"/>
  <c r="AG94" i="21"/>
  <c r="AG43" i="21"/>
  <c r="AG74" i="21"/>
  <c r="AG72" i="21"/>
  <c r="AG90" i="21"/>
  <c r="AG51" i="21"/>
  <c r="AG22" i="21"/>
  <c r="AG93" i="21"/>
  <c r="AG83" i="21"/>
  <c r="AG29" i="21"/>
  <c r="AG60" i="21"/>
  <c r="AG50" i="21"/>
  <c r="AG52" i="21"/>
  <c r="AG24" i="21"/>
  <c r="AG92" i="21"/>
  <c r="AG37" i="21"/>
  <c r="AG75" i="21"/>
  <c r="AG26" i="21"/>
  <c r="AG17" i="21"/>
  <c r="AG49" i="21"/>
  <c r="AG44" i="21"/>
  <c r="Z1010" i="21"/>
  <c r="Z1009" i="21"/>
  <c r="Z1008" i="21"/>
  <c r="Z1007" i="21"/>
  <c r="Z1006" i="21"/>
  <c r="Z1005" i="21"/>
  <c r="Z1004" i="21"/>
  <c r="Z1003" i="21"/>
  <c r="Z1002" i="21"/>
  <c r="Z1001" i="21"/>
  <c r="Z1000" i="21"/>
  <c r="Z999" i="21"/>
  <c r="Z998" i="21"/>
  <c r="Z997" i="21"/>
  <c r="Z996" i="21"/>
  <c r="Z995" i="21"/>
  <c r="Z994" i="21"/>
  <c r="Z993" i="21"/>
  <c r="Z992" i="21"/>
  <c r="Z991" i="21"/>
  <c r="Z990" i="21"/>
  <c r="Z989" i="21"/>
  <c r="Z988" i="21"/>
  <c r="Z987" i="21"/>
  <c r="Z986" i="21"/>
  <c r="Z985" i="21"/>
  <c r="Z984" i="21"/>
  <c r="Z983" i="21"/>
  <c r="Z982" i="21"/>
  <c r="Z981" i="21"/>
  <c r="Z980" i="21"/>
  <c r="Z979" i="21"/>
  <c r="Z978" i="21"/>
  <c r="Z977" i="21"/>
  <c r="Z976" i="21"/>
  <c r="Z975" i="21"/>
  <c r="Z974" i="21"/>
  <c r="Z973" i="21"/>
  <c r="Z972" i="21"/>
  <c r="Z971" i="21"/>
  <c r="Z970" i="21"/>
  <c r="Z969" i="21"/>
  <c r="Z968" i="21"/>
  <c r="Z967" i="21"/>
  <c r="Z966" i="21"/>
  <c r="Z965" i="21"/>
  <c r="Z964" i="21"/>
  <c r="Z963" i="21"/>
  <c r="Z962" i="21"/>
  <c r="Z961" i="21"/>
  <c r="Z960" i="21"/>
  <c r="Z959" i="21"/>
  <c r="Z958" i="21"/>
  <c r="Z957" i="21"/>
  <c r="Z956" i="21"/>
  <c r="Z955" i="21"/>
  <c r="Z954" i="21"/>
  <c r="Z953" i="21"/>
  <c r="Z952" i="21"/>
  <c r="Z951" i="21"/>
  <c r="Z950" i="21"/>
  <c r="Z949" i="21"/>
  <c r="Z948" i="21"/>
  <c r="Z947" i="21"/>
  <c r="Z946" i="21"/>
  <c r="Z945" i="21"/>
  <c r="Z944" i="21"/>
  <c r="Z943" i="21"/>
  <c r="Z942" i="21"/>
  <c r="Z941" i="21"/>
  <c r="Z940" i="21"/>
  <c r="Z939" i="21"/>
  <c r="Z938" i="21"/>
  <c r="Z937" i="21"/>
  <c r="Z936" i="21"/>
  <c r="Z935" i="21"/>
  <c r="Z934" i="21"/>
  <c r="Z933" i="21"/>
  <c r="Z932" i="21"/>
  <c r="Z931" i="21"/>
  <c r="Z930" i="21"/>
  <c r="Z929" i="21"/>
  <c r="Z928" i="21"/>
  <c r="Z927" i="21"/>
  <c r="Z926" i="21"/>
  <c r="Z925" i="21"/>
  <c r="Z924" i="21"/>
  <c r="Z923" i="21"/>
  <c r="Z922" i="21"/>
  <c r="Z921" i="21"/>
  <c r="Z920" i="21"/>
  <c r="Z919" i="21"/>
  <c r="Z918" i="21"/>
  <c r="Z917" i="21"/>
  <c r="Z916" i="21"/>
  <c r="Z915" i="21"/>
  <c r="Z914" i="21"/>
  <c r="Z913" i="21"/>
  <c r="Z912" i="21"/>
  <c r="Z911" i="21"/>
  <c r="Z910" i="21"/>
  <c r="Z909" i="21"/>
  <c r="Z908" i="21"/>
  <c r="Z907" i="21"/>
  <c r="Z906" i="21"/>
  <c r="Z905" i="21"/>
  <c r="Z904" i="21"/>
  <c r="Z903" i="21"/>
  <c r="Z902" i="21"/>
  <c r="Z901" i="21"/>
  <c r="Z900" i="21"/>
  <c r="Z899" i="21"/>
  <c r="Z898" i="21"/>
  <c r="Z897" i="21"/>
  <c r="Z896" i="21"/>
  <c r="Z895" i="21"/>
  <c r="Z894" i="21"/>
  <c r="Z893" i="21"/>
  <c r="Z892" i="21"/>
  <c r="Z891" i="21"/>
  <c r="Z890" i="21"/>
  <c r="Z889" i="21"/>
  <c r="Z888" i="21"/>
  <c r="Z887" i="21"/>
  <c r="Z886" i="21"/>
  <c r="Z885" i="21"/>
  <c r="Z884" i="21"/>
  <c r="Z883" i="21"/>
  <c r="Z882" i="21"/>
  <c r="Z881" i="21"/>
  <c r="Z880" i="21"/>
  <c r="Z879" i="21"/>
  <c r="Z878" i="21"/>
  <c r="Z877" i="21"/>
  <c r="Z876" i="21"/>
  <c r="Z875" i="21"/>
  <c r="Z874" i="21"/>
  <c r="Z873" i="21"/>
  <c r="Z872" i="21"/>
  <c r="Z871" i="21"/>
  <c r="Z870" i="21"/>
  <c r="Z869" i="21"/>
  <c r="Z868" i="21"/>
  <c r="Z867" i="21"/>
  <c r="Z866" i="21"/>
  <c r="Z865" i="21"/>
  <c r="Z864" i="21"/>
  <c r="Z863" i="21"/>
  <c r="Z862" i="21"/>
  <c r="Z861" i="21"/>
  <c r="Z860" i="21"/>
  <c r="Z859" i="21"/>
  <c r="Z858" i="21"/>
  <c r="Z857" i="21"/>
  <c r="Z856" i="21"/>
  <c r="Z855" i="21"/>
  <c r="Z854" i="21"/>
  <c r="Z853" i="21"/>
  <c r="Z852" i="21"/>
  <c r="Z851" i="21"/>
  <c r="Z850" i="21"/>
  <c r="Z849" i="21"/>
  <c r="Z848" i="21"/>
  <c r="Z847" i="21"/>
  <c r="Z846" i="21"/>
  <c r="Z845" i="21"/>
  <c r="Z844" i="21"/>
  <c r="Z843" i="21"/>
  <c r="Z842" i="21"/>
  <c r="Z841" i="21"/>
  <c r="Z840" i="21"/>
  <c r="Z839" i="21"/>
  <c r="Z838" i="21"/>
  <c r="Z837" i="21"/>
  <c r="Z836" i="21"/>
  <c r="Z835" i="21"/>
  <c r="Z834" i="21"/>
  <c r="Z833" i="21"/>
  <c r="Z832" i="21"/>
  <c r="Z831" i="21"/>
  <c r="Z830" i="21"/>
  <c r="Z829" i="21"/>
  <c r="Z828" i="21"/>
  <c r="Z827" i="21"/>
  <c r="Z826" i="21"/>
  <c r="Z825" i="21"/>
  <c r="Z824" i="21"/>
  <c r="Z823" i="21"/>
  <c r="Z822" i="21"/>
  <c r="Z821" i="21"/>
  <c r="Z820" i="21"/>
  <c r="Z819" i="21"/>
  <c r="Z818" i="21"/>
  <c r="Z817" i="21"/>
  <c r="Z816" i="21"/>
  <c r="Z815" i="21"/>
  <c r="Z814" i="21"/>
  <c r="Z813" i="21"/>
  <c r="Z812" i="21"/>
  <c r="Z811" i="21"/>
  <c r="Z810" i="21"/>
  <c r="Z809" i="21"/>
  <c r="Z808" i="21"/>
  <c r="Z807" i="21"/>
  <c r="Z806" i="21"/>
  <c r="Z805" i="21"/>
  <c r="Z804" i="21"/>
  <c r="Z803" i="21"/>
  <c r="Z802" i="21"/>
  <c r="Z801" i="21"/>
  <c r="Z800" i="21"/>
  <c r="Z799" i="21"/>
  <c r="Z798" i="21"/>
  <c r="Z797" i="21"/>
  <c r="Z796" i="21"/>
  <c r="Z795" i="21"/>
  <c r="Z794" i="21"/>
  <c r="Z793" i="21"/>
  <c r="Z792" i="21"/>
  <c r="Z791" i="21"/>
  <c r="Z790" i="21"/>
  <c r="Z789" i="21"/>
  <c r="Z788" i="21"/>
  <c r="Z787" i="21"/>
  <c r="Z786" i="21"/>
  <c r="Z785" i="21"/>
  <c r="Z784" i="21"/>
  <c r="Z783" i="21"/>
  <c r="Z782" i="21"/>
  <c r="Z781" i="21"/>
  <c r="Z780" i="21"/>
  <c r="Z779" i="21"/>
  <c r="Z778" i="21"/>
  <c r="Z777" i="21"/>
  <c r="Z776" i="21"/>
  <c r="Z775" i="21"/>
  <c r="Z774" i="21"/>
  <c r="Z773" i="21"/>
  <c r="Z772" i="21"/>
  <c r="Z771" i="21"/>
  <c r="Z770" i="21"/>
  <c r="Z769" i="21"/>
  <c r="Z768" i="21"/>
  <c r="Z767" i="21"/>
  <c r="Z766" i="21"/>
  <c r="Z765" i="21"/>
  <c r="Z764" i="21"/>
  <c r="Z763" i="21"/>
  <c r="Z762" i="21"/>
  <c r="Z761" i="21"/>
  <c r="Z760" i="21"/>
  <c r="Z759" i="21"/>
  <c r="Z758" i="21"/>
  <c r="Z757" i="21"/>
  <c r="Z756" i="21"/>
  <c r="Z755" i="21"/>
  <c r="Z754" i="21"/>
  <c r="Z753" i="21"/>
  <c r="Z752" i="21"/>
  <c r="Z751" i="21"/>
  <c r="Z750" i="21"/>
  <c r="Z749" i="21"/>
  <c r="Z748" i="21"/>
  <c r="Z747" i="21"/>
  <c r="Z746" i="21"/>
  <c r="Z745" i="21"/>
  <c r="Z744" i="21"/>
  <c r="Z743" i="21"/>
  <c r="Z742" i="21"/>
  <c r="Z741" i="21"/>
  <c r="Z740" i="21"/>
  <c r="Z739" i="21"/>
  <c r="Z738" i="21"/>
  <c r="Z737" i="21"/>
  <c r="Z736" i="21"/>
  <c r="Z735" i="21"/>
  <c r="Z734" i="21"/>
  <c r="Z733" i="21"/>
  <c r="Z732" i="21"/>
  <c r="Z731" i="21"/>
  <c r="Z730" i="21"/>
  <c r="Z729" i="21"/>
  <c r="Z728" i="21"/>
  <c r="Z727" i="21"/>
  <c r="Z726" i="21"/>
  <c r="Z725" i="21"/>
  <c r="Z724" i="21"/>
  <c r="Z723" i="21"/>
  <c r="Z722" i="21"/>
  <c r="Z721" i="21"/>
  <c r="Z720" i="21"/>
  <c r="Z719" i="21"/>
  <c r="Z718" i="21"/>
  <c r="Z717" i="21"/>
  <c r="Z716" i="21"/>
  <c r="Z715" i="21"/>
  <c r="Z714" i="21"/>
  <c r="Z713" i="21"/>
  <c r="Z712" i="21"/>
  <c r="Z711" i="21"/>
  <c r="Z710" i="21"/>
  <c r="Z709" i="21"/>
  <c r="Z708" i="21"/>
  <c r="Z707" i="21"/>
  <c r="Z706" i="21"/>
  <c r="Z705" i="21"/>
  <c r="Z704" i="21"/>
  <c r="Z703" i="21"/>
  <c r="Z702" i="21"/>
  <c r="Z701" i="21"/>
  <c r="Z700" i="21"/>
  <c r="Z699" i="21"/>
  <c r="Z698" i="21"/>
  <c r="Z697" i="21"/>
  <c r="Z696" i="21"/>
  <c r="Z695" i="21"/>
  <c r="Z694" i="21"/>
  <c r="Z693" i="21"/>
  <c r="Z692" i="21"/>
  <c r="Z691" i="21"/>
  <c r="Z690" i="21"/>
  <c r="Z689" i="21"/>
  <c r="Z688" i="21"/>
  <c r="Z687" i="21"/>
  <c r="Z686" i="21"/>
  <c r="Z685" i="21"/>
  <c r="Z684" i="21"/>
  <c r="Z683" i="21"/>
  <c r="Z682" i="21"/>
  <c r="Z681" i="21"/>
  <c r="Z680" i="21"/>
  <c r="Z679" i="21"/>
  <c r="Z678" i="21"/>
  <c r="Z677" i="21"/>
  <c r="Z676" i="21"/>
  <c r="Z675" i="21"/>
  <c r="Z674" i="21"/>
  <c r="Z673" i="21"/>
  <c r="Z672" i="21"/>
  <c r="Z671" i="21"/>
  <c r="Z670" i="21"/>
  <c r="Z669" i="21"/>
  <c r="Z668" i="21"/>
  <c r="Z667" i="21"/>
  <c r="Z666" i="21"/>
  <c r="Z665" i="21"/>
  <c r="Z664" i="21"/>
  <c r="Z663" i="21"/>
  <c r="Z662" i="21"/>
  <c r="Z661" i="21"/>
  <c r="Z660" i="21"/>
  <c r="Z659" i="21"/>
  <c r="Z658" i="21"/>
  <c r="Z657" i="21"/>
  <c r="Z656" i="21"/>
  <c r="Z655" i="21"/>
  <c r="Z654" i="21"/>
  <c r="Z653" i="21"/>
  <c r="Z652" i="21"/>
  <c r="Z651" i="21"/>
  <c r="Z650" i="21"/>
  <c r="Z649" i="21"/>
  <c r="Z648" i="21"/>
  <c r="Z647" i="21"/>
  <c r="Z646" i="21"/>
  <c r="Z645" i="21"/>
  <c r="Z644" i="21"/>
  <c r="Z643" i="21"/>
  <c r="Z642" i="21"/>
  <c r="Z641" i="21"/>
  <c r="Z640" i="21"/>
  <c r="Z639" i="21"/>
  <c r="Z638" i="21"/>
  <c r="Z637" i="21"/>
  <c r="Z636" i="21"/>
  <c r="Z635" i="21"/>
  <c r="Z634" i="21"/>
  <c r="Z633" i="21"/>
  <c r="Z632" i="21"/>
  <c r="Z631" i="21"/>
  <c r="Z630" i="21"/>
  <c r="Z629" i="21"/>
  <c r="Z628" i="21"/>
  <c r="Z627" i="21"/>
  <c r="Z626" i="21"/>
  <c r="Z625" i="21"/>
  <c r="Z624" i="21"/>
  <c r="Z623" i="21"/>
  <c r="Z622" i="21"/>
  <c r="Z621" i="21"/>
  <c r="Z620" i="21"/>
  <c r="Z619" i="21"/>
  <c r="Z618" i="21"/>
  <c r="Z617" i="21"/>
  <c r="Z616" i="21"/>
  <c r="Z615" i="21"/>
  <c r="Z614" i="21"/>
  <c r="Z613" i="21"/>
  <c r="Z612" i="21"/>
  <c r="Z611" i="21"/>
  <c r="Z610" i="21"/>
  <c r="Z609" i="21"/>
  <c r="Z608" i="21"/>
  <c r="Z607" i="21"/>
  <c r="Z606" i="21"/>
  <c r="Z605" i="21"/>
  <c r="Z604" i="21"/>
  <c r="Z603" i="21"/>
  <c r="Z602" i="21"/>
  <c r="Z601" i="21"/>
  <c r="Z600" i="21"/>
  <c r="Z599" i="21"/>
  <c r="Z598" i="21"/>
  <c r="Z597" i="21"/>
  <c r="Z596" i="21"/>
  <c r="Z595" i="21"/>
  <c r="Z594" i="21"/>
  <c r="Z593" i="21"/>
  <c r="Z592" i="21"/>
  <c r="Z591" i="21"/>
  <c r="Z590" i="21"/>
  <c r="Z589" i="21"/>
  <c r="Z588" i="21"/>
  <c r="Z587" i="21"/>
  <c r="Z586" i="21"/>
  <c r="Z585" i="21"/>
  <c r="Z584" i="21"/>
  <c r="Z583" i="21"/>
  <c r="Z582" i="21"/>
  <c r="Z581" i="21"/>
  <c r="Z580" i="21"/>
  <c r="Z579" i="21"/>
  <c r="Z578" i="21"/>
  <c r="Z577" i="21"/>
  <c r="Z576" i="21"/>
  <c r="Z575" i="21"/>
  <c r="Z574" i="21"/>
  <c r="Z573" i="21"/>
  <c r="Z572" i="21"/>
  <c r="Z571" i="21"/>
  <c r="Z570" i="21"/>
  <c r="Z569" i="21"/>
  <c r="Z568" i="21"/>
  <c r="Z567" i="21"/>
  <c r="Z566" i="21"/>
  <c r="Z565" i="21"/>
  <c r="Z564" i="21"/>
  <c r="Z563" i="21"/>
  <c r="Z562" i="21"/>
  <c r="Z561" i="21"/>
  <c r="Z560" i="21"/>
  <c r="Z559" i="21"/>
  <c r="Z558" i="21"/>
  <c r="Z557" i="21"/>
  <c r="Z556" i="21"/>
  <c r="Z555" i="21"/>
  <c r="Z554" i="21"/>
  <c r="Z553" i="21"/>
  <c r="Z552" i="21"/>
  <c r="Z551" i="21"/>
  <c r="Z550" i="21"/>
  <c r="Z549" i="21"/>
  <c r="Z548" i="21"/>
  <c r="Z547" i="21"/>
  <c r="Z546" i="21"/>
  <c r="Z545" i="21"/>
  <c r="Z544" i="21"/>
  <c r="Z543" i="21"/>
  <c r="Z542" i="21"/>
  <c r="Z541" i="21"/>
  <c r="Z540" i="21"/>
  <c r="Z539" i="21"/>
  <c r="Z538" i="21"/>
  <c r="Z537" i="21"/>
  <c r="Z536" i="21"/>
  <c r="Z535" i="21"/>
  <c r="Z534" i="21"/>
  <c r="Z533" i="21"/>
  <c r="Z532" i="21"/>
  <c r="Z531" i="21"/>
  <c r="Z530" i="21"/>
  <c r="Z529" i="21"/>
  <c r="Z528" i="21"/>
  <c r="Z527" i="21"/>
  <c r="Z526" i="21"/>
  <c r="Z525" i="21"/>
  <c r="Z524" i="21"/>
  <c r="Z523" i="21"/>
  <c r="Z522" i="21"/>
  <c r="Z521" i="21"/>
  <c r="Z520" i="21"/>
  <c r="Z519" i="21"/>
  <c r="Z518" i="21"/>
  <c r="Z517" i="21"/>
  <c r="Z516" i="21"/>
  <c r="Z515" i="21"/>
  <c r="Z514" i="21"/>
  <c r="Z513" i="21"/>
  <c r="Z512" i="21"/>
  <c r="Z511" i="21"/>
  <c r="Z510" i="21"/>
  <c r="Z509" i="21"/>
  <c r="Z508" i="21"/>
  <c r="Z507" i="21"/>
  <c r="Z506" i="21"/>
  <c r="Z505" i="21"/>
  <c r="Z504" i="21"/>
  <c r="Z503" i="21"/>
  <c r="Z502" i="21"/>
  <c r="Z501" i="21"/>
  <c r="Z500" i="21"/>
  <c r="Z499" i="21"/>
  <c r="Z498" i="21"/>
  <c r="Z497" i="21"/>
  <c r="Z496" i="21"/>
  <c r="Z495" i="21"/>
  <c r="Z494" i="21"/>
  <c r="Z493" i="21"/>
  <c r="Z492" i="21"/>
  <c r="Z491" i="21"/>
  <c r="Z490" i="21"/>
  <c r="Z489" i="21"/>
  <c r="Z488" i="21"/>
  <c r="Z487" i="21"/>
  <c r="Z486" i="21"/>
  <c r="Z485" i="21"/>
  <c r="Z484" i="21"/>
  <c r="Z483" i="21"/>
  <c r="Z482" i="21"/>
  <c r="Z481" i="21"/>
  <c r="Z480" i="21"/>
  <c r="Z479" i="21"/>
  <c r="Z478" i="21"/>
  <c r="Z477" i="21"/>
  <c r="Z476" i="21"/>
  <c r="Z475" i="21"/>
  <c r="Z474" i="21"/>
  <c r="Z473" i="21"/>
  <c r="Z472" i="21"/>
  <c r="Z471" i="21"/>
  <c r="Z470" i="21"/>
  <c r="Z469" i="21"/>
  <c r="Z468" i="21"/>
  <c r="Z467" i="21"/>
  <c r="Z466" i="21"/>
  <c r="Z465" i="21"/>
  <c r="Z464" i="21"/>
  <c r="Z463" i="21"/>
  <c r="Z462" i="21"/>
  <c r="Z461" i="21"/>
  <c r="Z460" i="21"/>
  <c r="Z459" i="21"/>
  <c r="Z458" i="21"/>
  <c r="Z457" i="21"/>
  <c r="Z456" i="21"/>
  <c r="Z455" i="21"/>
  <c r="Z454" i="21"/>
  <c r="Z453" i="21"/>
  <c r="Z452" i="21"/>
  <c r="Z451" i="21"/>
  <c r="Z450" i="21"/>
  <c r="Z449" i="21"/>
  <c r="Z448" i="21"/>
  <c r="Z447" i="21"/>
  <c r="Z446" i="21"/>
  <c r="Z445" i="21"/>
  <c r="Z444" i="21"/>
  <c r="Z443" i="21"/>
  <c r="Z442" i="21"/>
  <c r="Z441" i="21"/>
  <c r="Z440" i="21"/>
  <c r="Z439" i="21"/>
  <c r="Z438" i="21"/>
  <c r="Z437" i="21"/>
  <c r="Z436" i="21"/>
  <c r="Z435" i="21"/>
  <c r="Z434" i="21"/>
  <c r="Z366" i="21"/>
  <c r="Z365" i="21"/>
  <c r="Z364" i="21"/>
  <c r="Z363" i="21"/>
  <c r="Z362" i="21"/>
  <c r="Z361" i="21"/>
  <c r="Z359" i="21"/>
  <c r="Z358" i="21"/>
  <c r="Z357" i="21"/>
  <c r="Z356" i="21"/>
  <c r="Z355" i="21"/>
  <c r="Z354" i="21"/>
  <c r="Z352" i="21"/>
  <c r="Z351" i="21"/>
  <c r="Z350" i="21"/>
  <c r="Z349" i="21"/>
  <c r="Z348" i="21"/>
  <c r="Z347" i="21"/>
  <c r="Z345" i="21"/>
  <c r="Z344" i="21"/>
  <c r="Z343" i="21"/>
  <c r="Z342" i="21"/>
  <c r="Z341" i="21"/>
  <c r="Z340" i="21"/>
  <c r="Z338" i="21"/>
  <c r="Z337" i="21"/>
  <c r="Z336" i="21"/>
  <c r="Z335" i="21"/>
  <c r="Z334" i="21"/>
  <c r="Z333" i="21"/>
  <c r="Z331" i="21"/>
  <c r="Z330" i="21"/>
  <c r="Z329" i="21"/>
  <c r="Z328" i="21"/>
  <c r="Z327" i="21"/>
  <c r="Z326" i="21"/>
  <c r="Z324" i="21"/>
  <c r="Z323" i="21"/>
  <c r="Z322" i="21"/>
  <c r="Z321" i="21"/>
  <c r="Z320" i="21"/>
  <c r="Z319" i="21"/>
  <c r="Z317" i="21"/>
  <c r="Z316" i="21"/>
  <c r="Z315" i="21"/>
  <c r="Z314" i="21"/>
  <c r="Z313" i="21"/>
  <c r="Z312" i="21"/>
  <c r="Z310" i="21"/>
  <c r="Z309" i="21"/>
  <c r="Z308" i="21"/>
  <c r="Z307" i="21"/>
  <c r="Z306" i="21"/>
  <c r="Z305" i="21"/>
  <c r="Z303" i="21"/>
  <c r="Z302" i="21"/>
  <c r="Z301" i="21"/>
  <c r="Z300" i="21"/>
  <c r="Z299" i="21"/>
  <c r="Z298" i="21"/>
  <c r="Z296" i="21"/>
  <c r="Z295" i="21"/>
  <c r="Z294" i="21"/>
  <c r="Z293" i="21"/>
  <c r="Z292" i="21"/>
  <c r="Z291" i="21"/>
  <c r="Z289" i="21"/>
  <c r="Z288" i="21"/>
  <c r="Z287" i="21"/>
  <c r="Z286" i="21"/>
  <c r="Z285" i="21"/>
  <c r="Z284" i="21"/>
  <c r="Z282" i="21"/>
  <c r="Z281" i="21"/>
  <c r="Z280" i="21"/>
  <c r="Z279" i="21"/>
  <c r="Z278" i="21"/>
  <c r="Z277" i="21"/>
  <c r="Z275" i="21"/>
  <c r="Z274" i="21"/>
  <c r="Z273" i="21"/>
  <c r="Z272" i="21"/>
  <c r="Z271" i="21"/>
  <c r="Z270" i="21"/>
  <c r="Z268" i="21"/>
  <c r="Z267" i="21"/>
  <c r="Z266" i="21"/>
  <c r="Z265" i="21"/>
  <c r="Z264" i="21"/>
  <c r="Z263" i="21"/>
  <c r="Z261" i="21"/>
  <c r="Z260" i="21"/>
  <c r="Z259" i="21"/>
  <c r="Z258" i="21"/>
  <c r="Z257" i="21"/>
  <c r="Z256" i="21"/>
  <c r="Z254" i="21"/>
  <c r="Z253" i="21"/>
  <c r="Z252" i="21"/>
  <c r="Z251" i="21"/>
  <c r="Z250" i="21"/>
  <c r="Z249" i="21"/>
  <c r="Z247" i="21"/>
  <c r="Z246" i="21"/>
  <c r="Z245" i="21"/>
  <c r="Z244" i="21"/>
  <c r="Z243" i="21"/>
  <c r="Z242" i="21"/>
  <c r="Z240" i="21"/>
  <c r="Z239" i="21"/>
  <c r="Z238" i="21"/>
  <c r="Z237" i="21"/>
  <c r="Z236" i="21"/>
  <c r="Z235" i="21"/>
  <c r="Z233" i="21"/>
  <c r="Z232" i="21"/>
  <c r="Z231" i="21"/>
  <c r="Z230" i="21"/>
  <c r="Z229" i="21"/>
  <c r="Z228" i="21"/>
  <c r="Z226" i="21"/>
  <c r="Z225" i="21"/>
  <c r="Z224" i="21"/>
  <c r="AH85" i="21"/>
  <c r="Z223" i="21"/>
  <c r="AH62" i="21"/>
  <c r="Z222" i="21"/>
  <c r="AH42" i="21"/>
  <c r="Z221" i="21"/>
  <c r="Z219" i="21"/>
  <c r="Z218" i="21"/>
  <c r="Z217" i="21"/>
  <c r="Z216" i="21"/>
  <c r="Z215" i="21"/>
  <c r="Z214" i="21"/>
  <c r="Z212" i="21"/>
  <c r="Z211" i="21"/>
  <c r="Z210" i="21"/>
  <c r="Z209" i="21"/>
  <c r="Z208" i="21"/>
  <c r="Z207" i="21"/>
  <c r="Z205" i="21"/>
  <c r="Z204" i="21"/>
  <c r="Z203" i="21"/>
  <c r="Z202" i="21"/>
  <c r="Z201" i="21"/>
  <c r="Z200" i="21"/>
  <c r="Z198" i="21"/>
  <c r="Z197" i="21"/>
  <c r="Z196" i="21"/>
  <c r="Z195" i="21"/>
  <c r="Z194" i="21"/>
  <c r="Z193" i="21"/>
  <c r="Z192" i="21"/>
  <c r="AH194" i="21"/>
  <c r="Z191" i="21"/>
  <c r="AH193" i="21"/>
  <c r="AH192" i="21"/>
  <c r="AH191" i="21"/>
  <c r="AH190" i="21"/>
  <c r="AH189" i="21"/>
  <c r="AH188" i="21"/>
  <c r="AH187" i="21"/>
  <c r="Z184" i="21"/>
  <c r="AH186" i="21"/>
  <c r="Z183" i="21"/>
  <c r="AH185" i="21"/>
  <c r="Z182" i="21"/>
  <c r="AH184" i="21"/>
  <c r="Z181" i="21"/>
  <c r="AH183" i="21"/>
  <c r="Z180" i="21"/>
  <c r="AH182" i="21"/>
  <c r="Z179" i="21"/>
  <c r="AH181" i="21"/>
  <c r="AH180" i="21"/>
  <c r="Z177" i="21"/>
  <c r="AH179" i="21"/>
  <c r="Z176" i="21"/>
  <c r="AH178" i="21"/>
  <c r="Z175" i="21"/>
  <c r="AH177" i="21"/>
  <c r="Z174" i="21"/>
  <c r="AH176" i="21"/>
  <c r="Z173" i="21"/>
  <c r="AH175" i="21"/>
  <c r="Z172" i="21"/>
  <c r="AH174" i="21"/>
  <c r="Z171" i="21"/>
  <c r="AH173" i="21"/>
  <c r="Z170" i="21"/>
  <c r="AH172" i="21"/>
  <c r="Z169" i="21"/>
  <c r="AH171" i="21"/>
  <c r="Z168" i="21"/>
  <c r="AH170" i="21"/>
  <c r="Z167" i="21"/>
  <c r="AH169" i="21"/>
  <c r="Z166" i="21"/>
  <c r="AH168" i="21"/>
  <c r="Z165" i="21"/>
  <c r="AH167" i="21"/>
  <c r="AH166" i="21"/>
  <c r="Z163" i="21"/>
  <c r="AH165" i="21"/>
  <c r="Z162" i="21"/>
  <c r="AH164" i="21"/>
  <c r="Z161" i="21"/>
  <c r="AH163" i="21"/>
  <c r="Z160" i="21"/>
  <c r="AH162" i="21"/>
  <c r="Z159" i="21"/>
  <c r="AH161" i="21"/>
  <c r="Z158" i="21"/>
  <c r="AH160" i="21"/>
  <c r="AH159" i="21"/>
  <c r="Z156" i="21"/>
  <c r="AH158" i="21"/>
  <c r="Z155" i="21"/>
  <c r="AH157" i="21"/>
  <c r="Z154" i="21"/>
  <c r="AH156" i="21"/>
  <c r="Z153" i="21"/>
  <c r="AH155" i="21"/>
  <c r="Z152" i="21"/>
  <c r="AH154" i="21"/>
  <c r="Z151" i="21"/>
  <c r="AH153" i="21"/>
  <c r="Z150" i="21"/>
  <c r="AH152" i="21"/>
  <c r="Z149" i="21"/>
  <c r="AH151" i="21"/>
  <c r="Z148" i="21"/>
  <c r="AH150" i="21"/>
  <c r="Z147" i="21"/>
  <c r="AH149" i="21"/>
  <c r="Z146" i="21"/>
  <c r="AH148" i="21"/>
  <c r="Z145" i="21"/>
  <c r="AH147" i="21"/>
  <c r="Z144" i="21"/>
  <c r="AH146" i="21"/>
  <c r="AH145" i="21"/>
  <c r="Z142" i="21"/>
  <c r="AH144" i="21"/>
  <c r="Z141" i="21"/>
  <c r="AH143" i="21"/>
  <c r="Z140" i="21"/>
  <c r="AH142" i="21"/>
  <c r="Z139" i="21"/>
  <c r="AH141" i="21"/>
  <c r="Z138" i="21"/>
  <c r="AH140" i="21"/>
  <c r="Z137" i="21"/>
  <c r="AH139" i="21"/>
  <c r="AH138" i="21"/>
  <c r="Z135" i="21"/>
  <c r="AH137" i="21"/>
  <c r="Z134" i="21"/>
  <c r="AH136" i="21"/>
  <c r="Z133" i="21"/>
  <c r="AH135" i="21"/>
  <c r="Z132" i="21"/>
  <c r="AH134" i="21"/>
  <c r="Z131" i="21"/>
  <c r="AH133" i="21"/>
  <c r="Z130" i="21"/>
  <c r="AH132" i="21"/>
  <c r="Z129" i="21"/>
  <c r="AH131" i="21"/>
  <c r="Z128" i="21"/>
  <c r="AH130" i="21"/>
  <c r="Z127" i="21"/>
  <c r="AH129" i="21"/>
  <c r="Z126" i="21"/>
  <c r="AH128" i="21"/>
  <c r="Z125" i="21"/>
  <c r="AH127" i="21"/>
  <c r="Z124" i="21"/>
  <c r="AH126" i="21"/>
  <c r="Z123" i="21"/>
  <c r="AH125" i="21"/>
  <c r="AH124" i="21"/>
  <c r="Z121" i="21"/>
  <c r="AH123" i="21"/>
  <c r="Z120" i="21"/>
  <c r="AH122" i="21"/>
  <c r="Z119" i="21"/>
  <c r="AH121" i="21"/>
  <c r="Z118" i="21"/>
  <c r="AH54" i="21"/>
  <c r="Z117" i="21"/>
  <c r="AH57" i="21"/>
  <c r="Z116" i="21"/>
  <c r="AH120" i="21"/>
  <c r="AH38" i="21"/>
  <c r="Z114" i="21"/>
  <c r="AH35" i="21"/>
  <c r="Z113" i="21"/>
  <c r="AH119" i="21"/>
  <c r="Z112" i="21"/>
  <c r="AH12" i="21"/>
  <c r="Z111" i="21"/>
  <c r="AH64" i="21"/>
  <c r="Z110" i="21"/>
  <c r="AH5" i="21"/>
  <c r="Z109" i="21"/>
  <c r="AH118" i="21"/>
  <c r="AH79" i="21"/>
  <c r="Z107" i="21"/>
  <c r="AH88" i="21"/>
  <c r="Z106" i="21"/>
  <c r="AH117" i="21"/>
  <c r="Z105" i="21"/>
  <c r="AH84" i="21"/>
  <c r="Z104" i="21"/>
  <c r="AH10" i="21"/>
  <c r="Z103" i="21"/>
  <c r="AH80" i="21"/>
  <c r="Z102" i="21"/>
  <c r="AH116" i="21"/>
  <c r="AH6" i="21"/>
  <c r="Z100" i="21"/>
  <c r="AH91" i="21"/>
  <c r="Z99" i="21"/>
  <c r="AH115" i="21"/>
  <c r="Z98" i="21"/>
  <c r="AH114" i="21"/>
  <c r="Z97" i="21"/>
  <c r="AH87" i="21"/>
  <c r="Z96" i="21"/>
  <c r="Z95" i="21"/>
  <c r="AH8" i="21"/>
  <c r="AH13" i="21"/>
  <c r="Z93" i="21"/>
  <c r="AH77" i="21"/>
  <c r="Z92" i="21"/>
  <c r="AH113" i="21"/>
  <c r="Z91" i="21"/>
  <c r="AH82" i="21"/>
  <c r="Z90" i="21"/>
  <c r="AH65" i="21"/>
  <c r="Z89" i="21"/>
  <c r="AH33" i="21"/>
  <c r="Z88" i="21"/>
  <c r="AH112" i="21"/>
  <c r="AH111" i="21"/>
  <c r="Z86" i="21"/>
  <c r="AH110" i="21"/>
  <c r="Z85" i="21"/>
  <c r="AH14" i="21"/>
  <c r="Z84" i="21"/>
  <c r="AH63" i="21"/>
  <c r="Z83" i="21"/>
  <c r="AH32" i="21"/>
  <c r="Z82" i="21"/>
  <c r="AH31" i="21"/>
  <c r="Z81" i="21"/>
  <c r="AH34" i="21"/>
  <c r="AH109" i="21"/>
  <c r="Z79" i="21"/>
  <c r="AH108" i="21"/>
  <c r="Z78" i="21"/>
  <c r="AH55" i="21"/>
  <c r="Z77" i="21"/>
  <c r="AH53" i="21"/>
  <c r="Z76" i="21"/>
  <c r="AH107" i="21"/>
  <c r="Z75" i="21"/>
  <c r="AH56" i="21"/>
  <c r="Z74" i="21"/>
  <c r="AH18" i="21"/>
  <c r="AH106" i="21"/>
  <c r="Z72" i="21"/>
  <c r="AH59" i="21"/>
  <c r="Z71" i="21"/>
  <c r="AH15" i="21"/>
  <c r="Z70" i="21"/>
  <c r="AH58" i="21"/>
  <c r="Z69" i="21"/>
  <c r="AH105" i="21"/>
  <c r="Z68" i="21"/>
  <c r="AH39" i="21"/>
  <c r="Z67" i="21"/>
  <c r="AH25" i="21"/>
  <c r="AH104" i="21"/>
  <c r="Z65" i="21"/>
  <c r="AH20" i="21"/>
  <c r="Z64" i="21"/>
  <c r="AH76" i="21"/>
  <c r="Z63" i="21"/>
  <c r="AH16" i="21"/>
  <c r="Z62" i="21"/>
  <c r="AH103" i="21"/>
  <c r="Z61" i="21"/>
  <c r="AH27" i="21"/>
  <c r="Z60" i="21"/>
  <c r="AH66" i="21"/>
  <c r="AH102" i="21"/>
  <c r="Z59" i="21"/>
  <c r="AH101" i="21"/>
  <c r="Z58" i="21"/>
  <c r="AH81" i="21"/>
  <c r="Z57" i="21"/>
  <c r="AH28" i="21"/>
  <c r="Z56" i="21"/>
  <c r="AH67" i="21"/>
  <c r="Z55" i="21"/>
  <c r="AH71" i="21"/>
  <c r="Z54" i="21"/>
  <c r="AH19" i="21"/>
  <c r="AH100" i="21"/>
  <c r="Z52" i="21"/>
  <c r="AH61" i="21"/>
  <c r="Z51" i="21"/>
  <c r="AH68" i="21"/>
  <c r="Z50" i="21"/>
  <c r="AH89" i="21"/>
  <c r="Z49" i="21"/>
  <c r="AH40" i="21"/>
  <c r="Z48" i="21"/>
  <c r="AH30" i="21"/>
  <c r="Z47" i="21"/>
  <c r="AH41" i="21"/>
  <c r="AH99" i="21"/>
  <c r="Z45" i="21"/>
  <c r="AH98" i="21"/>
  <c r="Z44" i="21"/>
  <c r="AH21" i="21"/>
  <c r="Z43" i="21"/>
  <c r="AH69" i="21"/>
  <c r="Z42" i="21"/>
  <c r="AH97" i="21"/>
  <c r="Z41" i="21"/>
  <c r="AH46" i="21"/>
  <c r="Z40" i="21"/>
  <c r="AH78" i="21"/>
  <c r="AH7" i="21"/>
  <c r="AH45" i="21"/>
  <c r="AH70" i="21"/>
  <c r="AH9" i="21"/>
  <c r="AH36" i="21"/>
  <c r="AH23" i="21"/>
  <c r="AH96" i="21"/>
  <c r="AH11" i="21"/>
  <c r="AH47" i="21"/>
  <c r="AH48" i="21"/>
  <c r="AH95" i="21"/>
  <c r="AH73" i="21"/>
  <c r="AH86" i="21"/>
  <c r="AH94" i="21"/>
  <c r="AH43" i="21"/>
  <c r="AH74" i="21"/>
  <c r="AH72" i="21"/>
  <c r="AH90" i="21"/>
  <c r="AH51" i="21"/>
  <c r="AH22" i="21"/>
  <c r="AH93" i="21"/>
  <c r="AH83" i="21"/>
  <c r="AH29" i="21"/>
  <c r="AH60" i="21"/>
  <c r="AH50" i="21"/>
  <c r="AH52" i="21"/>
  <c r="AH24" i="21"/>
  <c r="AH92" i="21"/>
  <c r="AH37" i="21"/>
  <c r="AH75" i="21"/>
  <c r="AH26" i="21"/>
  <c r="AH17" i="21"/>
  <c r="AH49" i="21"/>
  <c r="AH44" i="21"/>
  <c r="AH3" i="21"/>
  <c r="AH2" i="21"/>
  <c r="AH1" i="21"/>
  <c r="X366" i="21"/>
  <c r="X365" i="21"/>
  <c r="X364" i="21"/>
  <c r="X363" i="21"/>
  <c r="X362" i="21"/>
  <c r="X361" i="21"/>
  <c r="X359" i="21"/>
  <c r="X358" i="21"/>
  <c r="X357" i="21"/>
  <c r="X356" i="21"/>
  <c r="X355" i="21"/>
  <c r="X354" i="21"/>
  <c r="X352" i="21"/>
  <c r="X351" i="21"/>
  <c r="X350" i="21"/>
  <c r="X349" i="21"/>
  <c r="X348" i="21"/>
  <c r="X347" i="21"/>
  <c r="X345" i="21"/>
  <c r="X344" i="21"/>
  <c r="X343" i="21"/>
  <c r="X342" i="21"/>
  <c r="X341" i="21"/>
  <c r="X340" i="21"/>
  <c r="X338" i="21"/>
  <c r="X337" i="21"/>
  <c r="X336" i="21"/>
  <c r="X335" i="21"/>
  <c r="X334" i="21"/>
  <c r="X333" i="21"/>
  <c r="X331" i="21"/>
  <c r="X330" i="21"/>
  <c r="X329" i="21"/>
  <c r="X328" i="21"/>
  <c r="X327" i="21"/>
  <c r="X326" i="21"/>
  <c r="X324" i="21"/>
  <c r="X323" i="21"/>
  <c r="X322" i="21"/>
  <c r="X321" i="21"/>
  <c r="X320" i="21"/>
  <c r="X319" i="21"/>
  <c r="X317" i="21"/>
  <c r="X316" i="21"/>
  <c r="X315" i="21"/>
  <c r="X314" i="21"/>
  <c r="X313" i="21"/>
  <c r="X312" i="21"/>
  <c r="AA310" i="21"/>
  <c r="X310" i="21"/>
  <c r="AA309" i="21"/>
  <c r="X309" i="21"/>
  <c r="AA308" i="21"/>
  <c r="X308" i="21"/>
  <c r="AA307" i="21"/>
  <c r="X307" i="21"/>
  <c r="AA306" i="21"/>
  <c r="X306" i="21"/>
  <c r="AA305" i="21"/>
  <c r="X305" i="21"/>
  <c r="AA303" i="21"/>
  <c r="X303" i="21"/>
  <c r="AA302" i="21"/>
  <c r="X302" i="21"/>
  <c r="AA301" i="21"/>
  <c r="X301" i="21"/>
  <c r="AA300" i="21"/>
  <c r="X300" i="21"/>
  <c r="AA299" i="21"/>
  <c r="X299" i="21"/>
  <c r="AA298" i="21"/>
  <c r="X298" i="21"/>
  <c r="AA296" i="21"/>
  <c r="X296" i="21"/>
  <c r="AF295" i="21"/>
  <c r="AA295" i="21"/>
  <c r="X295" i="21"/>
  <c r="AA294" i="21"/>
  <c r="X294" i="21"/>
  <c r="AA293" i="21"/>
  <c r="X293" i="21"/>
  <c r="AF292" i="21"/>
  <c r="AA292" i="21"/>
  <c r="X292" i="21"/>
  <c r="AF291" i="21"/>
  <c r="AA291" i="21"/>
  <c r="X291" i="21"/>
  <c r="AF290" i="21"/>
  <c r="AF289" i="21"/>
  <c r="AA289" i="21"/>
  <c r="X289" i="21"/>
  <c r="AF288" i="21"/>
  <c r="AA288" i="21"/>
  <c r="X288" i="21"/>
  <c r="AF287" i="21"/>
  <c r="AA287" i="21"/>
  <c r="X287" i="21"/>
  <c r="AA286" i="21"/>
  <c r="X286" i="21"/>
  <c r="AA285" i="21"/>
  <c r="X285" i="21"/>
  <c r="AA284" i="21"/>
  <c r="X284" i="21"/>
  <c r="AA282" i="21"/>
  <c r="X282" i="21"/>
  <c r="AA281" i="21"/>
  <c r="X281" i="21"/>
  <c r="AA280" i="21"/>
  <c r="X280" i="21"/>
  <c r="AF279" i="21"/>
  <c r="AA279" i="21"/>
  <c r="X279" i="21"/>
  <c r="AF278" i="21"/>
  <c r="AA278" i="21"/>
  <c r="X278" i="21"/>
  <c r="AF277" i="21"/>
  <c r="AA277" i="21"/>
  <c r="X277" i="21"/>
  <c r="AF276" i="21"/>
  <c r="AF275" i="21"/>
  <c r="AA275" i="21"/>
  <c r="X275" i="21"/>
  <c r="AF274" i="21"/>
  <c r="AA274" i="21"/>
  <c r="X274" i="21"/>
  <c r="AF273" i="21"/>
  <c r="AA273" i="21"/>
  <c r="X273" i="21"/>
  <c r="AF272" i="21"/>
  <c r="AA272" i="21"/>
  <c r="X272" i="21"/>
  <c r="AF271" i="21"/>
  <c r="AA271" i="21"/>
  <c r="X271" i="21"/>
  <c r="AF270" i="21"/>
  <c r="AA270" i="21"/>
  <c r="X270" i="21"/>
  <c r="AF269" i="21"/>
  <c r="AF268" i="21"/>
  <c r="AA268" i="21"/>
  <c r="X268" i="21"/>
  <c r="AF267" i="21"/>
  <c r="AA267" i="21"/>
  <c r="X267" i="21"/>
  <c r="AF266" i="21"/>
  <c r="AA266" i="21"/>
  <c r="X266" i="21"/>
  <c r="AF265" i="21"/>
  <c r="AA265" i="21"/>
  <c r="X265" i="21"/>
  <c r="AF264" i="21"/>
  <c r="AA264" i="21"/>
  <c r="X264" i="21"/>
  <c r="AF263" i="21"/>
  <c r="AA263" i="21"/>
  <c r="X263" i="21"/>
  <c r="AF262" i="21"/>
  <c r="AF261" i="21"/>
  <c r="AA261" i="21"/>
  <c r="AF260" i="21"/>
  <c r="AA260" i="21"/>
  <c r="AF259" i="21"/>
  <c r="AA259" i="21"/>
  <c r="AF258" i="21"/>
  <c r="AA258" i="21"/>
  <c r="AF257" i="21"/>
  <c r="AA257" i="21"/>
  <c r="AF256" i="21"/>
  <c r="AA256" i="21"/>
  <c r="AF255" i="21"/>
  <c r="AF254" i="21"/>
  <c r="AA254" i="21"/>
  <c r="AF253" i="21"/>
  <c r="AA253" i="21"/>
  <c r="AF252" i="21"/>
  <c r="AA252" i="21"/>
  <c r="AF251" i="21"/>
  <c r="AA251" i="21"/>
  <c r="AF250" i="21"/>
  <c r="AA250" i="21"/>
  <c r="AF249" i="21"/>
  <c r="AA249" i="21"/>
  <c r="AF248" i="21"/>
  <c r="AF247" i="21"/>
  <c r="AA247" i="21"/>
  <c r="AF246" i="21"/>
  <c r="AA246" i="21"/>
  <c r="AF245" i="21"/>
  <c r="AA245" i="21"/>
  <c r="AF244" i="21"/>
  <c r="AA244" i="21"/>
  <c r="AF243" i="21"/>
  <c r="AA243" i="21"/>
  <c r="AF242" i="21"/>
  <c r="AA242" i="21"/>
  <c r="AF241" i="21"/>
  <c r="AF240" i="21"/>
  <c r="AA240" i="21"/>
  <c r="AF239" i="21"/>
  <c r="AA239" i="21"/>
  <c r="AF238" i="21"/>
  <c r="AA238" i="21"/>
  <c r="AF237" i="21"/>
  <c r="AA237" i="21"/>
  <c r="AF236" i="21"/>
  <c r="AA236" i="21"/>
  <c r="AF235" i="21"/>
  <c r="AA235" i="21"/>
  <c r="AF234" i="21"/>
  <c r="AF233" i="21"/>
  <c r="AA233" i="21"/>
  <c r="AF232" i="21"/>
  <c r="AA232" i="21"/>
  <c r="AF231" i="21"/>
  <c r="AA231" i="21"/>
  <c r="AF230" i="21"/>
  <c r="AA230" i="21"/>
  <c r="AF229" i="21"/>
  <c r="AA229" i="21"/>
  <c r="AF228" i="21"/>
  <c r="AA228" i="21"/>
  <c r="AF227" i="21"/>
  <c r="AF226" i="21"/>
  <c r="AA226" i="21"/>
  <c r="AF225" i="21"/>
  <c r="AA225" i="21"/>
  <c r="AF224" i="21"/>
  <c r="AA224" i="21"/>
  <c r="AI85" i="21"/>
  <c r="AA223" i="21"/>
  <c r="AI62" i="21"/>
  <c r="AA222" i="21"/>
  <c r="AI42" i="21"/>
  <c r="AA221" i="21"/>
  <c r="AF223" i="21"/>
  <c r="AF222" i="21"/>
  <c r="AA219" i="21"/>
  <c r="AF221" i="21"/>
  <c r="AA218" i="21"/>
  <c r="AF220" i="21"/>
  <c r="AA217" i="21"/>
  <c r="AF219" i="21"/>
  <c r="AA216" i="21"/>
  <c r="AF218" i="21"/>
  <c r="AA215" i="21"/>
  <c r="AF217" i="21"/>
  <c r="AA214" i="21"/>
  <c r="AF216" i="21"/>
  <c r="AF215" i="21"/>
  <c r="AA212" i="21"/>
  <c r="AF214" i="21"/>
  <c r="AA211" i="21"/>
  <c r="AF213" i="21"/>
  <c r="AA210" i="21"/>
  <c r="AF212" i="21"/>
  <c r="AA209" i="21"/>
  <c r="AF211" i="21"/>
  <c r="AA208" i="21"/>
  <c r="AF210" i="21"/>
  <c r="AA207" i="21"/>
  <c r="AF209" i="21"/>
  <c r="AF208" i="21"/>
  <c r="AA205" i="21"/>
  <c r="AF207" i="21"/>
  <c r="AA204" i="21"/>
  <c r="AF206" i="21"/>
  <c r="AA203" i="21"/>
  <c r="AF205" i="21"/>
  <c r="AA202" i="21"/>
  <c r="AF204" i="21"/>
  <c r="AA201" i="21"/>
  <c r="AF203" i="21"/>
  <c r="AA200" i="21"/>
  <c r="AF202" i="21"/>
  <c r="AF201" i="21"/>
  <c r="AA198" i="21"/>
  <c r="AF200" i="21"/>
  <c r="AA197" i="21"/>
  <c r="AF199" i="21"/>
  <c r="AA196" i="21"/>
  <c r="AF198" i="21"/>
  <c r="AA195" i="21"/>
  <c r="AF197" i="21"/>
  <c r="AA194" i="21"/>
  <c r="AF196" i="21"/>
  <c r="AA193" i="21"/>
  <c r="AF195" i="21"/>
  <c r="AI194" i="21"/>
  <c r="AA191" i="21"/>
  <c r="AI193" i="21"/>
  <c r="AA190" i="21"/>
  <c r="AI192" i="21"/>
  <c r="AA189" i="21"/>
  <c r="AI191" i="21"/>
  <c r="AA188" i="21"/>
  <c r="AI190" i="21"/>
  <c r="AA187" i="21"/>
  <c r="AI189" i="21"/>
  <c r="AA186" i="21"/>
  <c r="AI188" i="21"/>
  <c r="AI187" i="21"/>
  <c r="AA184" i="21"/>
  <c r="AI186" i="21"/>
  <c r="AA183" i="21"/>
  <c r="AI185" i="21"/>
  <c r="AA182" i="21"/>
  <c r="AI184" i="21"/>
  <c r="AA181" i="21"/>
  <c r="AI183" i="21"/>
  <c r="AA180" i="21"/>
  <c r="AI182" i="21"/>
  <c r="AA179" i="21"/>
  <c r="AI181" i="21"/>
  <c r="AI180" i="21"/>
  <c r="AA177" i="21"/>
  <c r="AI179" i="21"/>
  <c r="AA176" i="21"/>
  <c r="AI178" i="21"/>
  <c r="AA175" i="21"/>
  <c r="AI177" i="21"/>
  <c r="AA174" i="21"/>
  <c r="AI176" i="21"/>
  <c r="AA173" i="21"/>
  <c r="AI175" i="21"/>
  <c r="AA172" i="21"/>
  <c r="AI174" i="21"/>
  <c r="AI173" i="21"/>
  <c r="AA170" i="21"/>
  <c r="AI172" i="21"/>
  <c r="AA169" i="21"/>
  <c r="AI171" i="21"/>
  <c r="AA168" i="21"/>
  <c r="AI170" i="21"/>
  <c r="AA167" i="21"/>
  <c r="AI169" i="21"/>
  <c r="AA166" i="21"/>
  <c r="AI168" i="21"/>
  <c r="AA165" i="21"/>
  <c r="AI167" i="21"/>
  <c r="AI166" i="21"/>
  <c r="AA163" i="21"/>
  <c r="AI165" i="21"/>
  <c r="AA162" i="21"/>
  <c r="AI164" i="21"/>
  <c r="AA161" i="21"/>
  <c r="AI163" i="21"/>
  <c r="AA160" i="21"/>
  <c r="AI162" i="21"/>
  <c r="AA159" i="21"/>
  <c r="AI161" i="21"/>
  <c r="AA158" i="21"/>
  <c r="AI160" i="21"/>
  <c r="AI159" i="21"/>
  <c r="AA156" i="21"/>
  <c r="AI158" i="21"/>
  <c r="AA155" i="21"/>
  <c r="AI157" i="21"/>
  <c r="AA154" i="21"/>
  <c r="AI156" i="21"/>
  <c r="AA153" i="21"/>
  <c r="AI155" i="21"/>
  <c r="AA152" i="21"/>
  <c r="AI154" i="21"/>
  <c r="AA151" i="21"/>
  <c r="AI153" i="21"/>
  <c r="AI152" i="21"/>
  <c r="AA149" i="21"/>
  <c r="AI151" i="21"/>
  <c r="AA148" i="21"/>
  <c r="AI150" i="21"/>
  <c r="AA147" i="21"/>
  <c r="AI149" i="21"/>
  <c r="AA146" i="21"/>
  <c r="AI148" i="21"/>
  <c r="AA145" i="21"/>
  <c r="AI147" i="21"/>
  <c r="AA144" i="21"/>
  <c r="AI146" i="21"/>
  <c r="AI145" i="21"/>
  <c r="AA142" i="21"/>
  <c r="AI144" i="21"/>
  <c r="AA141" i="21"/>
  <c r="AI143" i="21"/>
  <c r="AA140" i="21"/>
  <c r="AI142" i="21"/>
  <c r="AA139" i="21"/>
  <c r="AI141" i="21"/>
  <c r="AA138" i="21"/>
  <c r="AI140" i="21"/>
  <c r="AA137" i="21"/>
  <c r="AI139" i="21"/>
  <c r="AI138" i="21"/>
  <c r="AA135" i="21"/>
  <c r="AI137" i="21"/>
  <c r="AA134" i="21"/>
  <c r="AI136" i="21"/>
  <c r="AA133" i="21"/>
  <c r="AI135" i="21"/>
  <c r="AA132" i="21"/>
  <c r="AI134" i="21"/>
  <c r="AA131" i="21"/>
  <c r="AI133" i="21"/>
  <c r="AA130" i="21"/>
  <c r="AI132" i="21"/>
  <c r="AI131" i="21"/>
  <c r="AA128" i="21"/>
  <c r="AI130" i="21"/>
  <c r="AA127" i="21"/>
  <c r="AI129" i="21"/>
  <c r="AA126" i="21"/>
  <c r="AI128" i="21"/>
  <c r="AA125" i="21"/>
  <c r="AI127" i="21"/>
  <c r="AA124" i="21"/>
  <c r="AI126" i="21"/>
  <c r="AA123" i="21"/>
  <c r="AI125" i="21"/>
  <c r="AI124" i="21"/>
  <c r="AA121" i="21"/>
  <c r="AI123" i="21"/>
  <c r="AA120" i="21"/>
  <c r="AI122" i="21"/>
  <c r="AA119" i="21"/>
  <c r="AI121" i="21"/>
  <c r="AA118" i="21"/>
  <c r="AI54" i="21"/>
  <c r="AA117" i="21"/>
  <c r="AI57" i="21"/>
  <c r="AA116" i="21"/>
  <c r="AI120" i="21"/>
  <c r="AI38" i="21"/>
  <c r="AA114" i="21"/>
  <c r="AI35" i="21"/>
  <c r="AA113" i="21"/>
  <c r="AI119" i="21"/>
  <c r="AA112" i="21"/>
  <c r="AI12" i="21"/>
  <c r="AA111" i="21"/>
  <c r="AI64" i="21"/>
  <c r="AA110" i="21"/>
  <c r="AI5" i="21"/>
  <c r="AA109" i="21"/>
  <c r="AI118" i="21"/>
  <c r="AI79" i="21"/>
  <c r="AA107" i="21"/>
  <c r="AI88" i="21"/>
  <c r="AA106" i="21"/>
  <c r="AI117" i="21"/>
  <c r="AA105" i="21"/>
  <c r="AI84" i="21"/>
  <c r="AA104" i="21"/>
  <c r="AI10" i="21"/>
  <c r="AA103" i="21"/>
  <c r="AI80" i="21"/>
  <c r="AA102" i="21"/>
  <c r="AI116" i="21"/>
  <c r="AI6" i="21"/>
  <c r="AA100" i="21"/>
  <c r="AI91" i="21"/>
  <c r="AA99" i="21"/>
  <c r="AI115" i="21"/>
  <c r="AA98" i="21"/>
  <c r="AI114" i="21"/>
  <c r="AA97" i="21"/>
  <c r="AI87" i="21"/>
  <c r="AA96" i="21"/>
  <c r="AA95" i="21"/>
  <c r="AI8" i="21"/>
  <c r="AI13" i="21"/>
  <c r="AA93" i="21"/>
  <c r="AI77" i="21"/>
  <c r="AA92" i="21"/>
  <c r="AI113" i="21"/>
  <c r="AA91" i="21"/>
  <c r="AI82" i="21"/>
  <c r="AA90" i="21"/>
  <c r="AI65" i="21"/>
  <c r="AA89" i="21"/>
  <c r="AI33" i="21"/>
  <c r="AA88" i="21"/>
  <c r="AI112" i="21"/>
  <c r="AI111" i="21"/>
  <c r="AA86" i="21"/>
  <c r="AI110" i="21"/>
  <c r="AA85" i="21"/>
  <c r="AI14" i="21"/>
  <c r="AA84" i="21"/>
  <c r="AI63" i="21"/>
  <c r="AA83" i="21"/>
  <c r="AI32" i="21"/>
  <c r="AA82" i="21"/>
  <c r="AI31" i="21"/>
  <c r="AA81" i="21"/>
  <c r="AI34" i="21"/>
  <c r="AI109" i="21"/>
  <c r="AA79" i="21"/>
  <c r="AI108" i="21"/>
  <c r="AA78" i="21"/>
  <c r="AI55" i="21"/>
  <c r="AA77" i="21"/>
  <c r="AI53" i="21"/>
  <c r="AA76" i="21"/>
  <c r="AI107" i="21"/>
  <c r="AA75" i="21"/>
  <c r="AI56" i="21"/>
  <c r="AA74" i="21"/>
  <c r="AI18" i="21"/>
  <c r="AI106" i="21"/>
  <c r="AA72" i="21"/>
  <c r="AI59" i="21"/>
  <c r="AA71" i="21"/>
  <c r="AI15" i="21"/>
  <c r="AA70" i="21"/>
  <c r="AI58" i="21"/>
  <c r="AA69" i="21"/>
  <c r="AI105" i="21"/>
  <c r="AA68" i="21"/>
  <c r="AI39" i="21"/>
  <c r="AA67" i="21"/>
  <c r="AI25" i="21"/>
  <c r="AI104" i="21"/>
  <c r="AA65" i="21"/>
  <c r="AI20" i="21"/>
  <c r="AA64" i="21"/>
  <c r="AI76" i="21"/>
  <c r="AA63" i="21"/>
  <c r="AI16" i="21"/>
  <c r="AA62" i="21"/>
  <c r="AI103" i="21"/>
  <c r="AA61" i="21"/>
  <c r="AI27" i="21"/>
  <c r="AA60" i="21"/>
  <c r="AI66" i="21"/>
  <c r="AI102" i="21"/>
  <c r="AA59" i="21"/>
  <c r="AI101" i="21"/>
  <c r="AA58" i="21"/>
  <c r="AI81" i="21"/>
  <c r="AA57" i="21"/>
  <c r="AI28" i="21"/>
  <c r="AA56" i="21"/>
  <c r="AI67" i="21"/>
  <c r="AA55" i="21"/>
  <c r="AI71" i="21"/>
  <c r="AA54" i="21"/>
  <c r="AI19" i="21"/>
  <c r="AI100" i="21"/>
  <c r="AA52" i="21"/>
  <c r="AI61" i="21"/>
  <c r="AA51" i="21"/>
  <c r="AI68" i="21"/>
  <c r="AA50" i="21"/>
  <c r="AI89" i="21"/>
  <c r="AA49" i="21"/>
  <c r="AI40" i="21"/>
  <c r="AA48" i="21"/>
  <c r="AI30" i="21"/>
  <c r="AA47" i="21"/>
  <c r="AI41" i="21"/>
  <c r="AI99" i="21"/>
  <c r="AA45" i="21"/>
  <c r="AI98" i="21"/>
  <c r="AA44" i="21"/>
  <c r="AI21" i="21"/>
  <c r="AA43" i="21"/>
  <c r="AI69" i="21"/>
  <c r="AA42" i="21"/>
  <c r="AI97" i="21"/>
  <c r="AA41" i="21"/>
  <c r="AI46" i="21"/>
  <c r="AA40" i="21"/>
  <c r="AI78" i="21"/>
  <c r="AI7" i="21"/>
  <c r="AI45" i="21"/>
  <c r="AI70" i="21"/>
  <c r="AI9" i="21"/>
  <c r="AI36" i="21"/>
  <c r="AI23" i="21"/>
  <c r="AI96" i="21"/>
  <c r="AI11" i="21"/>
  <c r="AI47" i="21"/>
  <c r="AI48" i="21"/>
  <c r="AI95" i="21"/>
  <c r="AI73" i="21"/>
  <c r="AI86" i="21"/>
  <c r="AI94" i="21"/>
  <c r="AI43" i="21"/>
  <c r="AI74" i="21"/>
  <c r="AI72" i="21"/>
  <c r="AI90" i="21"/>
  <c r="AI51" i="21"/>
  <c r="AI22" i="21"/>
  <c r="AI93" i="21"/>
  <c r="AI83" i="21"/>
  <c r="AI29" i="21"/>
  <c r="AI60" i="21"/>
  <c r="AI50" i="21"/>
  <c r="AI52" i="21"/>
  <c r="AI24" i="21"/>
  <c r="AI92" i="21"/>
  <c r="AI37" i="21"/>
  <c r="AI75" i="21"/>
  <c r="AK8" i="21"/>
  <c r="AI26" i="21"/>
  <c r="AK7" i="21"/>
  <c r="AI17" i="21"/>
  <c r="AK6" i="21"/>
  <c r="AI49" i="21"/>
  <c r="AK5" i="21"/>
  <c r="AI44" i="21"/>
  <c r="AK4" i="21"/>
  <c r="AK3" i="21"/>
  <c r="AF3" i="21"/>
  <c r="AK2" i="21"/>
  <c r="AF2" i="21"/>
  <c r="AK1" i="21"/>
  <c r="AF1" i="21"/>
  <c r="AC1102" i="21"/>
  <c r="AC1101" i="21"/>
  <c r="AC1100" i="21"/>
  <c r="AC1099" i="21"/>
  <c r="AC1098" i="21"/>
  <c r="AC1097" i="21"/>
  <c r="AC1096" i="21"/>
  <c r="AC1095" i="21"/>
  <c r="AC1094" i="21"/>
  <c r="AC1093" i="21"/>
  <c r="AC1092" i="21"/>
  <c r="AC1091" i="21"/>
  <c r="AC1090" i="21"/>
  <c r="AC1089" i="21"/>
  <c r="AC1088" i="21"/>
  <c r="AC1087" i="21"/>
  <c r="AC1086" i="21"/>
  <c r="AC1085" i="21"/>
  <c r="AC1084" i="21"/>
  <c r="AC1083" i="21"/>
  <c r="AC1082" i="21"/>
  <c r="AC1081" i="21"/>
  <c r="AC1080" i="21"/>
  <c r="AC1079" i="21"/>
  <c r="AC1078" i="21"/>
  <c r="AC1077" i="21"/>
  <c r="AC1076" i="21"/>
  <c r="AC1075" i="21"/>
  <c r="AC1074" i="21"/>
  <c r="AC1073" i="21"/>
  <c r="AC1072" i="21"/>
  <c r="AC1071" i="21"/>
  <c r="AC1070" i="21"/>
  <c r="AC1069" i="21"/>
  <c r="AC1068" i="21"/>
  <c r="AC1067" i="21"/>
  <c r="AC1066" i="21"/>
  <c r="AC1065" i="21"/>
  <c r="AC1064" i="21"/>
  <c r="AC1063" i="21"/>
  <c r="AC1062" i="21"/>
  <c r="AC1061" i="21"/>
  <c r="AC1060" i="21"/>
  <c r="AC1059" i="21"/>
  <c r="AC1058" i="21"/>
  <c r="AC1057" i="21"/>
  <c r="AC1056" i="21"/>
  <c r="AC1055" i="21"/>
  <c r="AC1054" i="21"/>
  <c r="AC1053" i="21"/>
  <c r="AC1052" i="21"/>
  <c r="AC1051" i="21"/>
  <c r="AC1050" i="21"/>
  <c r="AC1049" i="21"/>
  <c r="AC1048" i="21"/>
  <c r="AC1047" i="21"/>
  <c r="AC1046" i="21"/>
  <c r="AC1045" i="21"/>
  <c r="AC1044" i="21"/>
  <c r="AC1043" i="21"/>
  <c r="AC1042" i="21"/>
  <c r="AC1041" i="21"/>
  <c r="AC1040" i="21"/>
  <c r="AC1039" i="21"/>
  <c r="AC1038" i="21"/>
  <c r="AC1037" i="21"/>
  <c r="AC1036" i="21"/>
  <c r="AC1035" i="21"/>
  <c r="AC1034" i="21"/>
  <c r="AC1033" i="21"/>
  <c r="AC1032" i="21"/>
  <c r="AC1031" i="21"/>
  <c r="AC1030" i="21"/>
  <c r="AC1029" i="21"/>
  <c r="AC1028" i="21"/>
  <c r="AC1027" i="21"/>
  <c r="AC1026" i="21"/>
  <c r="AC1025" i="21"/>
  <c r="AC1024" i="21"/>
  <c r="AC1023" i="21"/>
  <c r="AC1022" i="21"/>
  <c r="AC1021" i="21"/>
  <c r="AC1020" i="21"/>
  <c r="AC1019" i="21"/>
  <c r="AC1018" i="21"/>
  <c r="AC1017" i="21"/>
  <c r="AC1016" i="21"/>
  <c r="AC1015" i="21"/>
  <c r="AC1014" i="21"/>
  <c r="AC1013" i="21"/>
  <c r="AC1012" i="21"/>
  <c r="AC1011" i="21"/>
  <c r="AC1010" i="21"/>
  <c r="AC1009" i="21"/>
  <c r="AC1008" i="21"/>
  <c r="AC1007" i="21"/>
  <c r="AC1006" i="21"/>
  <c r="AC1005" i="21"/>
  <c r="AC1004" i="21"/>
  <c r="AC1003" i="21"/>
  <c r="AC1002" i="21"/>
  <c r="AC1001" i="21"/>
  <c r="AC1000" i="21"/>
  <c r="AC999" i="21"/>
  <c r="AC998" i="21"/>
  <c r="AC997" i="21"/>
  <c r="AC996" i="21"/>
  <c r="AC995" i="21"/>
  <c r="AC994" i="21"/>
  <c r="AC993" i="21"/>
  <c r="AC992" i="21"/>
  <c r="AC991" i="21"/>
  <c r="AC990" i="21"/>
  <c r="AC989" i="21"/>
  <c r="AC988" i="21"/>
  <c r="AC987" i="21"/>
  <c r="AC986" i="21"/>
  <c r="AC985" i="21"/>
  <c r="AC984" i="21"/>
  <c r="AC983" i="21"/>
  <c r="AC982" i="21"/>
  <c r="AC981" i="21"/>
  <c r="AC980" i="21"/>
  <c r="AC979" i="21"/>
  <c r="AC978" i="21"/>
  <c r="AC977" i="21"/>
  <c r="AC976" i="21"/>
  <c r="AC975" i="21"/>
  <c r="AC974" i="21"/>
  <c r="AC973" i="21"/>
  <c r="AC972" i="21"/>
  <c r="AC971" i="21"/>
  <c r="AC970" i="21"/>
  <c r="AC969" i="21"/>
  <c r="AC968" i="21"/>
  <c r="AC967" i="21"/>
  <c r="AC966" i="21"/>
  <c r="AC965" i="21"/>
  <c r="AC964" i="21"/>
  <c r="AC963" i="21"/>
  <c r="AC962" i="21"/>
  <c r="AC961" i="21"/>
  <c r="AC960" i="21"/>
  <c r="AC959" i="21"/>
  <c r="AC958" i="21"/>
  <c r="AC957" i="21"/>
  <c r="AC956" i="21"/>
  <c r="AC955" i="21"/>
  <c r="AC954" i="21"/>
  <c r="AC953" i="21"/>
  <c r="AC952" i="21"/>
  <c r="AC951" i="21"/>
  <c r="AC950" i="21"/>
  <c r="AC949" i="21"/>
  <c r="AC948" i="21"/>
  <c r="AC947" i="21"/>
  <c r="AC946" i="21"/>
  <c r="AC945" i="21"/>
  <c r="AC944" i="21"/>
  <c r="AC943" i="21"/>
  <c r="AC942" i="21"/>
  <c r="AC941" i="21"/>
  <c r="AC940" i="21"/>
  <c r="AC939" i="21"/>
  <c r="AC938" i="21"/>
  <c r="AC937" i="21"/>
  <c r="AC936" i="21"/>
  <c r="AC935" i="21"/>
  <c r="AC934" i="21"/>
  <c r="AC933" i="21"/>
  <c r="AC932" i="21"/>
  <c r="AC931" i="21"/>
  <c r="AC930" i="21"/>
  <c r="AC929" i="21"/>
  <c r="AC928" i="21"/>
  <c r="AC927" i="21"/>
  <c r="AC926" i="21"/>
  <c r="AC925" i="21"/>
  <c r="AC924" i="21"/>
  <c r="AC923" i="21"/>
  <c r="AC922" i="21"/>
  <c r="AC921" i="21"/>
  <c r="AC920" i="21"/>
  <c r="AC919" i="21"/>
  <c r="AC918" i="21"/>
  <c r="AC917" i="21"/>
  <c r="AC916" i="21"/>
  <c r="AC915" i="21"/>
  <c r="AC914" i="21"/>
  <c r="AC913" i="21"/>
  <c r="AC912" i="21"/>
  <c r="AC911" i="21"/>
  <c r="AC910" i="21"/>
  <c r="AC909" i="21"/>
  <c r="AC908" i="21"/>
  <c r="AC907" i="21"/>
  <c r="AC906" i="21"/>
  <c r="AC905" i="21"/>
  <c r="AC904" i="21"/>
  <c r="AC903" i="21"/>
  <c r="AC902" i="21"/>
  <c r="AC901" i="21"/>
  <c r="AC900" i="21"/>
  <c r="AC899" i="21"/>
  <c r="AC898" i="21"/>
  <c r="AC897" i="21"/>
  <c r="AC896" i="21"/>
  <c r="AC895" i="21"/>
  <c r="AC894" i="21"/>
  <c r="AC893" i="21"/>
  <c r="AC892" i="21"/>
  <c r="AC891" i="21"/>
  <c r="AC890" i="21"/>
  <c r="AC889" i="21"/>
  <c r="AC888" i="21"/>
  <c r="AC887" i="21"/>
  <c r="AC886" i="21"/>
  <c r="AC885" i="21"/>
  <c r="AC884" i="21"/>
  <c r="AC883" i="21"/>
  <c r="AC882" i="21"/>
  <c r="AC881" i="21"/>
  <c r="AC880" i="21"/>
  <c r="AC879" i="21"/>
  <c r="AC878" i="21"/>
  <c r="AC877" i="21"/>
  <c r="AC876" i="21"/>
  <c r="AC875" i="21"/>
  <c r="AC874" i="21"/>
  <c r="AC873" i="21"/>
  <c r="AC872" i="21"/>
  <c r="AC871" i="21"/>
  <c r="AC870" i="21"/>
  <c r="AC869" i="21"/>
  <c r="AC868" i="21"/>
  <c r="AC867" i="21"/>
  <c r="AC866" i="21"/>
  <c r="AC865" i="21"/>
  <c r="AC864" i="21"/>
  <c r="AC863" i="21"/>
  <c r="AC862" i="21"/>
  <c r="AC861" i="21"/>
  <c r="AC860" i="21"/>
  <c r="AC859" i="21"/>
  <c r="AC858" i="21"/>
  <c r="AC857" i="21"/>
  <c r="AC856" i="21"/>
  <c r="AC855" i="21"/>
  <c r="AC854" i="21"/>
  <c r="AC853" i="21"/>
  <c r="AC852" i="21"/>
  <c r="AC851" i="21"/>
  <c r="AC850" i="21"/>
  <c r="AC849" i="21"/>
  <c r="AC848" i="21"/>
  <c r="AC847" i="21"/>
  <c r="AC846" i="21"/>
  <c r="AC845" i="21"/>
  <c r="AC844" i="21"/>
  <c r="AC843" i="21"/>
  <c r="AC842" i="21"/>
  <c r="AC841" i="21"/>
  <c r="AC840" i="21"/>
  <c r="AC839" i="21"/>
  <c r="AC838" i="21"/>
  <c r="AC837" i="21"/>
  <c r="AC836" i="21"/>
  <c r="AC835" i="21"/>
  <c r="AC834" i="21"/>
  <c r="AC833" i="21"/>
  <c r="AC832" i="21"/>
  <c r="AC831" i="21"/>
  <c r="AC830" i="21"/>
  <c r="AC829" i="21"/>
  <c r="AC828" i="21"/>
  <c r="AC827" i="21"/>
  <c r="AC826" i="21"/>
  <c r="AC825" i="21"/>
  <c r="AC824" i="21"/>
  <c r="AC823" i="21"/>
  <c r="AC822" i="21"/>
  <c r="AC821" i="21"/>
  <c r="AC820" i="21"/>
  <c r="AC819" i="21"/>
  <c r="AC818" i="21"/>
  <c r="AC817" i="21"/>
  <c r="AC816" i="21"/>
  <c r="AC815" i="21"/>
  <c r="AC814" i="21"/>
  <c r="AC813" i="21"/>
  <c r="AC812" i="21"/>
  <c r="AC811" i="21"/>
  <c r="AC810" i="21"/>
  <c r="AC809" i="21"/>
  <c r="AC808" i="21"/>
  <c r="AC807" i="21"/>
  <c r="AC806" i="21"/>
  <c r="AC805" i="21"/>
  <c r="AC804" i="21"/>
  <c r="AC803" i="21"/>
  <c r="AC802" i="21"/>
  <c r="AC801" i="21"/>
  <c r="AC800" i="21"/>
  <c r="AC799" i="21"/>
  <c r="AC798" i="21"/>
  <c r="AC797" i="21"/>
  <c r="AC796" i="21"/>
  <c r="AC795" i="21"/>
  <c r="AC794" i="21"/>
  <c r="AC793" i="21"/>
  <c r="AC792" i="21"/>
  <c r="AC791" i="21"/>
  <c r="AC790" i="21"/>
  <c r="AC789" i="21"/>
  <c r="AC788" i="21"/>
  <c r="AC787" i="21"/>
  <c r="AC786" i="21"/>
  <c r="AC785" i="21"/>
  <c r="AC784" i="21"/>
  <c r="AC783" i="21"/>
  <c r="AC782" i="21"/>
  <c r="AC781" i="21"/>
  <c r="AC780" i="21"/>
  <c r="AC779" i="21"/>
  <c r="AC778" i="21"/>
  <c r="AC777" i="21"/>
  <c r="AC776" i="21"/>
  <c r="AC775" i="21"/>
  <c r="AC774" i="21"/>
  <c r="AC773" i="21"/>
  <c r="AC772" i="21"/>
  <c r="AC771" i="21"/>
  <c r="AC770" i="21"/>
  <c r="AC769" i="21"/>
  <c r="AC768" i="21"/>
  <c r="AC767" i="21"/>
  <c r="AC766" i="21"/>
  <c r="AC765" i="21"/>
  <c r="AC764" i="21"/>
  <c r="AC763" i="21"/>
  <c r="AC762" i="21"/>
  <c r="AC761" i="21"/>
  <c r="AC760" i="21"/>
  <c r="AC759" i="21"/>
  <c r="AC758" i="21"/>
  <c r="AC757" i="21"/>
  <c r="AC756" i="21"/>
  <c r="AC755" i="21"/>
  <c r="AC754" i="21"/>
  <c r="AC753" i="21"/>
  <c r="AC752" i="21"/>
  <c r="AC751" i="21"/>
  <c r="AC750" i="21"/>
  <c r="AC749" i="21"/>
  <c r="AC748" i="21"/>
  <c r="AC747" i="21"/>
  <c r="AC746" i="21"/>
  <c r="AC745" i="21"/>
  <c r="AC744" i="21"/>
  <c r="AC743" i="21"/>
  <c r="AC742" i="21"/>
  <c r="AC741" i="21"/>
  <c r="AC740" i="21"/>
  <c r="AC739" i="21"/>
  <c r="AC738" i="21"/>
  <c r="AC737" i="21"/>
  <c r="AC736" i="21"/>
  <c r="AC735" i="21"/>
  <c r="AC734" i="21"/>
  <c r="AC733" i="21"/>
  <c r="AC732" i="21"/>
  <c r="AC731" i="21"/>
  <c r="AC730" i="21"/>
  <c r="AC729" i="21"/>
  <c r="AC728" i="21"/>
  <c r="AC727" i="21"/>
  <c r="AC726" i="21"/>
  <c r="AC725" i="21"/>
  <c r="AC724" i="21"/>
  <c r="AC723" i="21"/>
  <c r="AC722" i="21"/>
  <c r="AC721" i="21"/>
  <c r="AC720" i="21"/>
  <c r="AC719" i="21"/>
  <c r="AC718" i="21"/>
  <c r="AC717" i="21"/>
  <c r="AC716" i="21"/>
  <c r="AC715" i="21"/>
  <c r="AC714" i="21"/>
  <c r="AC713" i="21"/>
  <c r="AC712" i="21"/>
  <c r="AC711" i="21"/>
  <c r="AC710" i="21"/>
  <c r="AC709" i="21"/>
  <c r="AC708" i="21"/>
  <c r="AC707" i="21"/>
  <c r="AC706" i="21"/>
  <c r="AC705" i="21"/>
  <c r="AC704" i="21"/>
  <c r="AC703" i="21"/>
  <c r="AC702" i="21"/>
  <c r="AC701" i="21"/>
  <c r="AC700" i="21"/>
  <c r="AC699" i="21"/>
  <c r="AC698" i="21"/>
  <c r="AC697" i="21"/>
  <c r="AC696" i="21"/>
  <c r="AC695" i="21"/>
  <c r="AC694" i="21"/>
  <c r="AC693" i="21"/>
  <c r="AC692" i="21"/>
  <c r="AC691" i="21"/>
  <c r="AC690" i="21"/>
  <c r="AC689" i="21"/>
  <c r="AC688" i="21"/>
  <c r="AC687" i="21"/>
  <c r="AC686" i="21"/>
  <c r="AC685" i="21"/>
  <c r="AC684" i="21"/>
  <c r="AC683" i="21"/>
  <c r="AC682" i="21"/>
  <c r="AC681" i="21"/>
  <c r="AC680" i="21"/>
  <c r="AC679" i="21"/>
  <c r="AC678" i="21"/>
  <c r="AC677" i="21"/>
  <c r="AC676" i="21"/>
  <c r="AC675" i="21"/>
  <c r="AC674" i="21"/>
  <c r="AC673" i="21"/>
  <c r="AC672" i="21"/>
  <c r="AC671" i="21"/>
  <c r="AC670" i="21"/>
  <c r="AC669" i="21"/>
  <c r="AC668" i="21"/>
  <c r="AC667" i="21"/>
  <c r="AC666" i="21"/>
  <c r="AC665" i="21"/>
  <c r="AC664" i="21"/>
  <c r="AC663" i="21"/>
  <c r="AC662" i="21"/>
  <c r="AC661" i="21"/>
  <c r="AC660" i="21"/>
  <c r="AC659" i="21"/>
  <c r="AC658" i="21"/>
  <c r="AC657" i="21"/>
  <c r="AC656" i="21"/>
  <c r="AC655" i="21"/>
  <c r="AC654" i="21"/>
  <c r="AC653" i="21"/>
  <c r="AC652" i="21"/>
  <c r="AC651" i="21"/>
  <c r="AC650" i="21"/>
  <c r="AC649" i="21"/>
  <c r="AC648" i="21"/>
  <c r="AC647" i="21"/>
  <c r="AC646" i="21"/>
  <c r="AC645" i="21"/>
  <c r="AC644" i="21"/>
  <c r="AC643" i="21"/>
  <c r="AC642" i="21"/>
  <c r="AC641" i="21"/>
  <c r="AC640" i="21"/>
  <c r="AC639" i="21"/>
  <c r="AC638" i="21"/>
  <c r="AC637" i="21"/>
  <c r="AC636" i="21"/>
  <c r="AC635" i="21"/>
  <c r="AC634" i="21"/>
  <c r="AC633" i="21"/>
  <c r="AC632" i="21"/>
  <c r="AC631" i="21"/>
  <c r="AC630" i="21"/>
  <c r="AC629" i="21"/>
  <c r="AC628" i="21"/>
  <c r="AC627" i="21"/>
  <c r="AC626" i="21"/>
  <c r="AC625" i="21"/>
  <c r="AC624" i="21"/>
  <c r="AC623" i="21"/>
  <c r="AC622" i="21"/>
  <c r="AC621" i="21"/>
  <c r="AC620" i="21"/>
  <c r="AC619" i="21"/>
  <c r="AC618" i="21"/>
  <c r="AC617" i="21"/>
  <c r="AC616" i="21"/>
  <c r="AC615" i="21"/>
  <c r="AC614" i="21"/>
  <c r="AC613" i="21"/>
  <c r="AC612" i="21"/>
  <c r="AC611" i="21"/>
  <c r="AC610" i="21"/>
  <c r="AC609" i="21"/>
  <c r="AC608" i="21"/>
  <c r="AC607" i="21"/>
  <c r="AC606" i="21"/>
  <c r="AC605" i="21"/>
  <c r="AC604" i="21"/>
  <c r="AC603" i="21"/>
  <c r="AC602" i="21"/>
  <c r="AC601" i="21"/>
  <c r="AC600" i="21"/>
  <c r="AC599" i="21"/>
  <c r="AC598" i="21"/>
  <c r="AC597" i="21"/>
  <c r="AC596" i="21"/>
  <c r="AC595" i="21"/>
  <c r="AC594" i="21"/>
  <c r="AC593" i="21"/>
  <c r="AC592" i="21"/>
  <c r="AC591" i="21"/>
  <c r="AC590" i="21"/>
  <c r="AC589" i="21"/>
  <c r="AC588" i="21"/>
  <c r="AC587" i="21"/>
  <c r="AC586" i="21"/>
  <c r="AC585" i="21"/>
  <c r="AC584" i="21"/>
  <c r="AC583" i="21"/>
  <c r="AC582" i="21"/>
  <c r="AC581" i="21"/>
  <c r="AC580" i="21"/>
  <c r="AC579" i="21"/>
  <c r="AC578" i="21"/>
  <c r="AC577" i="21"/>
  <c r="AC576" i="21"/>
  <c r="AC575" i="21"/>
  <c r="AC574" i="21"/>
  <c r="AC573" i="21"/>
  <c r="AC572" i="21"/>
  <c r="AC571" i="21"/>
  <c r="AC570" i="21"/>
  <c r="AC569" i="21"/>
  <c r="AC568" i="21"/>
  <c r="AC567" i="21"/>
  <c r="AC566" i="21"/>
  <c r="AC565" i="21"/>
  <c r="AC564" i="21"/>
  <c r="AC563" i="21"/>
  <c r="AC562" i="21"/>
  <c r="AC561" i="21"/>
  <c r="AC560" i="21"/>
  <c r="AC559" i="21"/>
  <c r="AC558" i="21"/>
  <c r="AC557" i="21"/>
  <c r="AC556" i="21"/>
  <c r="AC555" i="21"/>
  <c r="AC554" i="21"/>
  <c r="AC553" i="21"/>
  <c r="AC552" i="21"/>
  <c r="AC551" i="21"/>
  <c r="AC550" i="21"/>
  <c r="AC549" i="21"/>
  <c r="AC548" i="21"/>
  <c r="AC547" i="21"/>
  <c r="AC546" i="21"/>
  <c r="AC545" i="21"/>
  <c r="AC544" i="21"/>
  <c r="AC543" i="21"/>
  <c r="AC542" i="21"/>
  <c r="AC541" i="21"/>
  <c r="AC540" i="21"/>
  <c r="AC539" i="21"/>
  <c r="AC538" i="21"/>
  <c r="AC537" i="21"/>
  <c r="AC536" i="21"/>
  <c r="AC535" i="21"/>
  <c r="AC534" i="21"/>
  <c r="AC533" i="21"/>
  <c r="AC532" i="21"/>
  <c r="AC531" i="21"/>
  <c r="AC530" i="21"/>
  <c r="AC529" i="21"/>
  <c r="AC528" i="21"/>
  <c r="AC527" i="21"/>
  <c r="AC526" i="21"/>
  <c r="AC525" i="21"/>
  <c r="AC524" i="21"/>
  <c r="AC523" i="21"/>
  <c r="AC522" i="21"/>
  <c r="AC521" i="21"/>
  <c r="AC520" i="21"/>
  <c r="AC519" i="21"/>
  <c r="AC518" i="21"/>
  <c r="AC517" i="21"/>
  <c r="AC516" i="21"/>
  <c r="AC515" i="21"/>
  <c r="AC514" i="21"/>
  <c r="AC513" i="21"/>
  <c r="AC512" i="21"/>
  <c r="AC511" i="21"/>
  <c r="AC510" i="21"/>
  <c r="AC509" i="21"/>
  <c r="AC508" i="21"/>
  <c r="AC507" i="21"/>
  <c r="AC506" i="21"/>
  <c r="AC505" i="21"/>
  <c r="AC504" i="21"/>
  <c r="AC503" i="21"/>
  <c r="AC502" i="21"/>
  <c r="AC501" i="21"/>
  <c r="AC500" i="21"/>
  <c r="AC499" i="21"/>
  <c r="AC498" i="21"/>
  <c r="AC497" i="21"/>
  <c r="AC496" i="21"/>
  <c r="AC495" i="21"/>
  <c r="AC494" i="21"/>
  <c r="AC493" i="21"/>
  <c r="AC492" i="21"/>
  <c r="AC491" i="21"/>
  <c r="AC490" i="21"/>
  <c r="AC489" i="21"/>
  <c r="AC488" i="21"/>
  <c r="AC487" i="21"/>
  <c r="AC486" i="21"/>
  <c r="AC485" i="21"/>
  <c r="AC484" i="21"/>
  <c r="AC483" i="21"/>
  <c r="AC482" i="21"/>
  <c r="AC481" i="21"/>
  <c r="AC480" i="21"/>
  <c r="AC479" i="21"/>
  <c r="AC478" i="21"/>
  <c r="AC477" i="21"/>
  <c r="AC476" i="21"/>
  <c r="AC475" i="21"/>
  <c r="AC474" i="21"/>
  <c r="AC473" i="21"/>
  <c r="AC472" i="21"/>
  <c r="AC471" i="21"/>
  <c r="AC470" i="21"/>
  <c r="AC469" i="21"/>
  <c r="AC468" i="21"/>
  <c r="AC467" i="21"/>
  <c r="AH466" i="21"/>
  <c r="AC466" i="21"/>
  <c r="AH465" i="21"/>
  <c r="AC465" i="21"/>
  <c r="AH464" i="21"/>
  <c r="AC464" i="21"/>
  <c r="AH463" i="21"/>
  <c r="AC463" i="21"/>
  <c r="AH462" i="21"/>
  <c r="AC462" i="21"/>
  <c r="AH461" i="21"/>
  <c r="AC461" i="21"/>
  <c r="AH460" i="21"/>
  <c r="AC460" i="21"/>
  <c r="AH459" i="21"/>
  <c r="AC459" i="21"/>
  <c r="AH458" i="21"/>
  <c r="AC458" i="21"/>
  <c r="AH457" i="21"/>
  <c r="AC457" i="21"/>
  <c r="AH456" i="21"/>
  <c r="AC456" i="21"/>
  <c r="AH455" i="21"/>
  <c r="AC455" i="21"/>
  <c r="AH454" i="21"/>
  <c r="AC454" i="21"/>
  <c r="AH453" i="21"/>
  <c r="AC453" i="21"/>
  <c r="AH452" i="21"/>
  <c r="AC452" i="21"/>
  <c r="AH451" i="21"/>
  <c r="AC451" i="21"/>
  <c r="AH450" i="21"/>
  <c r="AC450" i="21"/>
  <c r="AH449" i="21"/>
  <c r="AC449" i="21"/>
  <c r="AH448" i="21"/>
  <c r="AC448" i="21"/>
  <c r="AH447" i="21"/>
  <c r="AC447" i="21"/>
  <c r="AH446" i="21"/>
  <c r="AC446" i="21"/>
  <c r="AH445" i="21"/>
  <c r="AC445" i="21"/>
  <c r="AH444" i="21"/>
  <c r="AC444" i="21"/>
  <c r="AH443" i="21"/>
  <c r="AC443" i="21"/>
  <c r="AH442" i="21"/>
  <c r="AC442" i="21"/>
  <c r="AH441" i="21"/>
  <c r="AC441" i="21"/>
  <c r="AH440" i="21"/>
  <c r="AC440" i="21"/>
  <c r="AH439" i="21"/>
  <c r="AC439" i="21"/>
  <c r="AH438" i="21"/>
  <c r="AC438" i="21"/>
  <c r="AH437" i="21"/>
  <c r="AC437" i="21"/>
  <c r="AH436" i="21"/>
  <c r="AC436" i="21"/>
  <c r="AH435" i="21"/>
  <c r="AC435" i="21"/>
  <c r="AH434" i="21"/>
  <c r="AC434" i="21"/>
  <c r="AH433" i="21"/>
  <c r="AC433" i="21"/>
  <c r="Z433" i="21"/>
  <c r="AH432" i="21"/>
  <c r="AC432" i="21"/>
  <c r="Z432" i="21"/>
  <c r="AH431" i="21"/>
  <c r="AC431" i="21"/>
  <c r="Z431" i="21"/>
  <c r="AH430" i="21"/>
  <c r="AC430" i="21"/>
  <c r="Z430" i="21"/>
  <c r="AH429" i="21"/>
  <c r="AC429" i="21"/>
  <c r="Z429" i="21"/>
  <c r="AH428" i="21"/>
  <c r="AC428" i="21"/>
  <c r="Z428" i="21"/>
  <c r="AH427" i="21"/>
  <c r="AC427" i="21"/>
  <c r="Z427" i="21"/>
  <c r="AH426" i="21"/>
  <c r="AC426" i="21"/>
  <c r="Z426" i="21"/>
  <c r="AH425" i="21"/>
  <c r="AC425" i="21"/>
  <c r="Z425" i="21"/>
  <c r="AH424" i="21"/>
  <c r="AC424" i="21"/>
  <c r="Z424" i="21"/>
  <c r="AH423" i="21"/>
  <c r="AC423" i="21"/>
  <c r="Z423" i="21"/>
  <c r="AH422" i="21"/>
  <c r="AC422" i="21"/>
  <c r="Z422" i="21"/>
  <c r="AH421" i="21"/>
  <c r="AC421" i="21"/>
  <c r="Z421" i="21"/>
  <c r="AH420" i="21"/>
  <c r="AC420" i="21"/>
  <c r="Z420" i="21"/>
  <c r="AH419" i="21"/>
  <c r="AC419" i="21"/>
  <c r="Z419" i="21"/>
  <c r="AH418" i="21"/>
  <c r="AC418" i="21"/>
  <c r="Z418" i="21"/>
  <c r="AH417" i="21"/>
  <c r="AC417" i="21"/>
  <c r="Z417" i="21"/>
  <c r="AH416" i="21"/>
  <c r="AC416" i="21"/>
  <c r="Z416" i="21"/>
  <c r="AH415" i="21"/>
  <c r="AC415" i="21"/>
  <c r="Z415" i="21"/>
  <c r="AH414" i="21"/>
  <c r="AC414" i="21"/>
  <c r="Z414" i="21"/>
  <c r="AH413" i="21"/>
  <c r="AC413" i="21"/>
  <c r="Z413" i="21"/>
  <c r="AH412" i="21"/>
  <c r="AC412" i="21"/>
  <c r="Z412" i="21"/>
  <c r="AH411" i="21"/>
  <c r="AC411" i="21"/>
  <c r="Z411" i="21"/>
  <c r="AH410" i="21"/>
  <c r="AC410" i="21"/>
  <c r="Z410" i="21"/>
  <c r="AH409" i="21"/>
  <c r="AC409" i="21"/>
  <c r="Z409" i="21"/>
  <c r="AH408" i="21"/>
  <c r="AC408" i="21"/>
  <c r="Z408" i="21"/>
  <c r="AH407" i="21"/>
  <c r="AC407" i="21"/>
  <c r="Z407" i="21"/>
  <c r="AH406" i="21"/>
  <c r="AC406" i="21"/>
  <c r="Z406" i="21"/>
  <c r="AH405" i="21"/>
  <c r="AC405" i="21"/>
  <c r="Z405" i="21"/>
  <c r="AH404" i="21"/>
  <c r="AC404" i="21"/>
  <c r="Z404" i="21"/>
  <c r="AH403" i="21"/>
  <c r="AC403" i="21"/>
  <c r="Z403" i="21"/>
  <c r="AH402" i="21"/>
  <c r="AC402" i="21"/>
  <c r="Z402" i="21"/>
  <c r="AH401" i="21"/>
  <c r="AC401" i="21"/>
  <c r="Z401" i="21"/>
  <c r="AH400" i="21"/>
  <c r="AC400" i="21"/>
  <c r="Z400" i="21"/>
  <c r="AH399" i="21"/>
  <c r="AC399" i="21"/>
  <c r="Z399" i="21"/>
  <c r="AH398" i="21"/>
  <c r="AC398" i="21"/>
  <c r="Z398" i="21"/>
  <c r="AH397" i="21"/>
  <c r="AC397" i="21"/>
  <c r="Z397" i="21"/>
  <c r="AH396" i="21"/>
  <c r="AC396" i="21"/>
  <c r="Z396" i="21"/>
  <c r="AH395" i="21"/>
  <c r="AC395" i="21"/>
  <c r="Z395" i="21"/>
  <c r="AH394" i="21"/>
  <c r="AC394" i="21"/>
  <c r="Z394" i="21"/>
  <c r="AH393" i="21"/>
  <c r="AC393" i="21"/>
  <c r="Z393" i="21"/>
  <c r="AH392" i="21"/>
  <c r="AC392" i="21"/>
  <c r="Z392" i="21"/>
  <c r="AH391" i="21"/>
  <c r="AC391" i="21"/>
  <c r="Z391" i="21"/>
  <c r="AH390" i="21"/>
  <c r="AC390" i="21"/>
  <c r="Z390" i="21"/>
  <c r="AH389" i="21"/>
  <c r="AC389" i="21"/>
  <c r="Z389" i="21"/>
  <c r="AH388" i="21"/>
  <c r="AC388" i="21"/>
  <c r="Z388" i="21"/>
  <c r="AH387" i="21"/>
  <c r="AC387" i="21"/>
  <c r="Z387" i="21"/>
  <c r="AH386" i="21"/>
  <c r="AC386" i="21"/>
  <c r="Z386" i="21"/>
  <c r="AH385" i="21"/>
  <c r="AC385" i="21"/>
  <c r="Z385" i="21"/>
  <c r="AH384" i="21"/>
  <c r="AC384" i="21"/>
  <c r="Z384" i="21"/>
  <c r="AH383" i="21"/>
  <c r="AC383" i="21"/>
  <c r="Z383" i="21"/>
  <c r="AH382" i="21"/>
  <c r="AC382" i="21"/>
  <c r="Z382" i="21"/>
  <c r="AH381" i="21"/>
  <c r="AC381" i="21"/>
  <c r="Z381" i="21"/>
  <c r="AH380" i="21"/>
  <c r="AC380" i="21"/>
  <c r="Z380" i="21"/>
  <c r="AH379" i="21"/>
  <c r="AC379" i="21"/>
  <c r="Z379" i="21"/>
  <c r="AH378" i="21"/>
  <c r="AC378" i="21"/>
  <c r="Z378" i="21"/>
  <c r="AH377" i="21"/>
  <c r="AC377" i="21"/>
  <c r="Z377" i="21"/>
  <c r="AH376" i="21"/>
  <c r="AC376" i="21"/>
  <c r="Z376" i="21"/>
  <c r="AH375" i="21"/>
  <c r="AC375" i="21"/>
  <c r="Z375" i="21"/>
  <c r="AH374" i="21"/>
  <c r="AC374" i="21"/>
  <c r="Z374" i="21"/>
  <c r="AH373" i="21"/>
  <c r="AC373" i="21"/>
  <c r="Z373" i="21"/>
  <c r="AH372" i="21"/>
  <c r="AC372" i="21"/>
  <c r="Z372" i="21"/>
  <c r="AH371" i="21"/>
  <c r="AC371" i="21"/>
  <c r="Z371" i="21"/>
  <c r="AH370" i="21"/>
  <c r="AC370" i="21"/>
  <c r="Z370" i="21"/>
  <c r="AH369" i="21"/>
  <c r="AC369" i="21"/>
  <c r="Z369" i="21"/>
  <c r="AH368" i="21"/>
  <c r="AC368" i="21"/>
  <c r="Z368" i="21"/>
  <c r="AH367" i="21"/>
  <c r="AC367" i="21"/>
  <c r="Z367" i="21"/>
  <c r="AH366" i="21"/>
  <c r="AC366" i="21"/>
  <c r="AA366" i="21"/>
  <c r="Y366" i="21"/>
  <c r="AH365" i="21"/>
  <c r="AC365" i="21"/>
  <c r="AA365" i="21"/>
  <c r="Y365" i="21"/>
  <c r="AH364" i="21"/>
  <c r="AC364" i="21"/>
  <c r="AA364" i="21"/>
  <c r="Y364" i="21"/>
  <c r="AH363" i="21"/>
  <c r="AC363" i="21"/>
  <c r="AA363" i="21"/>
  <c r="Y363" i="21"/>
  <c r="AH362" i="21"/>
  <c r="AC362" i="21"/>
  <c r="AA362" i="21"/>
  <c r="Y362" i="21"/>
  <c r="AH361" i="21"/>
  <c r="AC361" i="21"/>
  <c r="AA361" i="21"/>
  <c r="Y361" i="21"/>
  <c r="AH360" i="21"/>
  <c r="AC360" i="21"/>
  <c r="AH359" i="21"/>
  <c r="AC359" i="21"/>
  <c r="AA359" i="21"/>
  <c r="Y359" i="21"/>
  <c r="AH358" i="21"/>
  <c r="AC358" i="21"/>
  <c r="AA358" i="21"/>
  <c r="Y358" i="21"/>
  <c r="AH357" i="21"/>
  <c r="AC357" i="21"/>
  <c r="AA357" i="21"/>
  <c r="Y357" i="21"/>
  <c r="AH356" i="21"/>
  <c r="AC356" i="21"/>
  <c r="AA356" i="21"/>
  <c r="Y356" i="21"/>
  <c r="AH355" i="21"/>
  <c r="AC355" i="21"/>
  <c r="AA355" i="21"/>
  <c r="Y355" i="21"/>
  <c r="AH354" i="21"/>
  <c r="AC354" i="21"/>
  <c r="AA354" i="21"/>
  <c r="Y354" i="21"/>
  <c r="AH353" i="21"/>
  <c r="AC353" i="21"/>
  <c r="AH352" i="21"/>
  <c r="AC352" i="21"/>
  <c r="AA352" i="21"/>
  <c r="Y352" i="21"/>
  <c r="AH351" i="21"/>
  <c r="AC351" i="21"/>
  <c r="AA351" i="21"/>
  <c r="Y351" i="21"/>
  <c r="AH350" i="21"/>
  <c r="AC350" i="21"/>
  <c r="AA350" i="21"/>
  <c r="Y350" i="21"/>
  <c r="AH349" i="21"/>
  <c r="AC349" i="21"/>
  <c r="AA349" i="21"/>
  <c r="Y349" i="21"/>
  <c r="AH348" i="21"/>
  <c r="AC348" i="21"/>
  <c r="AA348" i="21"/>
  <c r="Y348" i="21"/>
  <c r="AH347" i="21"/>
  <c r="AC347" i="21"/>
  <c r="AA347" i="21"/>
  <c r="Y347" i="21"/>
  <c r="AH346" i="21"/>
  <c r="AC346" i="21"/>
  <c r="AH345" i="21"/>
  <c r="AC345" i="21"/>
  <c r="AA345" i="21"/>
  <c r="Y345" i="21"/>
  <c r="AH344" i="21"/>
  <c r="AC344" i="21"/>
  <c r="AA344" i="21"/>
  <c r="Y344" i="21"/>
  <c r="AH343" i="21"/>
  <c r="AC343" i="21"/>
  <c r="AA343" i="21"/>
  <c r="Y343" i="21"/>
  <c r="AH342" i="21"/>
  <c r="AC342" i="21"/>
  <c r="AA342" i="21"/>
  <c r="Y342" i="21"/>
  <c r="AH341" i="21"/>
  <c r="AC341" i="21"/>
  <c r="AA341" i="21"/>
  <c r="Y341" i="21"/>
  <c r="AH340" i="21"/>
  <c r="AC340" i="21"/>
  <c r="AA340" i="21"/>
  <c r="Y340" i="21"/>
  <c r="AH339" i="21"/>
  <c r="AC339" i="21"/>
  <c r="Z339" i="21"/>
  <c r="AH338" i="21"/>
  <c r="AC338" i="21"/>
  <c r="AA338" i="21"/>
  <c r="Y338" i="21"/>
  <c r="AH337" i="21"/>
  <c r="AC337" i="21"/>
  <c r="AA337" i="21"/>
  <c r="Y337" i="21"/>
  <c r="AH336" i="21"/>
  <c r="AC336" i="21"/>
  <c r="AA336" i="21"/>
  <c r="Y336" i="21"/>
  <c r="AH335" i="21"/>
  <c r="AC335" i="21"/>
  <c r="AA335" i="21"/>
  <c r="Y335" i="21"/>
  <c r="AH334" i="21"/>
  <c r="AC334" i="21"/>
  <c r="AA334" i="21"/>
  <c r="Y334" i="21"/>
  <c r="AH333" i="21"/>
  <c r="AC333" i="21"/>
  <c r="AA333" i="21"/>
  <c r="Y333" i="21"/>
  <c r="AH332" i="21"/>
  <c r="AC332" i="21"/>
  <c r="AH331" i="21"/>
  <c r="AC331" i="21"/>
  <c r="AA331" i="21"/>
  <c r="Y331" i="21"/>
  <c r="AH330" i="21"/>
  <c r="AC330" i="21"/>
  <c r="AA330" i="21"/>
  <c r="Y330" i="21"/>
  <c r="AH329" i="21"/>
  <c r="AC329" i="21"/>
  <c r="AA329" i="21"/>
  <c r="Y329" i="21"/>
  <c r="AH328" i="21"/>
  <c r="AC328" i="21"/>
  <c r="AA328" i="21"/>
  <c r="Y328" i="21"/>
  <c r="AH327" i="21"/>
  <c r="AC327" i="21"/>
  <c r="AA327" i="21"/>
  <c r="Y327" i="21"/>
  <c r="AH326" i="21"/>
  <c r="AC326" i="21"/>
  <c r="AA326" i="21"/>
  <c r="Y326" i="21"/>
  <c r="AH325" i="21"/>
  <c r="AC325" i="21"/>
  <c r="AH324" i="21"/>
  <c r="AC324" i="21"/>
  <c r="AA324" i="21"/>
  <c r="Y324" i="21"/>
  <c r="AH323" i="21"/>
  <c r="AC323" i="21"/>
  <c r="AA323" i="21"/>
  <c r="Y323" i="21"/>
  <c r="AH322" i="21"/>
  <c r="AC322" i="21"/>
  <c r="AA322" i="21"/>
  <c r="Y322" i="21"/>
  <c r="AH321" i="21"/>
  <c r="AC321" i="21"/>
  <c r="AA321" i="21"/>
  <c r="Y321" i="21"/>
  <c r="AH320" i="21"/>
  <c r="AC320" i="21"/>
  <c r="AA320" i="21"/>
  <c r="Y320" i="21"/>
  <c r="AH319" i="21"/>
  <c r="AC319" i="21"/>
  <c r="AA319" i="21"/>
  <c r="Y319" i="21"/>
  <c r="AH318" i="21"/>
  <c r="AC318" i="21"/>
  <c r="AH317" i="21"/>
  <c r="AC317" i="21"/>
  <c r="AA317" i="21"/>
  <c r="Y317" i="21"/>
  <c r="AH316" i="21"/>
  <c r="AC316" i="21"/>
  <c r="AA316" i="21"/>
  <c r="Y316" i="21"/>
  <c r="AH315" i="21"/>
  <c r="AC315" i="21"/>
  <c r="AA315" i="21"/>
  <c r="Y315" i="21"/>
  <c r="AH314" i="21"/>
  <c r="AC314" i="21"/>
  <c r="AA314" i="21"/>
  <c r="Y314" i="21"/>
  <c r="AH313" i="21"/>
  <c r="AC313" i="21"/>
  <c r="AA313" i="21"/>
  <c r="Y313" i="21"/>
  <c r="AH312" i="21"/>
  <c r="AC312" i="21"/>
  <c r="AA312" i="21"/>
  <c r="Y312" i="21"/>
  <c r="AH311" i="21"/>
  <c r="AC311" i="21"/>
  <c r="Z311" i="21"/>
  <c r="AH310" i="21"/>
  <c r="AC310" i="21"/>
  <c r="Y310" i="21"/>
  <c r="AH309" i="21"/>
  <c r="AC309" i="21"/>
  <c r="Y309" i="21"/>
  <c r="AH308" i="21"/>
  <c r="AC308" i="21"/>
  <c r="Y308" i="21"/>
  <c r="AH307" i="21"/>
  <c r="AC307" i="21"/>
  <c r="Y307" i="21"/>
  <c r="AH306" i="21"/>
  <c r="AC306" i="21"/>
  <c r="Y306" i="21"/>
  <c r="AH305" i="21"/>
  <c r="AC305" i="21"/>
  <c r="Y305" i="21"/>
  <c r="AH304" i="21"/>
  <c r="AC304" i="21"/>
  <c r="AH303" i="21"/>
  <c r="AC303" i="21"/>
  <c r="Y303" i="21"/>
  <c r="AH302" i="21"/>
  <c r="AC302" i="21"/>
  <c r="Y302" i="21"/>
  <c r="AH301" i="21"/>
  <c r="AC301" i="21"/>
  <c r="Y301" i="21"/>
  <c r="AH300" i="21"/>
  <c r="AC300" i="21"/>
  <c r="Y300" i="21"/>
  <c r="AH299" i="21"/>
  <c r="AC299" i="21"/>
  <c r="Y299" i="21"/>
  <c r="AH298" i="21"/>
  <c r="AC298" i="21"/>
  <c r="Y298" i="21"/>
  <c r="AH297" i="21"/>
  <c r="AC297" i="21"/>
  <c r="AH296" i="21"/>
  <c r="AC296" i="21"/>
  <c r="Y296" i="21"/>
  <c r="AI295" i="21"/>
  <c r="AH295" i="21"/>
  <c r="AG295" i="21"/>
  <c r="AC295" i="21"/>
  <c r="Y295" i="21"/>
  <c r="AH294" i="21"/>
  <c r="AC294" i="21"/>
  <c r="Y294" i="21"/>
  <c r="AH293" i="21"/>
  <c r="AC293" i="21"/>
  <c r="Y293" i="21"/>
  <c r="AI292" i="21"/>
  <c r="AH292" i="21"/>
  <c r="AG292" i="21"/>
  <c r="AC292" i="21"/>
  <c r="Y292" i="21"/>
  <c r="AI291" i="21"/>
  <c r="AH291" i="21"/>
  <c r="AG291" i="21"/>
  <c r="AC291" i="21"/>
  <c r="Y291" i="21"/>
  <c r="AI290" i="21"/>
  <c r="AH290" i="21"/>
  <c r="AG290" i="21"/>
  <c r="AC290" i="21"/>
  <c r="AI289" i="21"/>
  <c r="AH289" i="21"/>
  <c r="AG289" i="21"/>
  <c r="AC289" i="21"/>
  <c r="Y289" i="21"/>
  <c r="AI288" i="21"/>
  <c r="AH288" i="21"/>
  <c r="AG288" i="21"/>
  <c r="AC288" i="21"/>
  <c r="Y288" i="21"/>
  <c r="AI287" i="21"/>
  <c r="AH287" i="21"/>
  <c r="AG287" i="21"/>
  <c r="AC287" i="21"/>
  <c r="Y287" i="21"/>
  <c r="AH286" i="21"/>
  <c r="AC286" i="21"/>
  <c r="Y286" i="21"/>
  <c r="AH285" i="21"/>
  <c r="AC285" i="21"/>
  <c r="Y285" i="21"/>
  <c r="AH284" i="21"/>
  <c r="AC284" i="21"/>
  <c r="Y284" i="21"/>
  <c r="AH283" i="21"/>
  <c r="AC283" i="21"/>
  <c r="Z283" i="21"/>
  <c r="AH282" i="21"/>
  <c r="AC282" i="21"/>
  <c r="Y282" i="21"/>
  <c r="AH281" i="21"/>
  <c r="AC281" i="21"/>
  <c r="Y281" i="21"/>
  <c r="AH280" i="21"/>
  <c r="AC280" i="21"/>
  <c r="Y280" i="21"/>
  <c r="AI279" i="21"/>
  <c r="AH279" i="21"/>
  <c r="AG279" i="21"/>
  <c r="AC279" i="21"/>
  <c r="Y279" i="21"/>
  <c r="AI278" i="21"/>
  <c r="AH278" i="21"/>
  <c r="AG278" i="21"/>
  <c r="AC278" i="21"/>
  <c r="Y278" i="21"/>
  <c r="AI277" i="21"/>
  <c r="AH277" i="21"/>
  <c r="AG277" i="21"/>
  <c r="AC277" i="21"/>
  <c r="Y277" i="21"/>
  <c r="AI276" i="21"/>
  <c r="AH276" i="21"/>
  <c r="AG276" i="21"/>
  <c r="AC276" i="21"/>
  <c r="AI275" i="21"/>
  <c r="AH275" i="21"/>
  <c r="AG275" i="21"/>
  <c r="AC275" i="21"/>
  <c r="Y275" i="21"/>
  <c r="AI274" i="21"/>
  <c r="AH274" i="21"/>
  <c r="AG274" i="21"/>
  <c r="AC274" i="21"/>
  <c r="Y274" i="21"/>
  <c r="AI273" i="21"/>
  <c r="AH273" i="21"/>
  <c r="AG273" i="21"/>
  <c r="AC273" i="21"/>
  <c r="Y273" i="21"/>
  <c r="AI272" i="21"/>
  <c r="AH272" i="21"/>
  <c r="AG272" i="21"/>
  <c r="AC272" i="21"/>
  <c r="Y272" i="21"/>
  <c r="AI271" i="21"/>
  <c r="AH271" i="21"/>
  <c r="AG271" i="21"/>
  <c r="AC271" i="21"/>
  <c r="Y271" i="21"/>
  <c r="AI270" i="21"/>
  <c r="AH270" i="21"/>
  <c r="AG270" i="21"/>
  <c r="AC270" i="21"/>
  <c r="Y270" i="21"/>
  <c r="AI269" i="21"/>
  <c r="AH269" i="21"/>
  <c r="AG269" i="21"/>
  <c r="AC269" i="21"/>
  <c r="AI268" i="21"/>
  <c r="AH268" i="21"/>
  <c r="AG268" i="21"/>
  <c r="AC268" i="21"/>
  <c r="Y268" i="21"/>
  <c r="AI267" i="21"/>
  <c r="AH267" i="21"/>
  <c r="AG267" i="21"/>
  <c r="AC267" i="21"/>
  <c r="Y267" i="21"/>
  <c r="AI266" i="21"/>
  <c r="AH266" i="21"/>
  <c r="AG266" i="21"/>
  <c r="AC266" i="21"/>
  <c r="Y266" i="21"/>
  <c r="AI265" i="21"/>
  <c r="AH265" i="21"/>
  <c r="AG265" i="21"/>
  <c r="AC265" i="21"/>
  <c r="Y265" i="21"/>
  <c r="AI264" i="21"/>
  <c r="AH264" i="21"/>
  <c r="AG264" i="21"/>
  <c r="AC264" i="21"/>
  <c r="Y264" i="21"/>
  <c r="AI263" i="21"/>
  <c r="AH263" i="21"/>
  <c r="AG263" i="21"/>
  <c r="AC263" i="21"/>
  <c r="Y263" i="21"/>
  <c r="AI262" i="21"/>
  <c r="AH262" i="21"/>
  <c r="AG262" i="21"/>
  <c r="AC262" i="21"/>
  <c r="AI261" i="21"/>
  <c r="AH261" i="21"/>
  <c r="AG261" i="21"/>
  <c r="AC261" i="21"/>
  <c r="AI260" i="21"/>
  <c r="AH260" i="21"/>
  <c r="AG260" i="21"/>
  <c r="AC260" i="21"/>
  <c r="AI259" i="21"/>
  <c r="AH259" i="21"/>
  <c r="AG259" i="21"/>
  <c r="AC259" i="21"/>
  <c r="AI258" i="21"/>
  <c r="AH258" i="21"/>
  <c r="AG258" i="21"/>
  <c r="AC258" i="21"/>
  <c r="AI257" i="21"/>
  <c r="AH257" i="21"/>
  <c r="AG257" i="21"/>
  <c r="AC257" i="21"/>
  <c r="AI256" i="21"/>
  <c r="AH256" i="21"/>
  <c r="AG256" i="21"/>
  <c r="AC256" i="21"/>
  <c r="AI255" i="21"/>
  <c r="AH255" i="21"/>
  <c r="AG255" i="21"/>
  <c r="AC255" i="21"/>
  <c r="Z255" i="21"/>
  <c r="AI254" i="21"/>
  <c r="AH254" i="21"/>
  <c r="AG254" i="21"/>
  <c r="AC254" i="21"/>
  <c r="AI253" i="21"/>
  <c r="AH253" i="21"/>
  <c r="AG253" i="21"/>
  <c r="AC253" i="21"/>
  <c r="AI252" i="21"/>
  <c r="AH252" i="21"/>
  <c r="AG252" i="21"/>
  <c r="AC252" i="21"/>
  <c r="AI251" i="21"/>
  <c r="AH251" i="21"/>
  <c r="AG251" i="21"/>
  <c r="AC251" i="21"/>
  <c r="AI250" i="21"/>
  <c r="AH250" i="21"/>
  <c r="AG250" i="21"/>
  <c r="AC250" i="21"/>
  <c r="AI249" i="21"/>
  <c r="AH249" i="21"/>
  <c r="AG249" i="21"/>
  <c r="AC249" i="21"/>
  <c r="AI248" i="21"/>
  <c r="AH248" i="21"/>
  <c r="AG248" i="21"/>
  <c r="AC248" i="21"/>
  <c r="AI247" i="21"/>
  <c r="AH247" i="21"/>
  <c r="AG247" i="21"/>
  <c r="AC247" i="21"/>
  <c r="AI246" i="21"/>
  <c r="AH246" i="21"/>
  <c r="AG246" i="21"/>
  <c r="AC246" i="21"/>
  <c r="AI245" i="21"/>
  <c r="AH245" i="21"/>
  <c r="AG245" i="21"/>
  <c r="AC245" i="21"/>
  <c r="AI244" i="21"/>
  <c r="AH244" i="21"/>
  <c r="AG244" i="21"/>
  <c r="AC244" i="21"/>
  <c r="AI243" i="21"/>
  <c r="AH243" i="21"/>
  <c r="AG243" i="21"/>
  <c r="AC243" i="21"/>
  <c r="AI242" i="21"/>
  <c r="AH242" i="21"/>
  <c r="AG242" i="21"/>
  <c r="AC242" i="21"/>
  <c r="AI241" i="21"/>
  <c r="AH241" i="21"/>
  <c r="AG241" i="21"/>
  <c r="AC241" i="21"/>
  <c r="AI240" i="21"/>
  <c r="AH240" i="21"/>
  <c r="AG240" i="21"/>
  <c r="AC240" i="21"/>
  <c r="AI239" i="21"/>
  <c r="AH239" i="21"/>
  <c r="AG239" i="21"/>
  <c r="AC239" i="21"/>
  <c r="AI238" i="21"/>
  <c r="AH238" i="21"/>
  <c r="AG238" i="21"/>
  <c r="AC238" i="21"/>
  <c r="AI237" i="21"/>
  <c r="AH237" i="21"/>
  <c r="AG237" i="21"/>
  <c r="AC237" i="21"/>
  <c r="AI236" i="21"/>
  <c r="AH236" i="21"/>
  <c r="AG236" i="21"/>
  <c r="AC236" i="21"/>
  <c r="AI235" i="21"/>
  <c r="AH235" i="21"/>
  <c r="AG235" i="21"/>
  <c r="AC235" i="21"/>
  <c r="AI234" i="21"/>
  <c r="AH234" i="21"/>
  <c r="AG234" i="21"/>
  <c r="AC234" i="21"/>
  <c r="AI233" i="21"/>
  <c r="AH233" i="21"/>
  <c r="AG233" i="21"/>
  <c r="AC233" i="21"/>
  <c r="AI232" i="21"/>
  <c r="AH232" i="21"/>
  <c r="AG232" i="21"/>
  <c r="AC232" i="21"/>
  <c r="AI231" i="21"/>
  <c r="AH231" i="21"/>
  <c r="AG231" i="21"/>
  <c r="AC231" i="21"/>
  <c r="AI230" i="21"/>
  <c r="AH230" i="21"/>
  <c r="AG230" i="21"/>
  <c r="AC230" i="21"/>
  <c r="AI229" i="21"/>
  <c r="AH229" i="21"/>
  <c r="AG229" i="21"/>
  <c r="AC229" i="21"/>
  <c r="AI228" i="21"/>
  <c r="AH228" i="21"/>
  <c r="AG228" i="21"/>
  <c r="AC228" i="21"/>
  <c r="AI227" i="21"/>
  <c r="AH227" i="21"/>
  <c r="AG227" i="21"/>
  <c r="AC227" i="21"/>
  <c r="Z227" i="21"/>
  <c r="AI226" i="21"/>
  <c r="AH226" i="21"/>
  <c r="AG226" i="21"/>
  <c r="AC226" i="21"/>
  <c r="AI225" i="21"/>
  <c r="AH225" i="21"/>
  <c r="AG225" i="21"/>
  <c r="AC225" i="21"/>
  <c r="AI224" i="21"/>
  <c r="AH224" i="21"/>
  <c r="AG224" i="21"/>
  <c r="AC224" i="21"/>
  <c r="AC223" i="21"/>
  <c r="AC222" i="21"/>
  <c r="AC221" i="21"/>
  <c r="AI223" i="21"/>
  <c r="AH223" i="21"/>
  <c r="AG223" i="21"/>
  <c r="AC220" i="21"/>
  <c r="AI222" i="21"/>
  <c r="AH222" i="21"/>
  <c r="AG222" i="21"/>
  <c r="AC219" i="21"/>
  <c r="AI221" i="21"/>
  <c r="AH221" i="21"/>
  <c r="AG221" i="21"/>
  <c r="AC218" i="21"/>
  <c r="AI220" i="21"/>
  <c r="AH220" i="21"/>
  <c r="AG220" i="21"/>
  <c r="AC217" i="21"/>
  <c r="AI219" i="21"/>
  <c r="AH219" i="21"/>
  <c r="AG219" i="21"/>
  <c r="AC216" i="21"/>
  <c r="AI218" i="21"/>
  <c r="AH218" i="21"/>
  <c r="AG218" i="21"/>
  <c r="AC215" i="21"/>
  <c r="AI217" i="21"/>
  <c r="AH217" i="21"/>
  <c r="AG217" i="21"/>
  <c r="AC214" i="21"/>
  <c r="AI216" i="21"/>
  <c r="AH216" i="21"/>
  <c r="AG216" i="21"/>
  <c r="AC213" i="21"/>
  <c r="AI215" i="21"/>
  <c r="AH215" i="21"/>
  <c r="AG215" i="21"/>
  <c r="AC212" i="21"/>
  <c r="AI214" i="21"/>
  <c r="AH214" i="21"/>
  <c r="AG214" i="21"/>
  <c r="AC211" i="21"/>
  <c r="AI213" i="21"/>
  <c r="AH213" i="21"/>
  <c r="AG213" i="21"/>
  <c r="AC210" i="21"/>
  <c r="AI212" i="21"/>
  <c r="AH212" i="21"/>
  <c r="AG212" i="21"/>
  <c r="AC209" i="21"/>
  <c r="AI211" i="21"/>
  <c r="AH211" i="21"/>
  <c r="AG211" i="21"/>
  <c r="AC208" i="21"/>
  <c r="AI210" i="21"/>
  <c r="AH210" i="21"/>
  <c r="AG210" i="21"/>
  <c r="AC207" i="21"/>
  <c r="AI209" i="21"/>
  <c r="AH209" i="21"/>
  <c r="AG209" i="21"/>
  <c r="AC206" i="21"/>
  <c r="AI208" i="21"/>
  <c r="AH208" i="21"/>
  <c r="AG208" i="21"/>
  <c r="AC205" i="21"/>
  <c r="AI207" i="21"/>
  <c r="AH207" i="21"/>
  <c r="AG207" i="21"/>
  <c r="AC204" i="21"/>
  <c r="AI206" i="21"/>
  <c r="AH206" i="21"/>
  <c r="AG206" i="21"/>
  <c r="AC203" i="21"/>
  <c r="AI205" i="21"/>
  <c r="AH205" i="21"/>
  <c r="AG205" i="21"/>
  <c r="AC202" i="21"/>
  <c r="AI204" i="21"/>
  <c r="AH204" i="21"/>
  <c r="AG204" i="21"/>
  <c r="AC201" i="21"/>
  <c r="AI203" i="21"/>
  <c r="AH203" i="21"/>
  <c r="AG203" i="21"/>
  <c r="AC200" i="21"/>
  <c r="T200" i="21"/>
  <c r="T207" i="21" s="1"/>
  <c r="T214" i="21" s="1"/>
  <c r="AI202" i="21"/>
  <c r="AH202" i="21"/>
  <c r="AG202" i="21"/>
  <c r="AC199" i="21"/>
  <c r="Z199" i="21"/>
  <c r="AI201" i="21"/>
  <c r="AH201" i="21"/>
  <c r="AG201" i="21"/>
  <c r="AC198" i="21"/>
  <c r="AI200" i="21"/>
  <c r="AH200" i="21"/>
  <c r="AG200" i="21"/>
  <c r="AC197" i="21"/>
  <c r="AI199" i="21"/>
  <c r="AH199" i="21"/>
  <c r="AG199" i="21"/>
  <c r="AC196" i="21"/>
  <c r="AI198" i="21"/>
  <c r="AH198" i="21"/>
  <c r="AG198" i="21"/>
  <c r="AC195" i="21"/>
  <c r="AI197" i="21"/>
  <c r="AH197" i="21"/>
  <c r="AG197" i="21"/>
  <c r="AC194" i="21"/>
  <c r="T194" i="21"/>
  <c r="T195" i="21" s="1"/>
  <c r="T196" i="21" s="1"/>
  <c r="T197" i="21" s="1"/>
  <c r="T198" i="21" s="1"/>
  <c r="AI196" i="21"/>
  <c r="AH196" i="21"/>
  <c r="AG196" i="21"/>
  <c r="AC193" i="21"/>
  <c r="AI195" i="21"/>
  <c r="AH195" i="21"/>
  <c r="AG195" i="21"/>
  <c r="AC192" i="21"/>
  <c r="AC191" i="21"/>
  <c r="AC190" i="21"/>
  <c r="AC189" i="21"/>
  <c r="AC188" i="21"/>
  <c r="AC187" i="21"/>
  <c r="T187" i="21"/>
  <c r="T188" i="21" s="1"/>
  <c r="T189" i="21" s="1"/>
  <c r="T190" i="21" s="1"/>
  <c r="T191" i="21" s="1"/>
  <c r="AC186" i="21"/>
  <c r="AC185" i="21"/>
  <c r="AC184" i="21"/>
  <c r="AC183" i="21"/>
  <c r="AC182" i="21"/>
  <c r="AC181" i="21"/>
  <c r="AC180" i="21"/>
  <c r="AC179" i="21"/>
  <c r="AC178" i="21"/>
  <c r="AC177" i="21"/>
  <c r="AC176" i="21"/>
  <c r="AC175" i="21"/>
  <c r="AC174" i="21"/>
  <c r="AC173" i="21"/>
  <c r="AC172" i="21"/>
  <c r="AC171" i="21"/>
  <c r="AC170" i="21"/>
  <c r="AC169" i="21"/>
  <c r="AC168" i="21"/>
  <c r="AC167" i="21"/>
  <c r="AC166" i="21"/>
  <c r="AC165" i="21"/>
  <c r="AC164" i="21"/>
  <c r="AC163" i="21"/>
  <c r="AC162" i="21"/>
  <c r="AC161" i="21"/>
  <c r="AC160" i="21"/>
  <c r="AC159" i="21"/>
  <c r="AC158" i="21"/>
  <c r="AC157" i="21"/>
  <c r="AC156" i="21"/>
  <c r="AC155" i="21"/>
  <c r="AC154" i="21"/>
  <c r="AC153" i="21"/>
  <c r="AC152" i="21"/>
  <c r="AC151" i="21"/>
  <c r="T151" i="21"/>
  <c r="T158" i="21" s="1"/>
  <c r="AC150" i="21"/>
  <c r="AC149" i="21"/>
  <c r="AC148" i="21"/>
  <c r="AC147" i="21"/>
  <c r="AC146" i="21"/>
  <c r="AC145" i="21"/>
  <c r="T145" i="21"/>
  <c r="T146" i="21" s="1"/>
  <c r="T147" i="21" s="1"/>
  <c r="T148" i="21" s="1"/>
  <c r="T149" i="21" s="1"/>
  <c r="AC144" i="21"/>
  <c r="AC143" i="21"/>
  <c r="AC142" i="21"/>
  <c r="AC141" i="21"/>
  <c r="AC140" i="21"/>
  <c r="AC139" i="21"/>
  <c r="AC138" i="21"/>
  <c r="AC137" i="21"/>
  <c r="AC136" i="21"/>
  <c r="AC135" i="21"/>
  <c r="AC134" i="21"/>
  <c r="AC133" i="21"/>
  <c r="AC132" i="21"/>
  <c r="AC131" i="21"/>
  <c r="AC130" i="21"/>
  <c r="AC129" i="21"/>
  <c r="AC128" i="21"/>
  <c r="AC127" i="21"/>
  <c r="AC126" i="21"/>
  <c r="AC125" i="21"/>
  <c r="AC124" i="21"/>
  <c r="AC123" i="21"/>
  <c r="T123" i="21"/>
  <c r="AC122" i="21"/>
  <c r="AC121" i="21"/>
  <c r="AC120" i="21"/>
  <c r="AC119" i="21"/>
  <c r="AC118" i="21"/>
  <c r="AC117" i="21"/>
  <c r="AJ116" i="21"/>
  <c r="AC116" i="21"/>
  <c r="AC115" i="21"/>
  <c r="AJ114" i="21"/>
  <c r="AJ115" i="21" s="1"/>
  <c r="AC114" i="21"/>
  <c r="AC113" i="21"/>
  <c r="AC112" i="21"/>
  <c r="AC111" i="21"/>
  <c r="AC110" i="21"/>
  <c r="AC109" i="21"/>
  <c r="AC108" i="21"/>
  <c r="AC107" i="21"/>
  <c r="AC106" i="21"/>
  <c r="AC105" i="21"/>
  <c r="AC104" i="21"/>
  <c r="AC103" i="21"/>
  <c r="AC102" i="21"/>
  <c r="AC101" i="21"/>
  <c r="AC100" i="21"/>
  <c r="AC99" i="21"/>
  <c r="AC96" i="21"/>
  <c r="AC95" i="21"/>
  <c r="AC91" i="21"/>
  <c r="AC90" i="21"/>
  <c r="AC89" i="21"/>
  <c r="AC88" i="21"/>
  <c r="AC87" i="21"/>
  <c r="AC86" i="21"/>
  <c r="AC85" i="21"/>
  <c r="AC84" i="21"/>
  <c r="AC83" i="21"/>
  <c r="AC82" i="21"/>
  <c r="AC81" i="21"/>
  <c r="AJ80" i="21"/>
  <c r="AJ81" i="21" s="1"/>
  <c r="AC80" i="21"/>
  <c r="AC79" i="21"/>
  <c r="AC78" i="21"/>
  <c r="AC77" i="21"/>
  <c r="AC76" i="21"/>
  <c r="AC75" i="21"/>
  <c r="AC74" i="21"/>
  <c r="AC73" i="21"/>
  <c r="AC72" i="21"/>
  <c r="AC71" i="21"/>
  <c r="AC70" i="21"/>
  <c r="AC69" i="21"/>
  <c r="AC68" i="21"/>
  <c r="AC67" i="21"/>
  <c r="AC66" i="21"/>
  <c r="AC65" i="21"/>
  <c r="AC64" i="21"/>
  <c r="AC63" i="21"/>
  <c r="AC62" i="21"/>
  <c r="AC61" i="21"/>
  <c r="AC60" i="21"/>
  <c r="AC59" i="21"/>
  <c r="AC58" i="21"/>
  <c r="AC57" i="21"/>
  <c r="AC56" i="21"/>
  <c r="AC55" i="21"/>
  <c r="AC54" i="21"/>
  <c r="AC53" i="21"/>
  <c r="AC52" i="21"/>
  <c r="AC51" i="21"/>
  <c r="AC50" i="21"/>
  <c r="AC49" i="21"/>
  <c r="AC48" i="21"/>
  <c r="AC47" i="21"/>
  <c r="AC46" i="21"/>
  <c r="AC45" i="21"/>
  <c r="AC44" i="21"/>
  <c r="AC43" i="21"/>
  <c r="AC42" i="21"/>
  <c r="AC41" i="21"/>
  <c r="AC40" i="21"/>
  <c r="AC39" i="21"/>
  <c r="AK36" i="21"/>
  <c r="AJ12" i="21"/>
  <c r="AJ13" i="21" s="1"/>
  <c r="T40" i="21"/>
  <c r="T47" i="21" s="1"/>
  <c r="T54" i="21" s="1"/>
  <c r="T60" i="21" s="1"/>
  <c r="T67" i="21" s="1"/>
  <c r="T74" i="21" s="1"/>
  <c r="T81" i="21" s="1"/>
  <c r="T88" i="21" s="1"/>
  <c r="T95" i="21" s="1"/>
  <c r="T102" i="21" s="1"/>
  <c r="T109" i="21" s="1"/>
  <c r="AM8" i="21"/>
  <c r="AL8" i="21"/>
  <c r="AM7" i="21"/>
  <c r="AL7" i="21"/>
  <c r="AM6" i="21"/>
  <c r="AL6" i="21"/>
  <c r="AM5" i="21"/>
  <c r="AL5" i="21"/>
  <c r="AM4" i="21"/>
  <c r="AL4" i="21"/>
  <c r="AM3" i="21"/>
  <c r="AL3" i="21"/>
  <c r="AI3" i="21"/>
  <c r="AG3" i="21"/>
  <c r="AM2" i="21"/>
  <c r="AL2" i="21"/>
  <c r="AI2" i="21"/>
  <c r="AG2" i="21"/>
  <c r="AM1" i="21"/>
  <c r="AL1" i="21"/>
  <c r="AI1" i="21"/>
  <c r="AG1" i="21"/>
  <c r="S23" i="18"/>
  <c r="Q23" i="18"/>
  <c r="P23" i="18"/>
  <c r="N23" i="18"/>
  <c r="M23" i="18"/>
  <c r="K23" i="18"/>
  <c r="J23" i="18"/>
  <c r="H23" i="18"/>
  <c r="G23" i="18"/>
  <c r="E23" i="18"/>
  <c r="C23" i="18"/>
  <c r="S22" i="18"/>
  <c r="Q22" i="18"/>
  <c r="P22" i="18"/>
  <c r="N22" i="18"/>
  <c r="AD22" i="18" s="1"/>
  <c r="M22" i="18"/>
  <c r="K22" i="18"/>
  <c r="AC22" i="18" s="1"/>
  <c r="J22" i="18"/>
  <c r="H22" i="18"/>
  <c r="AB22" i="18" s="1"/>
  <c r="G22" i="18"/>
  <c r="E22" i="18"/>
  <c r="D22" i="18"/>
  <c r="D21" i="18"/>
  <c r="C21" i="18"/>
  <c r="P20" i="18"/>
  <c r="N20" i="18"/>
  <c r="M20" i="18"/>
  <c r="K20" i="18"/>
  <c r="J20" i="18"/>
  <c r="H20" i="18"/>
  <c r="G20" i="18"/>
  <c r="E20" i="18"/>
  <c r="C20" i="18"/>
  <c r="AE19" i="18"/>
  <c r="P19" i="18"/>
  <c r="N19" i="18"/>
  <c r="AD19" i="18" s="1"/>
  <c r="M19" i="18"/>
  <c r="K19" i="18"/>
  <c r="J19" i="18"/>
  <c r="H19" i="18"/>
  <c r="AB19" i="18" s="1"/>
  <c r="G19" i="18"/>
  <c r="V20" i="18" s="1"/>
  <c r="E19" i="18"/>
  <c r="D19" i="18"/>
  <c r="D18" i="18"/>
  <c r="C18" i="18"/>
  <c r="S17" i="18"/>
  <c r="Q17" i="18"/>
  <c r="M17" i="18"/>
  <c r="K17" i="18"/>
  <c r="J17" i="18"/>
  <c r="H17" i="18"/>
  <c r="C17" i="18"/>
  <c r="AD16" i="18"/>
  <c r="AA16" i="18"/>
  <c r="S16" i="18"/>
  <c r="Q16" i="18"/>
  <c r="M16" i="18"/>
  <c r="K16" i="18"/>
  <c r="J16" i="18"/>
  <c r="H16" i="18"/>
  <c r="D16" i="18"/>
  <c r="C16" i="18"/>
  <c r="D15" i="18"/>
  <c r="C15" i="18"/>
  <c r="S14" i="18"/>
  <c r="Q14" i="18"/>
  <c r="P14" i="18"/>
  <c r="N14" i="18"/>
  <c r="C14" i="18"/>
  <c r="AC13" i="18"/>
  <c r="AB13" i="18"/>
  <c r="AA13" i="18"/>
  <c r="S13" i="18"/>
  <c r="Q13" i="18"/>
  <c r="AE13" i="18" s="1"/>
  <c r="P13" i="18"/>
  <c r="N13" i="18"/>
  <c r="T14" i="18" s="1"/>
  <c r="D13" i="18"/>
  <c r="C13" i="18"/>
  <c r="D12" i="18"/>
  <c r="C12" i="18"/>
  <c r="G11" i="18"/>
  <c r="E11" i="18"/>
  <c r="C11" i="18"/>
  <c r="AE10" i="18"/>
  <c r="AD10" i="18"/>
  <c r="AC10" i="18"/>
  <c r="AB10" i="18"/>
  <c r="G10" i="18"/>
  <c r="E10" i="18"/>
  <c r="D10" i="18"/>
  <c r="C10" i="18"/>
  <c r="D9" i="18"/>
  <c r="C9" i="18"/>
  <c r="V8" i="18"/>
  <c r="T8" i="18"/>
  <c r="C8" i="18"/>
  <c r="AE7" i="18"/>
  <c r="AD7" i="18"/>
  <c r="AC7" i="18"/>
  <c r="AB7" i="18"/>
  <c r="AA7" i="18"/>
  <c r="D7" i="18"/>
  <c r="C7" i="18"/>
  <c r="D6" i="18"/>
  <c r="C6" i="18"/>
  <c r="AT5" i="18"/>
  <c r="AS5" i="18"/>
  <c r="AR5" i="18"/>
  <c r="K18" i="14"/>
  <c r="I18" i="14"/>
  <c r="H18" i="14"/>
  <c r="F18" i="14"/>
  <c r="E18" i="14"/>
  <c r="C18" i="14"/>
  <c r="B18" i="14"/>
  <c r="K17" i="14"/>
  <c r="I17" i="14"/>
  <c r="H17" i="14"/>
  <c r="F17" i="14"/>
  <c r="E17" i="14"/>
  <c r="C17" i="14"/>
  <c r="K15" i="14"/>
  <c r="I15" i="14"/>
  <c r="H15" i="14"/>
  <c r="F15" i="14"/>
  <c r="B15" i="14"/>
  <c r="S14" i="14"/>
  <c r="K14" i="14"/>
  <c r="I14" i="14"/>
  <c r="H14" i="14"/>
  <c r="F14" i="14"/>
  <c r="T14" i="14" s="1"/>
  <c r="E12" i="14"/>
  <c r="C12" i="14"/>
  <c r="U11" i="14"/>
  <c r="T11" i="14"/>
  <c r="E11" i="14"/>
  <c r="N11" i="14" s="1"/>
  <c r="C11" i="14"/>
  <c r="S11" i="14" s="1"/>
  <c r="U8" i="14"/>
  <c r="T8" i="14"/>
  <c r="S8" i="14"/>
  <c r="N8" i="14"/>
  <c r="L8" i="14"/>
  <c r="I48" i="12"/>
  <c r="I47" i="12"/>
  <c r="I46" i="12"/>
  <c r="I45" i="12"/>
  <c r="I44" i="12"/>
  <c r="I43" i="12"/>
  <c r="I42" i="12"/>
  <c r="I41" i="12"/>
  <c r="I40" i="12"/>
  <c r="I39" i="12"/>
  <c r="I38" i="12"/>
  <c r="I37" i="12"/>
  <c r="I36" i="12"/>
  <c r="I35" i="12"/>
  <c r="I34" i="12"/>
  <c r="I33" i="12"/>
  <c r="I32" i="12"/>
  <c r="I31" i="12"/>
  <c r="I30" i="12"/>
  <c r="I29" i="12"/>
  <c r="I28" i="12"/>
  <c r="I27" i="12"/>
  <c r="I26" i="12"/>
  <c r="I25" i="12"/>
  <c r="I24" i="12"/>
  <c r="I23" i="12"/>
  <c r="I22" i="12"/>
  <c r="I21" i="12"/>
  <c r="I20" i="12"/>
  <c r="I19" i="12"/>
  <c r="I18" i="12"/>
  <c r="I17" i="12"/>
  <c r="I16" i="12"/>
  <c r="I15" i="12"/>
  <c r="I14" i="12"/>
  <c r="I13" i="12"/>
  <c r="I12" i="12"/>
  <c r="I11" i="12"/>
  <c r="I10" i="12"/>
  <c r="I9" i="12"/>
  <c r="I8" i="12"/>
  <c r="I7" i="12"/>
  <c r="I6" i="12"/>
  <c r="I5" i="12"/>
  <c r="I4" i="12"/>
  <c r="I3" i="12"/>
  <c r="I2" i="12"/>
  <c r="I1" i="12"/>
  <c r="Z20" i="25" l="1"/>
  <c r="AF38" i="22"/>
  <c r="AZ57" i="22"/>
  <c r="N14" i="14"/>
  <c r="O11" i="14"/>
  <c r="AC19" i="18"/>
  <c r="DJ8" i="22"/>
  <c r="BT58" i="22"/>
  <c r="AF3" i="22"/>
  <c r="BT39" i="22"/>
  <c r="CD6" i="22"/>
  <c r="Z17" i="25"/>
  <c r="AZ58" i="22"/>
  <c r="AP3" i="22"/>
  <c r="BT3" i="22"/>
  <c r="AB14" i="25"/>
  <c r="AB26" i="25"/>
  <c r="U17" i="14"/>
  <c r="T17" i="14"/>
  <c r="N7" i="14"/>
  <c r="V8" i="14" s="1"/>
  <c r="L11" i="14"/>
  <c r="N10" i="14" s="1"/>
  <c r="V11" i="14" s="1"/>
  <c r="W7" i="18"/>
  <c r="EO86" i="22"/>
  <c r="IU10" i="22"/>
  <c r="EZ3" i="22"/>
  <c r="EZ6" i="22"/>
  <c r="U14" i="14"/>
  <c r="V6" i="18"/>
  <c r="AF7" i="18" s="1"/>
  <c r="T17" i="18"/>
  <c r="AA22" i="18"/>
  <c r="O8" i="14"/>
  <c r="S17" i="14"/>
  <c r="T11" i="18"/>
  <c r="V11" i="18"/>
  <c r="V17" i="18"/>
  <c r="T20" i="18"/>
  <c r="DJ7" i="22"/>
  <c r="AZ59" i="22"/>
  <c r="AZ60" i="22"/>
  <c r="AB7" i="25"/>
  <c r="AB10" i="25"/>
  <c r="AB20" i="25"/>
  <c r="AB23" i="25"/>
  <c r="V14" i="18"/>
  <c r="L14" i="14"/>
  <c r="N13" i="14" s="1"/>
  <c r="O14" i="14"/>
  <c r="V12" i="18"/>
  <c r="AB16" i="18"/>
  <c r="AE16" i="18"/>
  <c r="AF36" i="22"/>
  <c r="AF37" i="22"/>
  <c r="AP42" i="22"/>
  <c r="EZ5" i="22"/>
  <c r="Z14" i="25"/>
  <c r="AB13" i="25" s="1"/>
  <c r="Z23" i="25"/>
  <c r="Z26" i="25"/>
  <c r="AB25" i="25" s="1"/>
  <c r="N17" i="14"/>
  <c r="AE22" i="18"/>
  <c r="CY9" i="22"/>
  <c r="AZ36" i="22"/>
  <c r="CN11" i="22"/>
  <c r="AZ56" i="22"/>
  <c r="BT56" i="22"/>
  <c r="AP44" i="22"/>
  <c r="CN5" i="22"/>
  <c r="DJ11" i="22"/>
  <c r="CN8" i="22"/>
  <c r="CY7" i="22"/>
  <c r="BT37" i="22"/>
  <c r="AP50" i="22"/>
  <c r="CY10" i="22"/>
  <c r="AP45" i="22"/>
  <c r="AP47" i="22"/>
  <c r="EO76" i="22"/>
  <c r="IJ14" i="22"/>
  <c r="BH11" i="11"/>
  <c r="BI11" i="11"/>
  <c r="BI10" i="11"/>
  <c r="BH10" i="11"/>
  <c r="IU15" i="22"/>
  <c r="AB16" i="25"/>
  <c r="AB19" i="25"/>
  <c r="AB28" i="25"/>
  <c r="IU21" i="22"/>
  <c r="IU26" i="22"/>
  <c r="IU23" i="22"/>
  <c r="IU25" i="22"/>
  <c r="IU22" i="22"/>
  <c r="IU4" i="22"/>
  <c r="IU28" i="22"/>
  <c r="IU40" i="22"/>
  <c r="IJ9" i="22"/>
  <c r="IU24" i="22"/>
  <c r="IU5" i="22"/>
  <c r="IU11" i="22"/>
  <c r="IU14" i="22"/>
  <c r="IJ5" i="22"/>
  <c r="IU34" i="22"/>
  <c r="IU16" i="22"/>
  <c r="IU41" i="22"/>
  <c r="IU18" i="22"/>
  <c r="IU42" i="22"/>
  <c r="AF53" i="22"/>
  <c r="CN6" i="22"/>
  <c r="CN10" i="22"/>
  <c r="CN12" i="22"/>
  <c r="BT5" i="22"/>
  <c r="EN82" i="22"/>
  <c r="CY5" i="22"/>
  <c r="AP48" i="22"/>
  <c r="AP49" i="22"/>
  <c r="AP51" i="22"/>
  <c r="AF54" i="22"/>
  <c r="EN79" i="22"/>
  <c r="AP39" i="22"/>
  <c r="CY6" i="22"/>
  <c r="AF50" i="22"/>
  <c r="CN4" i="22"/>
  <c r="CY4" i="22"/>
  <c r="AP9" i="22"/>
  <c r="CN15" i="22"/>
  <c r="AP5" i="22"/>
  <c r="CN20" i="22"/>
  <c r="AP46" i="22"/>
  <c r="AF52" i="22"/>
  <c r="AP38" i="22"/>
  <c r="CN14" i="22"/>
  <c r="AF48" i="22"/>
  <c r="AF51" i="22"/>
  <c r="ED3" i="22"/>
  <c r="BT4" i="22"/>
  <c r="CN22" i="22"/>
  <c r="AF40" i="22"/>
  <c r="CY3" i="22"/>
  <c r="EN76" i="22"/>
  <c r="CN3" i="22"/>
  <c r="DT3" i="22"/>
  <c r="DT4" i="22"/>
  <c r="AF41" i="22"/>
  <c r="EY5" i="22"/>
  <c r="CY11" i="22"/>
  <c r="AF39" i="22"/>
  <c r="EN81" i="22"/>
  <c r="AF42" i="22"/>
  <c r="AF47" i="22"/>
  <c r="AP40" i="22"/>
  <c r="DT5" i="22"/>
  <c r="CN19" i="22"/>
  <c r="AP36" i="22"/>
  <c r="AP43" i="22"/>
  <c r="AP41" i="22"/>
  <c r="EN80" i="22"/>
  <c r="EY8" i="22"/>
  <c r="AF43" i="22"/>
  <c r="AP4" i="22"/>
  <c r="EY6" i="22"/>
  <c r="EN86" i="22"/>
  <c r="AP37" i="22"/>
  <c r="CL5" i="22"/>
  <c r="IF8" i="22"/>
  <c r="BR4" i="22"/>
  <c r="IF6" i="22"/>
  <c r="AM4" i="22"/>
  <c r="IF11" i="22"/>
  <c r="II11" i="22" s="1"/>
  <c r="IJ3" i="22"/>
  <c r="AN9" i="22"/>
  <c r="IJ13" i="22"/>
  <c r="IG14" i="22"/>
  <c r="IJ11" i="22"/>
  <c r="IG10" i="22"/>
  <c r="II10" i="22" s="1"/>
  <c r="AN6" i="22"/>
  <c r="AN4" i="22"/>
  <c r="AM6" i="22"/>
  <c r="IG6" i="22"/>
  <c r="II6" i="22" s="1"/>
  <c r="AM9" i="22"/>
  <c r="IJ12" i="22"/>
  <c r="IF14" i="22"/>
  <c r="II13" i="22"/>
  <c r="II12" i="22"/>
  <c r="IR9" i="22"/>
  <c r="CL9" i="22"/>
  <c r="CL6" i="22"/>
  <c r="AC6" i="22"/>
  <c r="AM41" i="22"/>
  <c r="AC44" i="22"/>
  <c r="AN3" i="22"/>
  <c r="CL10" i="22"/>
  <c r="IG3" i="22"/>
  <c r="II3" i="22" s="1"/>
  <c r="AM47" i="22"/>
  <c r="AC48" i="22"/>
  <c r="AN45" i="22"/>
  <c r="AN47" i="22"/>
  <c r="CL12" i="22"/>
  <c r="IR22" i="22"/>
  <c r="IT22" i="22" s="1"/>
  <c r="AD51" i="22"/>
  <c r="EL76" i="22"/>
  <c r="EK76" i="22"/>
  <c r="EB3" i="22"/>
  <c r="CW5" i="22"/>
  <c r="CW6" i="22"/>
  <c r="EW6" i="22"/>
  <c r="CW8" i="22"/>
  <c r="IU20" i="22"/>
  <c r="IU6" i="22"/>
  <c r="IU12" i="22"/>
  <c r="IJ4" i="22"/>
  <c r="IU32" i="22"/>
  <c r="IJ6" i="22"/>
  <c r="EZ9" i="22"/>
  <c r="EO84" i="22"/>
  <c r="IU46" i="22"/>
  <c r="IU45" i="22"/>
  <c r="EO78" i="22"/>
  <c r="IQ10" i="22"/>
  <c r="IT10" i="22" s="1"/>
  <c r="IQ21" i="22"/>
  <c r="IT21" i="22" s="1"/>
  <c r="EZ4" i="22"/>
  <c r="EO83" i="22"/>
  <c r="IU36" i="22"/>
  <c r="IU31" i="22"/>
  <c r="AN5" i="22"/>
  <c r="IR43" i="22"/>
  <c r="IR23" i="22"/>
  <c r="AD48" i="22"/>
  <c r="IR3" i="22"/>
  <c r="AN41" i="22"/>
  <c r="EW7" i="22"/>
  <c r="AN43" i="22"/>
  <c r="AN44" i="22"/>
  <c r="AN46" i="22"/>
  <c r="AD53" i="22"/>
  <c r="IQ12" i="22"/>
  <c r="IT12" i="22" s="1"/>
  <c r="IU29" i="22"/>
  <c r="IU33" i="22"/>
  <c r="EO80" i="22"/>
  <c r="IQ3" i="22"/>
  <c r="CV7" i="22"/>
  <c r="IF9" i="22"/>
  <c r="BQ3" i="22"/>
  <c r="CK3" i="22"/>
  <c r="CW3" i="22"/>
  <c r="IR4" i="22"/>
  <c r="IT4" i="22" s="1"/>
  <c r="IR7" i="22"/>
  <c r="IT7" i="22" s="1"/>
  <c r="IG8" i="22"/>
  <c r="IQ9" i="22"/>
  <c r="IT9" i="22" s="1"/>
  <c r="CW10" i="22"/>
  <c r="CK12" i="22"/>
  <c r="IJ7" i="22"/>
  <c r="IQ23" i="22"/>
  <c r="AC39" i="22"/>
  <c r="AN42" i="22"/>
  <c r="AM43" i="22"/>
  <c r="IQ43" i="22"/>
  <c r="AD49" i="22"/>
  <c r="AC51" i="22"/>
  <c r="AC52" i="22"/>
  <c r="IU19" i="22"/>
  <c r="IU38" i="22"/>
  <c r="IU3" i="22"/>
  <c r="IU7" i="22"/>
  <c r="EZ7" i="22"/>
  <c r="IU27" i="22"/>
  <c r="IU13" i="22"/>
  <c r="IU30" i="22"/>
  <c r="AC40" i="22"/>
  <c r="AM46" i="22"/>
  <c r="EK77" i="22"/>
  <c r="IJ8" i="22"/>
  <c r="IU9" i="22"/>
  <c r="EA3" i="22"/>
  <c r="AM5" i="22"/>
  <c r="CV5" i="22"/>
  <c r="DR5" i="22"/>
  <c r="CK6" i="22"/>
  <c r="CV6" i="22"/>
  <c r="CV8" i="22"/>
  <c r="CK9" i="22"/>
  <c r="IR38" i="22"/>
  <c r="IT38" i="22" s="1"/>
  <c r="AM45" i="22"/>
  <c r="AD47" i="22"/>
  <c r="AC53" i="22"/>
  <c r="EL81" i="22"/>
  <c r="IJ10" i="22"/>
  <c r="IU37" i="22"/>
  <c r="IU8" i="22"/>
  <c r="EO82" i="22"/>
  <c r="AC3" i="22"/>
  <c r="AM3" i="22"/>
  <c r="EV8" i="22"/>
  <c r="IG9" i="22"/>
  <c r="II9" i="22" s="1"/>
  <c r="CL11" i="22"/>
  <c r="CW11" i="22"/>
  <c r="IQ32" i="22"/>
  <c r="IT32" i="22" s="1"/>
  <c r="IQ39" i="22"/>
  <c r="IT39" i="22" s="1"/>
  <c r="EK81" i="22"/>
  <c r="CV9" i="22"/>
  <c r="AD44" i="22"/>
  <c r="EZ8" i="22"/>
  <c r="EO79" i="22"/>
  <c r="IU47" i="22"/>
  <c r="IT26" i="22"/>
  <c r="IT30" i="22"/>
  <c r="II5" i="22"/>
  <c r="IT19" i="22"/>
  <c r="IT37" i="22"/>
  <c r="IT36" i="22"/>
  <c r="IT42" i="22"/>
  <c r="II7" i="22"/>
  <c r="IT15" i="22"/>
  <c r="IT17" i="22"/>
  <c r="IT47" i="22"/>
  <c r="IT24" i="22"/>
  <c r="IT35" i="22"/>
  <c r="II4" i="22"/>
  <c r="IT46" i="22"/>
  <c r="IT41" i="22"/>
  <c r="IT6" i="22"/>
  <c r="IT16" i="22"/>
  <c r="IT27" i="22"/>
  <c r="IT28" i="22"/>
  <c r="IT33" i="22"/>
  <c r="IT31" i="22"/>
  <c r="IU35" i="22"/>
  <c r="IT40" i="22"/>
  <c r="EO77" i="22"/>
  <c r="IT5" i="22"/>
  <c r="IT8" i="22"/>
  <c r="IT13" i="22"/>
  <c r="IT14" i="22"/>
  <c r="IT18" i="22"/>
  <c r="IT44" i="22"/>
  <c r="IT45" i="22"/>
  <c r="EO85" i="22"/>
  <c r="IT11" i="22"/>
  <c r="IT20" i="22"/>
  <c r="IT25" i="22"/>
  <c r="IT29" i="22"/>
  <c r="IT34" i="22"/>
  <c r="IU39" i="22"/>
  <c r="AF44" i="22"/>
  <c r="T201" i="21"/>
  <c r="T202" i="21" s="1"/>
  <c r="T203" i="21" s="1"/>
  <c r="T204" i="21" s="1"/>
  <c r="T205" i="21" s="1"/>
  <c r="T165" i="21"/>
  <c r="T159" i="21"/>
  <c r="T160" i="21" s="1"/>
  <c r="T161" i="21" s="1"/>
  <c r="T162" i="21" s="1"/>
  <c r="T163" i="21" s="1"/>
  <c r="T221" i="21"/>
  <c r="T215" i="21"/>
  <c r="T216" i="21" s="1"/>
  <c r="T217" i="21" s="1"/>
  <c r="T218" i="21" s="1"/>
  <c r="T219" i="21" s="1"/>
  <c r="T208" i="21"/>
  <c r="T209" i="21" s="1"/>
  <c r="T210" i="21" s="1"/>
  <c r="T211" i="21" s="1"/>
  <c r="T212" i="21" s="1"/>
  <c r="T152" i="21"/>
  <c r="T153" i="21" s="1"/>
  <c r="T154" i="21" s="1"/>
  <c r="T155" i="21" s="1"/>
  <c r="T156" i="21" s="1"/>
  <c r="V15" i="18"/>
  <c r="V18" i="18"/>
  <c r="AA10" i="18"/>
  <c r="W10" i="18" s="1"/>
  <c r="AC16" i="18"/>
  <c r="W16" i="18" s="1"/>
  <c r="AA19" i="18"/>
  <c r="W19" i="18" s="1"/>
  <c r="AD13" i="18"/>
  <c r="W13" i="18" s="1"/>
  <c r="O17" i="14"/>
  <c r="L17" i="14"/>
  <c r="F46" i="12"/>
  <c r="F43" i="12"/>
  <c r="F40" i="12"/>
  <c r="F37" i="12"/>
  <c r="F34" i="12"/>
  <c r="F31" i="12"/>
  <c r="F28" i="12"/>
  <c r="F25" i="12"/>
  <c r="F22" i="12"/>
  <c r="F19" i="12"/>
  <c r="F16" i="12"/>
  <c r="F13" i="12"/>
  <c r="F10" i="12"/>
  <c r="F7" i="12"/>
  <c r="F4" i="12"/>
  <c r="F1" i="12"/>
  <c r="G48" i="12"/>
  <c r="G47" i="12"/>
  <c r="G46" i="12"/>
  <c r="G45" i="12"/>
  <c r="G44" i="12"/>
  <c r="G43" i="12"/>
  <c r="G42" i="12"/>
  <c r="G41" i="12"/>
  <c r="G40" i="12"/>
  <c r="G39" i="12"/>
  <c r="G38" i="12"/>
  <c r="G37" i="12"/>
  <c r="G36" i="12"/>
  <c r="G35" i="12"/>
  <c r="G34" i="12"/>
  <c r="G33" i="12"/>
  <c r="G32" i="12"/>
  <c r="G31" i="12"/>
  <c r="G30" i="12"/>
  <c r="G29" i="12"/>
  <c r="G28" i="12"/>
  <c r="G27" i="12"/>
  <c r="G26" i="12"/>
  <c r="G25" i="12"/>
  <c r="G24" i="12"/>
  <c r="G23" i="12"/>
  <c r="G22" i="12"/>
  <c r="G21" i="12"/>
  <c r="G20" i="12"/>
  <c r="G19" i="12"/>
  <c r="G18" i="12"/>
  <c r="G17" i="12"/>
  <c r="G16" i="12"/>
  <c r="G15" i="12"/>
  <c r="G14" i="12"/>
  <c r="G13" i="12"/>
  <c r="G12" i="12"/>
  <c r="G11" i="12"/>
  <c r="G10" i="12"/>
  <c r="G9" i="12"/>
  <c r="G8" i="12"/>
  <c r="G7" i="12"/>
  <c r="G6" i="12"/>
  <c r="G5" i="12"/>
  <c r="G4" i="12"/>
  <c r="G3" i="12"/>
  <c r="G2" i="12"/>
  <c r="G1" i="12"/>
  <c r="AC27" i="11"/>
  <c r="AB27" i="11"/>
  <c r="AA27" i="11"/>
  <c r="AC26" i="11"/>
  <c r="AB26" i="11"/>
  <c r="AA26" i="11"/>
  <c r="AN19" i="11"/>
  <c r="AM19" i="11"/>
  <c r="AL19" i="11"/>
  <c r="AC19" i="11"/>
  <c r="AB19" i="11"/>
  <c r="AA19" i="11"/>
  <c r="AN18" i="11"/>
  <c r="AM18" i="11"/>
  <c r="AL18" i="11"/>
  <c r="AC18" i="11"/>
  <c r="AB18" i="11"/>
  <c r="AA18" i="11"/>
  <c r="AM11" i="11"/>
  <c r="AC11" i="11"/>
  <c r="AB11" i="11"/>
  <c r="AA11" i="11"/>
  <c r="AS10" i="11"/>
  <c r="AN10" i="11"/>
  <c r="AC10" i="11"/>
  <c r="AB10" i="11"/>
  <c r="AA10" i="11"/>
  <c r="V10" i="11"/>
  <c r="AN7" i="11"/>
  <c r="AM7" i="11"/>
  <c r="AL7" i="11"/>
  <c r="AC7" i="11"/>
  <c r="AB7" i="11"/>
  <c r="AA7" i="11"/>
  <c r="AN6" i="11"/>
  <c r="AM6" i="11"/>
  <c r="AL6" i="11"/>
  <c r="AC6" i="11"/>
  <c r="AB6" i="11"/>
  <c r="AA6" i="11"/>
  <c r="N37" i="6"/>
  <c r="P33" i="6"/>
  <c r="N21" i="6"/>
  <c r="P17" i="6"/>
  <c r="N13" i="6"/>
  <c r="N25" i="6"/>
  <c r="N29" i="6"/>
  <c r="O9" i="6"/>
  <c r="O28" i="6"/>
  <c r="O24" i="6"/>
  <c r="N12" i="6"/>
  <c r="N8" i="6"/>
  <c r="N16" i="6"/>
  <c r="N20" i="6"/>
  <c r="O32" i="6"/>
  <c r="N36" i="6"/>
  <c r="Y8" i="6"/>
  <c r="BU41" i="6"/>
  <c r="BT41" i="6"/>
  <c r="BS41" i="6"/>
  <c r="BU40" i="6"/>
  <c r="BT40" i="6"/>
  <c r="BS40" i="6"/>
  <c r="BU33" i="6"/>
  <c r="BT33" i="6"/>
  <c r="BS33" i="6"/>
  <c r="BZ32" i="6"/>
  <c r="BU32" i="6"/>
  <c r="BT32" i="6"/>
  <c r="BS32" i="6"/>
  <c r="BU29" i="6"/>
  <c r="BT29" i="6"/>
  <c r="BS29" i="6"/>
  <c r="BU28" i="6"/>
  <c r="BT28" i="6"/>
  <c r="BS28" i="6"/>
  <c r="BU21" i="6"/>
  <c r="BT21" i="6"/>
  <c r="BS21" i="6"/>
  <c r="BZ20" i="6"/>
  <c r="BU20" i="6"/>
  <c r="BT20" i="6"/>
  <c r="BS20" i="6"/>
  <c r="BZ17" i="6"/>
  <c r="BZ21" i="6" s="1"/>
  <c r="BU17" i="6"/>
  <c r="BT17" i="6"/>
  <c r="BS17" i="6"/>
  <c r="BU16" i="6"/>
  <c r="BT16" i="6"/>
  <c r="BS16" i="6"/>
  <c r="BZ13" i="6"/>
  <c r="BU13" i="6"/>
  <c r="BT13" i="6"/>
  <c r="BS13" i="6"/>
  <c r="BI13" i="6"/>
  <c r="BH13" i="6"/>
  <c r="BG13" i="6"/>
  <c r="BZ12" i="6"/>
  <c r="BU12" i="6"/>
  <c r="BT12" i="6"/>
  <c r="BS12" i="6"/>
  <c r="BI12" i="6"/>
  <c r="BH12" i="6"/>
  <c r="BG12" i="6"/>
  <c r="CF9" i="6"/>
  <c r="CE9" i="6"/>
  <c r="CD9" i="6"/>
  <c r="BU9" i="6"/>
  <c r="BT9" i="6"/>
  <c r="BS9" i="6"/>
  <c r="BI9" i="6"/>
  <c r="BH9" i="6"/>
  <c r="BG9" i="6"/>
  <c r="CF8" i="6"/>
  <c r="CE8" i="6"/>
  <c r="CD8" i="6"/>
  <c r="BU8" i="6"/>
  <c r="BT8" i="6"/>
  <c r="BS8" i="6"/>
  <c r="BH8" i="6"/>
  <c r="AM13" i="6"/>
  <c r="AL13" i="6"/>
  <c r="AK13" i="6"/>
  <c r="AM12" i="6"/>
  <c r="AL12" i="6"/>
  <c r="AK12" i="6"/>
  <c r="AM9" i="6"/>
  <c r="AL9" i="6"/>
  <c r="AK9" i="6"/>
  <c r="AM8" i="6"/>
  <c r="AL8" i="6"/>
  <c r="AK8" i="6"/>
  <c r="AA21" i="6"/>
  <c r="Z21" i="6"/>
  <c r="Y21" i="6"/>
  <c r="AA20" i="6"/>
  <c r="Z20" i="6"/>
  <c r="Y20" i="6"/>
  <c r="AA17" i="6"/>
  <c r="Z17" i="6"/>
  <c r="Y17" i="6"/>
  <c r="AA16" i="6"/>
  <c r="Z16" i="6"/>
  <c r="Y16" i="6"/>
  <c r="AA13" i="6"/>
  <c r="Z13" i="6"/>
  <c r="Y13" i="6"/>
  <c r="AA12" i="6"/>
  <c r="Z12" i="6"/>
  <c r="Y12" i="6"/>
  <c r="AA9" i="6"/>
  <c r="Z9" i="6"/>
  <c r="Y9" i="6"/>
  <c r="N32" i="6"/>
  <c r="L20" i="6"/>
  <c r="L24" i="6" s="1"/>
  <c r="L28" i="6" s="1"/>
  <c r="L32" i="6" s="1"/>
  <c r="L36" i="6" s="1"/>
  <c r="AR13" i="6"/>
  <c r="AR12" i="6"/>
  <c r="AQ12" i="6"/>
  <c r="AF12" i="6"/>
  <c r="W8" i="6"/>
  <c r="AI8" i="6" s="1"/>
  <c r="B59" i="3"/>
  <c r="B58" i="3"/>
  <c r="B57" i="3"/>
  <c r="B56" i="3"/>
  <c r="B55" i="3"/>
  <c r="B54" i="3"/>
  <c r="B53" i="3"/>
  <c r="B52" i="3"/>
  <c r="B51" i="3"/>
  <c r="B50" i="3"/>
  <c r="B49" i="3"/>
  <c r="B48" i="3"/>
  <c r="B47" i="3"/>
  <c r="B46" i="3"/>
  <c r="B45" i="3"/>
  <c r="B44" i="3"/>
  <c r="B43" i="3"/>
  <c r="B42" i="3"/>
  <c r="B40" i="3"/>
  <c r="B39" i="3"/>
  <c r="B38" i="3"/>
  <c r="B37" i="3"/>
  <c r="B36" i="3"/>
  <c r="B35" i="3"/>
  <c r="B34" i="3"/>
  <c r="B33" i="3"/>
  <c r="B32" i="3"/>
  <c r="B31" i="3"/>
  <c r="B30" i="3"/>
  <c r="B15" i="3"/>
  <c r="I56" i="4"/>
  <c r="I55" i="4"/>
  <c r="I54" i="4"/>
  <c r="I53" i="4"/>
  <c r="I52" i="4"/>
  <c r="I51" i="4"/>
  <c r="I50" i="4"/>
  <c r="I49" i="4"/>
  <c r="I48" i="4"/>
  <c r="I47" i="4"/>
  <c r="I46" i="4"/>
  <c r="I45" i="4"/>
  <c r="I44" i="4"/>
  <c r="I43" i="4"/>
  <c r="I42" i="4"/>
  <c r="I41" i="4"/>
  <c r="I40" i="4"/>
  <c r="I39" i="4"/>
  <c r="I38" i="4"/>
  <c r="I37" i="4"/>
  <c r="I36" i="4"/>
  <c r="I35" i="4"/>
  <c r="I34" i="4"/>
  <c r="I33" i="4"/>
  <c r="I32" i="4"/>
  <c r="I31" i="4"/>
  <c r="I30" i="4"/>
  <c r="I29" i="4"/>
  <c r="I28" i="4"/>
  <c r="I27" i="4"/>
  <c r="H27" i="4"/>
  <c r="I26" i="4"/>
  <c r="H26" i="4"/>
  <c r="I25" i="4"/>
  <c r="H25" i="4"/>
  <c r="I24" i="4"/>
  <c r="H24" i="4"/>
  <c r="I23" i="4"/>
  <c r="H23" i="4"/>
  <c r="I22" i="4"/>
  <c r="H22" i="4"/>
  <c r="I21" i="4"/>
  <c r="H21" i="4"/>
  <c r="I20" i="4"/>
  <c r="H20" i="4"/>
  <c r="I19" i="4"/>
  <c r="H19" i="4"/>
  <c r="I18" i="4"/>
  <c r="H18" i="4"/>
  <c r="I17" i="4"/>
  <c r="H17" i="4"/>
  <c r="I16" i="4"/>
  <c r="H16" i="4"/>
  <c r="I15" i="4"/>
  <c r="H15" i="4"/>
  <c r="I14" i="4"/>
  <c r="H14" i="4"/>
  <c r="I13" i="4"/>
  <c r="H13" i="4"/>
  <c r="I12" i="4"/>
  <c r="H12" i="4"/>
  <c r="I11" i="4"/>
  <c r="H11" i="4"/>
  <c r="I10" i="4"/>
  <c r="H10" i="4"/>
  <c r="I9" i="4"/>
  <c r="H9" i="4"/>
  <c r="I8" i="4"/>
  <c r="H8" i="4"/>
  <c r="I7" i="4"/>
  <c r="H7" i="4"/>
  <c r="I6" i="4"/>
  <c r="H6" i="4"/>
  <c r="I5" i="4"/>
  <c r="H5" i="4"/>
  <c r="I4" i="4"/>
  <c r="H4" i="4"/>
  <c r="I3" i="4"/>
  <c r="H3" i="4"/>
  <c r="I2" i="4"/>
  <c r="H2" i="4"/>
  <c r="H1" i="4"/>
  <c r="I1" i="4"/>
  <c r="G1" i="4"/>
  <c r="V14" i="14" l="1"/>
  <c r="W22" i="18"/>
  <c r="AF22" i="18"/>
  <c r="X19" i="18"/>
  <c r="AM10" i="11"/>
  <c r="P32" i="6"/>
  <c r="BE12" i="6"/>
  <c r="BN8" i="6"/>
  <c r="AB22" i="25"/>
  <c r="AL11" i="11"/>
  <c r="N16" i="14"/>
  <c r="V17" i="14" s="1"/>
  <c r="P11" i="14" s="1"/>
  <c r="AF16" i="18"/>
  <c r="V9" i="18"/>
  <c r="AF10" i="18" s="1"/>
  <c r="X16" i="18" s="1"/>
  <c r="N24" i="6"/>
  <c r="AN11" i="11"/>
  <c r="II8" i="22"/>
  <c r="II14" i="22"/>
  <c r="IT23" i="22"/>
  <c r="IT43" i="22"/>
  <c r="IT3" i="22"/>
  <c r="T228" i="21"/>
  <c r="T222" i="21"/>
  <c r="T223" i="21" s="1"/>
  <c r="T224" i="21" s="1"/>
  <c r="T225" i="21" s="1"/>
  <c r="T226" i="21" s="1"/>
  <c r="T172" i="21"/>
  <c r="T166" i="21"/>
  <c r="T167" i="21" s="1"/>
  <c r="T168" i="21" s="1"/>
  <c r="T169" i="21" s="1"/>
  <c r="T170" i="21" s="1"/>
  <c r="AF13" i="18"/>
  <c r="AF19" i="18"/>
  <c r="AL10" i="11"/>
  <c r="O12" i="6"/>
  <c r="P12" i="6"/>
  <c r="P20" i="6"/>
  <c r="O20" i="6"/>
  <c r="N28" i="6"/>
  <c r="O17" i="6"/>
  <c r="P21" i="6"/>
  <c r="P28" i="6"/>
  <c r="O33" i="6"/>
  <c r="N9" i="6"/>
  <c r="O37" i="6"/>
  <c r="P37" i="6"/>
  <c r="N33" i="6"/>
  <c r="O21" i="6"/>
  <c r="N17" i="6"/>
  <c r="O13" i="6"/>
  <c r="P13" i="6"/>
  <c r="P25" i="6"/>
  <c r="O25" i="6"/>
  <c r="P29" i="6"/>
  <c r="O29" i="6"/>
  <c r="P9" i="6"/>
  <c r="P24" i="6"/>
  <c r="P8" i="6"/>
  <c r="O16" i="6"/>
  <c r="P16" i="6"/>
  <c r="P36" i="6"/>
  <c r="O36" i="6"/>
  <c r="O8" i="6"/>
  <c r="BQ8" i="6"/>
  <c r="BQ12" i="6" s="1"/>
  <c r="BQ16" i="6" s="1"/>
  <c r="BQ20" i="6" s="1"/>
  <c r="BI8" i="6"/>
  <c r="BG8" i="6"/>
  <c r="Z8" i="6"/>
  <c r="AA8" i="6"/>
  <c r="W12" i="6"/>
  <c r="W16" i="6" s="1"/>
  <c r="W20" i="6" s="1"/>
  <c r="AI12" i="6"/>
  <c r="P17" i="14" l="1"/>
  <c r="P8" i="14"/>
  <c r="P14" i="14"/>
  <c r="X13" i="18"/>
  <c r="X10" i="18"/>
  <c r="X7" i="18"/>
  <c r="X22" i="18"/>
  <c r="BQ28" i="6"/>
  <c r="BQ32" i="6" s="1"/>
  <c r="BQ40" i="6"/>
  <c r="BY8" i="6"/>
  <c r="T235" i="21"/>
  <c r="T229" i="21"/>
  <c r="T230" i="21" s="1"/>
  <c r="T231" i="21" s="1"/>
  <c r="T232" i="21" s="1"/>
  <c r="T233" i="21" s="1"/>
  <c r="T179" i="21"/>
  <c r="T180" i="21" s="1"/>
  <c r="T181" i="21" s="1"/>
  <c r="T182" i="21" s="1"/>
  <c r="T183" i="21" s="1"/>
  <c r="T184" i="21" s="1"/>
  <c r="T173" i="21"/>
  <c r="T174" i="21" s="1"/>
  <c r="T175" i="21" s="1"/>
  <c r="T176" i="21" s="1"/>
  <c r="T177" i="21" s="1"/>
  <c r="Y6" i="11"/>
  <c r="BY28" i="6" l="1"/>
  <c r="BY32" i="6" s="1"/>
  <c r="BY16" i="6"/>
  <c r="BY20" i="6" s="1"/>
  <c r="BY12" i="6"/>
  <c r="T242" i="21"/>
  <c r="T236" i="21"/>
  <c r="T237" i="21" s="1"/>
  <c r="T238" i="21" s="1"/>
  <c r="T239" i="21" s="1"/>
  <c r="T240" i="21" s="1"/>
  <c r="W6" i="11"/>
  <c r="W14" i="11"/>
  <c r="W18" i="11" s="1"/>
  <c r="Y18" i="11"/>
  <c r="Y26" i="11" s="1"/>
  <c r="Y10" i="11"/>
  <c r="AH6" i="11" s="1"/>
  <c r="AH10" i="11" s="1"/>
  <c r="AG6" i="11"/>
  <c r="AG10" i="11" s="1"/>
  <c r="CJ8" i="6" l="1"/>
  <c r="T243" i="21"/>
  <c r="T244" i="21" s="1"/>
  <c r="T245" i="21" s="1"/>
  <c r="T246" i="21" s="1"/>
  <c r="T247" i="21" s="1"/>
  <c r="T249" i="21"/>
  <c r="W10" i="11"/>
  <c r="AJ6" i="11"/>
  <c r="T256" i="21" l="1"/>
  <c r="T263" i="21" s="1"/>
  <c r="T270" i="21" s="1"/>
  <c r="T277" i="21" s="1"/>
  <c r="T284" i="21" s="1"/>
  <c r="T291" i="21" s="1"/>
  <c r="T298" i="21" s="1"/>
  <c r="T305" i="21" s="1"/>
  <c r="T312" i="21" s="1"/>
  <c r="T319" i="21" s="1"/>
  <c r="T326" i="21" s="1"/>
  <c r="T333" i="21" s="1"/>
  <c r="T340" i="21" s="1"/>
  <c r="T347" i="21" s="1"/>
  <c r="T354" i="21" s="1"/>
  <c r="T361" i="21" s="1"/>
  <c r="T250" i="21"/>
  <c r="T251" i="21" s="1"/>
  <c r="T252" i="21" s="1"/>
  <c r="T253" i="21" s="1"/>
  <c r="T254" i="21" s="1"/>
  <c r="AJ18" i="11"/>
  <c r="AR6" i="11"/>
  <c r="AR10" i="11" s="1"/>
  <c r="AJ10" i="11"/>
  <c r="AU18" i="11" l="1"/>
  <c r="AU10" i="11"/>
  <c r="BC6" i="11"/>
  <c r="BC10" i="11" s="1"/>
  <c r="BD10" i="11" l="1"/>
  <c r="BF6" i="11"/>
  <c r="BN6" i="11" s="1"/>
  <c r="BN10" i="11" s="1"/>
  <c r="BF18" i="11" l="1"/>
  <c r="BF10"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9" authorId="0" shapeId="0" xr:uid="{00000000-0006-0000-0000-000001000000}">
      <text>
        <r>
          <rPr>
            <sz val="8"/>
            <color indexed="8"/>
            <rFont val="Tahoma"/>
            <family val="2"/>
          </rPr>
          <t xml:space="preserve">Herr och dam markeras med H respektive D
</t>
        </r>
      </text>
    </comment>
    <comment ref="J9" authorId="0" shapeId="0" xr:uid="{00000000-0006-0000-0000-000002000000}">
      <text>
        <r>
          <rPr>
            <sz val="8"/>
            <color indexed="8"/>
            <rFont val="Tahoma"/>
            <family val="2"/>
          </rPr>
          <t xml:space="preserve">Ange klass:
E, A, B, C, D, OB, OG eller J.
E = Elit, J = Junior
</t>
        </r>
      </text>
    </comment>
    <comment ref="L9" authorId="0" shapeId="0" xr:uid="{00000000-0006-0000-0000-000003000000}">
      <text>
        <r>
          <rPr>
            <sz val="8"/>
            <color indexed="8"/>
            <rFont val="Tahoma"/>
            <family val="2"/>
          </rPr>
          <t xml:space="preserve">Markera med "X" i den klass kastaren skall deltaga i.
</t>
        </r>
      </text>
    </comment>
    <comment ref="M9" authorId="0" shapeId="0" xr:uid="{00000000-0006-0000-0000-000004000000}">
      <text>
        <r>
          <rPr>
            <sz val="8"/>
            <color indexed="8"/>
            <rFont val="Tahoma"/>
            <family val="2"/>
          </rPr>
          <t>Markera med "X" för den disiplin kastaren skall deltaga i.</t>
        </r>
      </text>
    </comment>
    <comment ref="R9" authorId="0" shapeId="0" xr:uid="{00000000-0006-0000-0000-000005000000}">
      <text>
        <r>
          <rPr>
            <sz val="8"/>
            <color indexed="8"/>
            <rFont val="Tahoma"/>
            <family val="2"/>
          </rPr>
          <t xml:space="preserve">Markera parlag med X1, X2 osv. </t>
        </r>
      </text>
    </comment>
    <comment ref="S9" authorId="0" shapeId="0" xr:uid="{00000000-0006-0000-0000-000006000000}">
      <text>
        <r>
          <rPr>
            <sz val="8"/>
            <color indexed="8"/>
            <rFont val="Tahoma"/>
            <family val="2"/>
          </rPr>
          <t xml:space="preserve">Markera lag med X1, X2 osv. </t>
        </r>
      </text>
    </comment>
  </commentList>
</comments>
</file>

<file path=xl/sharedStrings.xml><?xml version="1.0" encoding="utf-8"?>
<sst xmlns="http://schemas.openxmlformats.org/spreadsheetml/2006/main" count="3582" uniqueCount="581">
  <si>
    <t>Förening:</t>
  </si>
  <si>
    <t>SDF/Distrikt:</t>
  </si>
  <si>
    <t>Kontaktperson:</t>
  </si>
  <si>
    <t>Telefon:</t>
  </si>
  <si>
    <t>Adress:</t>
  </si>
  <si>
    <t>Färg på klubbdräkt:</t>
  </si>
  <si>
    <t>Att betala:</t>
  </si>
  <si>
    <t>kr</t>
  </si>
  <si>
    <t>Postadress:</t>
  </si>
  <si>
    <t>E-postadress:</t>
  </si>
  <si>
    <t>Grunddata</t>
  </si>
  <si>
    <t>Tävlingsanmälan</t>
  </si>
  <si>
    <t>Nr</t>
  </si>
  <si>
    <t>Förnamn</t>
  </si>
  <si>
    <t>Efternamn</t>
  </si>
  <si>
    <t>Kön</t>
  </si>
  <si>
    <t>Ålderskategori</t>
  </si>
  <si>
    <t>Klass</t>
  </si>
  <si>
    <t>Född</t>
  </si>
  <si>
    <t>CM</t>
  </si>
  <si>
    <t>Individuell kula</t>
  </si>
  <si>
    <t>Lagkula</t>
  </si>
  <si>
    <t>Oldb</t>
  </si>
  <si>
    <t xml:space="preserve"> Seniorer</t>
  </si>
  <si>
    <t>Juniorer</t>
  </si>
  <si>
    <t xml:space="preserve"> D/H</t>
  </si>
  <si>
    <t>Sen</t>
  </si>
  <si>
    <t>Jun</t>
  </si>
  <si>
    <t>Oldg</t>
  </si>
  <si>
    <t>Vet</t>
  </si>
  <si>
    <t>E,A,B,C,D</t>
  </si>
  <si>
    <t>År</t>
  </si>
  <si>
    <t>A-SM</t>
  </si>
  <si>
    <t>B-SM</t>
  </si>
  <si>
    <t>Herr</t>
  </si>
  <si>
    <t>Dam</t>
  </si>
  <si>
    <t>Licens</t>
  </si>
  <si>
    <t>Ung</t>
  </si>
  <si>
    <t>Ungdom</t>
  </si>
  <si>
    <t>Anmälningsblankett till Varpa-SM 2014</t>
  </si>
  <si>
    <t>Till bankgiro:</t>
  </si>
  <si>
    <t>Sista anm.dag 15/6  2014</t>
  </si>
  <si>
    <t>X</t>
  </si>
  <si>
    <t>C</t>
  </si>
  <si>
    <t>B</t>
  </si>
  <si>
    <t>H</t>
  </si>
  <si>
    <t>D</t>
  </si>
  <si>
    <t>A</t>
  </si>
  <si>
    <t>Lindberg</t>
  </si>
  <si>
    <t>Gotl. Bara IF</t>
  </si>
  <si>
    <t>Hampus</t>
  </si>
  <si>
    <t>Gudinge</t>
  </si>
  <si>
    <t>Rikard</t>
  </si>
  <si>
    <t>Kolmodin</t>
  </si>
  <si>
    <t>X1</t>
  </si>
  <si>
    <t>Niklas</t>
  </si>
  <si>
    <t>X2</t>
  </si>
  <si>
    <t>Roger</t>
  </si>
  <si>
    <t>Ohlander</t>
  </si>
  <si>
    <t xml:space="preserve">Mattias </t>
  </si>
  <si>
    <t>Wahlgren</t>
  </si>
  <si>
    <t>Elias</t>
  </si>
  <si>
    <t>Olofsson</t>
  </si>
  <si>
    <t>VK Björken</t>
  </si>
  <si>
    <t>Bernt</t>
  </si>
  <si>
    <t>Nilsson</t>
  </si>
  <si>
    <t>Evert</t>
  </si>
  <si>
    <t>Olosson</t>
  </si>
  <si>
    <t xml:space="preserve">Rune </t>
  </si>
  <si>
    <t>Olsson</t>
  </si>
  <si>
    <t>Bäl IF</t>
  </si>
  <si>
    <t>Jakobsson</t>
  </si>
  <si>
    <t>Wide</t>
  </si>
  <si>
    <t>Nygren</t>
  </si>
  <si>
    <t>Jan-Arne</t>
  </si>
  <si>
    <t>E</t>
  </si>
  <si>
    <t>Ernst</t>
  </si>
  <si>
    <t xml:space="preserve">Jan </t>
  </si>
  <si>
    <t>Larsson</t>
  </si>
  <si>
    <t>Rune</t>
  </si>
  <si>
    <t>Göte</t>
  </si>
  <si>
    <t>R</t>
  </si>
  <si>
    <t>Yngve</t>
  </si>
  <si>
    <t>Lindvall</t>
  </si>
  <si>
    <t>Eksta IF</t>
  </si>
  <si>
    <t>Barbro</t>
  </si>
  <si>
    <t>Fohlin</t>
  </si>
  <si>
    <t>Wettersten</t>
  </si>
  <si>
    <t>Fole IF</t>
  </si>
  <si>
    <t>Urban</t>
  </si>
  <si>
    <t>Andersson</t>
  </si>
  <si>
    <t>Robert</t>
  </si>
  <si>
    <t>Moberg</t>
  </si>
  <si>
    <t>Björn</t>
  </si>
  <si>
    <t>Åkerman</t>
  </si>
  <si>
    <t>Lennart</t>
  </si>
  <si>
    <t>Johan</t>
  </si>
  <si>
    <t>Löfqvist</t>
  </si>
  <si>
    <t>Johanna</t>
  </si>
  <si>
    <t>Anders</t>
  </si>
  <si>
    <t>Malmgren</t>
  </si>
  <si>
    <t xml:space="preserve">Benny </t>
  </si>
  <si>
    <t>Broberg</t>
  </si>
  <si>
    <t>Johansson</t>
  </si>
  <si>
    <t>Karlsson</t>
  </si>
  <si>
    <t>Andreas</t>
  </si>
  <si>
    <t>Lindström</t>
  </si>
  <si>
    <t>Sara</t>
  </si>
  <si>
    <t>Erika</t>
  </si>
  <si>
    <t>Annika</t>
  </si>
  <si>
    <t>Fårö IF</t>
  </si>
  <si>
    <t>Augustsson</t>
  </si>
  <si>
    <t xml:space="preserve">Bengt </t>
  </si>
  <si>
    <t>Pettersson</t>
  </si>
  <si>
    <t>Alf</t>
  </si>
  <si>
    <t>Göran</t>
  </si>
  <si>
    <t>Garda IK</t>
  </si>
  <si>
    <t>Berne</t>
  </si>
  <si>
    <t>Appelqvist</t>
  </si>
  <si>
    <t>Olof</t>
  </si>
  <si>
    <t>Lithberg</t>
  </si>
  <si>
    <t>Ola</t>
  </si>
  <si>
    <t>Jakob</t>
  </si>
  <si>
    <t>Thomas</t>
  </si>
  <si>
    <t>Pehr</t>
  </si>
  <si>
    <t>Nils-Allan</t>
  </si>
  <si>
    <t>Kenneth</t>
  </si>
  <si>
    <t xml:space="preserve">Roland </t>
  </si>
  <si>
    <t>Hablingbo IK</t>
  </si>
  <si>
    <t>IF Triangeln</t>
  </si>
  <si>
    <t>Inga</t>
  </si>
  <si>
    <t>Bengt</t>
  </si>
  <si>
    <t>Westberg</t>
  </si>
  <si>
    <t>Tim</t>
  </si>
  <si>
    <t>Calle</t>
  </si>
  <si>
    <t>Paulin</t>
  </si>
  <si>
    <t>Landskrona VK</t>
  </si>
  <si>
    <t>Dyplin</t>
  </si>
  <si>
    <t>Lars-Ulle</t>
  </si>
  <si>
    <t>Gadefors</t>
  </si>
  <si>
    <t>Ulf</t>
  </si>
  <si>
    <t>Godman</t>
  </si>
  <si>
    <t>Georg</t>
  </si>
  <si>
    <t xml:space="preserve">Inge </t>
  </si>
  <si>
    <t>Roma IF</t>
  </si>
  <si>
    <t>Jona</t>
  </si>
  <si>
    <t>Amanda</t>
  </si>
  <si>
    <t>Gunilla</t>
  </si>
  <si>
    <t>Keegan</t>
  </si>
  <si>
    <t>Louise</t>
  </si>
  <si>
    <t>Michel</t>
  </si>
  <si>
    <t>Ådefjäll</t>
  </si>
  <si>
    <t>Stockholms VK</t>
  </si>
  <si>
    <t>Inger</t>
  </si>
  <si>
    <t>Azrak</t>
  </si>
  <si>
    <t>Christoffer</t>
  </si>
  <si>
    <t>Carlsson</t>
  </si>
  <si>
    <t>Tomas</t>
  </si>
  <si>
    <t>Stig</t>
  </si>
  <si>
    <t>Fristedt</t>
  </si>
  <si>
    <t>Södertälje VK</t>
  </si>
  <si>
    <t>Burgesäter</t>
  </si>
  <si>
    <t>Tage</t>
  </si>
  <si>
    <t>Svanborg</t>
  </si>
  <si>
    <t>Westergren</t>
  </si>
  <si>
    <t>Patrik</t>
  </si>
  <si>
    <t>Glimfalk</t>
  </si>
  <si>
    <t>Wisby BK</t>
  </si>
  <si>
    <t>Sven-Åke</t>
  </si>
  <si>
    <t>Eriksson</t>
  </si>
  <si>
    <t>Jonas</t>
  </si>
  <si>
    <t>Vårgårda VK</t>
  </si>
  <si>
    <t>Arne</t>
  </si>
  <si>
    <t>Kim</t>
  </si>
  <si>
    <t>Västerås VK</t>
  </si>
  <si>
    <t>Klingvall</t>
  </si>
  <si>
    <t>Åke</t>
  </si>
  <si>
    <t>Lindblad</t>
  </si>
  <si>
    <t>Sixten</t>
  </si>
  <si>
    <t>Hallberg</t>
  </si>
  <si>
    <t>Torbjörn</t>
  </si>
  <si>
    <t>Lawergren</t>
  </si>
  <si>
    <t>Lars</t>
  </si>
  <si>
    <t>Östergarns IK</t>
  </si>
  <si>
    <t>OB</t>
  </si>
  <si>
    <t>OG</t>
  </si>
  <si>
    <t>Lag</t>
  </si>
  <si>
    <t>Omg 1</t>
  </si>
  <si>
    <t>Omg 2</t>
  </si>
  <si>
    <t>Omg 3</t>
  </si>
  <si>
    <t>Omg 4</t>
  </si>
  <si>
    <t>Omg 5</t>
  </si>
  <si>
    <t>Kvot</t>
  </si>
  <si>
    <t>Poäng</t>
  </si>
  <si>
    <t>Plac.</t>
  </si>
  <si>
    <t>Rang</t>
  </si>
  <si>
    <t>Handpåläggning</t>
  </si>
  <si>
    <t>O1</t>
  </si>
  <si>
    <t>O2</t>
  </si>
  <si>
    <t>O3</t>
  </si>
  <si>
    <t>O4</t>
  </si>
  <si>
    <t>O5</t>
  </si>
  <si>
    <t xml:space="preserve"> -</t>
  </si>
  <si>
    <t>-</t>
  </si>
  <si>
    <t>Grupp ABCD</t>
  </si>
  <si>
    <t>Grupp AB</t>
  </si>
  <si>
    <t>Grupp A</t>
  </si>
  <si>
    <t>Grupp CD</t>
  </si>
  <si>
    <t>Grupp C</t>
  </si>
  <si>
    <t>Grupp D</t>
  </si>
  <si>
    <t>Omgång 1</t>
  </si>
  <si>
    <t>Omgång 2</t>
  </si>
  <si>
    <t>Omgång 3</t>
  </si>
  <si>
    <t>Bana</t>
  </si>
  <si>
    <t>Namn</t>
  </si>
  <si>
    <t>Res</t>
  </si>
  <si>
    <t>V</t>
  </si>
  <si>
    <t>F</t>
  </si>
  <si>
    <t>L</t>
  </si>
  <si>
    <t>U</t>
  </si>
  <si>
    <t>Fri</t>
  </si>
  <si>
    <t>Grupp A - Semifinal</t>
  </si>
  <si>
    <t>Grupp B - Semifinal</t>
  </si>
  <si>
    <t>Grupp A - Final</t>
  </si>
  <si>
    <t>Grupp B - Final</t>
  </si>
  <si>
    <t>Grupp C - Final</t>
  </si>
  <si>
    <t>Grupp D - Final</t>
  </si>
  <si>
    <t>Slump</t>
  </si>
  <si>
    <t>Grupp A - Bronsmatch</t>
  </si>
  <si>
    <t>Grupp C - Semifinal</t>
  </si>
  <si>
    <t>Grupp D - Semifinal</t>
  </si>
  <si>
    <t>Johansson 122</t>
  </si>
  <si>
    <t>Johansson 738</t>
  </si>
  <si>
    <t>Conrad</t>
  </si>
  <si>
    <t>Kval</t>
  </si>
  <si>
    <t>Roger Ringius</t>
  </si>
  <si>
    <t>Michel Ådefjäll</t>
  </si>
  <si>
    <t>Christoffer Carlsson</t>
  </si>
  <si>
    <t>Tomas Carlsson</t>
  </si>
  <si>
    <t>Stig Fristedt</t>
  </si>
  <si>
    <t>Nils-Olof Andersson</t>
  </si>
  <si>
    <t>Morgan Eriksson</t>
  </si>
  <si>
    <t>Jonas Henriksen</t>
  </si>
  <si>
    <t>Anders Andersson</t>
  </si>
  <si>
    <t>Stefan Bergmark</t>
  </si>
  <si>
    <t>Kim Ådefjäll</t>
  </si>
  <si>
    <t>Arne Eriksson</t>
  </si>
  <si>
    <t>Lars Klingvall</t>
  </si>
  <si>
    <t>Torbjörn Lawergren</t>
  </si>
  <si>
    <t xml:space="preserve">Fårö IF </t>
  </si>
  <si>
    <t>Hablingbo IK 1</t>
  </si>
  <si>
    <t>Hablingbo IK 2</t>
  </si>
  <si>
    <t xml:space="preserve">Landskrona VK </t>
  </si>
  <si>
    <t xml:space="preserve">Stockholms VK </t>
  </si>
  <si>
    <t xml:space="preserve">Södertälje VK </t>
  </si>
  <si>
    <t xml:space="preserve">Västerås VK </t>
  </si>
  <si>
    <t>Ran</t>
  </si>
  <si>
    <t>Gotlands Bara IF:</t>
  </si>
  <si>
    <t>Stockholms VK:</t>
  </si>
  <si>
    <t>Södertälje VK:</t>
  </si>
  <si>
    <t>Östergarn IK:</t>
  </si>
  <si>
    <t>Sanda IF:</t>
  </si>
  <si>
    <t>Damer Lag</t>
  </si>
  <si>
    <t>Bernt Nilsson</t>
  </si>
  <si>
    <t>Evert Olosson</t>
  </si>
  <si>
    <t>Rune  Olsson</t>
  </si>
  <si>
    <t>Anders  Dyplin</t>
  </si>
  <si>
    <t>Lars-Ulle Gadefors</t>
  </si>
  <si>
    <t>Ulf Godman</t>
  </si>
  <si>
    <t>Rolf  Burgesäter</t>
  </si>
  <si>
    <t>Tage Svanborg</t>
  </si>
  <si>
    <t>Gösta Westergren</t>
  </si>
  <si>
    <t>Sven-Åke Bergman</t>
  </si>
  <si>
    <t>Lennart Engström</t>
  </si>
  <si>
    <t>Olof Paulin</t>
  </si>
  <si>
    <t>Sixten Hallberg</t>
  </si>
  <si>
    <t>Fred Klingvall</t>
  </si>
  <si>
    <t>Åke Lindblad</t>
  </si>
  <si>
    <t>Bernt Jakobsson</t>
  </si>
  <si>
    <t>Wide Nygren</t>
  </si>
  <si>
    <t>Jan-Arne Rieem</t>
  </si>
  <si>
    <t>Bernt Augustsson</t>
  </si>
  <si>
    <t>Alf Nilsson</t>
  </si>
  <si>
    <t>Bengt  Pettersson</t>
  </si>
  <si>
    <t>Ernst Jakobsson</t>
  </si>
  <si>
    <t>Jan  Larsson</t>
  </si>
  <si>
    <t>Rune Wahlgren</t>
  </si>
  <si>
    <t>Göran Augustsson</t>
  </si>
  <si>
    <t>Alf Karlsson</t>
  </si>
  <si>
    <t>Gunnar Lind</t>
  </si>
  <si>
    <t xml:space="preserve">Bäl IF </t>
  </si>
  <si>
    <t xml:space="preserve">Roma IF </t>
  </si>
  <si>
    <t>Klubb</t>
  </si>
  <si>
    <t xml:space="preserve">Nr </t>
  </si>
  <si>
    <t>F-namn</t>
  </si>
  <si>
    <t>E-namn</t>
  </si>
  <si>
    <t>L-nr</t>
  </si>
  <si>
    <t>Kön
D/H</t>
  </si>
  <si>
    <t>O-B</t>
  </si>
  <si>
    <t>O-G</t>
  </si>
  <si>
    <t>V-H</t>
  </si>
  <si>
    <t>V-D</t>
  </si>
  <si>
    <t xml:space="preserve">Klass
</t>
  </si>
  <si>
    <t>Född
Årtal</t>
  </si>
  <si>
    <t xml:space="preserve">Banda VK </t>
  </si>
  <si>
    <t>Hans-Evert</t>
  </si>
  <si>
    <t>Gustavsson</t>
  </si>
  <si>
    <t>Sven</t>
  </si>
  <si>
    <t>Gillerfors</t>
  </si>
  <si>
    <t>Omg</t>
  </si>
  <si>
    <t>Kast Ordning</t>
  </si>
  <si>
    <t>Förening</t>
  </si>
  <si>
    <t>Jan-Erik</t>
  </si>
  <si>
    <t>Wickman</t>
  </si>
  <si>
    <t xml:space="preserve">Eksta IF </t>
  </si>
  <si>
    <t>Riéem</t>
  </si>
  <si>
    <t>Sven-Ivan</t>
  </si>
  <si>
    <t>Jan</t>
  </si>
  <si>
    <t>Ulla</t>
  </si>
  <si>
    <t>Petterson</t>
  </si>
  <si>
    <t>Erik</t>
  </si>
  <si>
    <t>Holmqvist</t>
  </si>
  <si>
    <t>Vahlgren</t>
  </si>
  <si>
    <t xml:space="preserve">Fole IF </t>
  </si>
  <si>
    <t>Benny</t>
  </si>
  <si>
    <t>Mattias</t>
  </si>
  <si>
    <t>Magnusson</t>
  </si>
  <si>
    <t>J</t>
  </si>
  <si>
    <t xml:space="preserve">Garda IK </t>
  </si>
  <si>
    <t>Torsten</t>
  </si>
  <si>
    <t>Häglund</t>
  </si>
  <si>
    <t xml:space="preserve">Hablingbo IK </t>
  </si>
  <si>
    <t>Roland</t>
  </si>
  <si>
    <t>Sture</t>
  </si>
  <si>
    <t>Lindgren</t>
  </si>
  <si>
    <t>Klintbom</t>
  </si>
  <si>
    <t>Strandsell</t>
  </si>
  <si>
    <t>William</t>
  </si>
  <si>
    <t>Snöbohm</t>
  </si>
  <si>
    <t>Daniel</t>
  </si>
  <si>
    <t xml:space="preserve">IF Varpa </t>
  </si>
  <si>
    <t>Lars-Åke</t>
  </si>
  <si>
    <t>Tommy</t>
  </si>
  <si>
    <t>Malmqvist</t>
  </si>
  <si>
    <t>Bertil</t>
  </si>
  <si>
    <t xml:space="preserve">Kovlands IF </t>
  </si>
  <si>
    <t>Inge</t>
  </si>
  <si>
    <t>Christofer</t>
  </si>
  <si>
    <t xml:space="preserve">Sanda IF </t>
  </si>
  <si>
    <t>Marcus</t>
  </si>
  <si>
    <t>Ek</t>
  </si>
  <si>
    <t>Linderhjelm</t>
  </si>
  <si>
    <t xml:space="preserve">Wisby Bollklubb </t>
  </si>
  <si>
    <t>Alvar</t>
  </si>
  <si>
    <t>Lindqvist</t>
  </si>
  <si>
    <t>Rolf</t>
  </si>
  <si>
    <t>Västra Frölunda VK:</t>
  </si>
  <si>
    <t xml:space="preserve">Östergarn IK </t>
  </si>
  <si>
    <t xml:space="preserve">Vallstena IF </t>
  </si>
  <si>
    <t>Samtliga</t>
  </si>
  <si>
    <t>Damer Elit</t>
  </si>
  <si>
    <t>Damer Klass A</t>
  </si>
  <si>
    <t>Damer Klass B/C/D</t>
  </si>
  <si>
    <t>Damer Klass C&amp;D</t>
  </si>
  <si>
    <t>Damer Klass D</t>
  </si>
  <si>
    <t>Damer Oldgirls</t>
  </si>
  <si>
    <t>Damer Juniorer</t>
  </si>
  <si>
    <t>Herrar Elit</t>
  </si>
  <si>
    <t>Herrar Klass A</t>
  </si>
  <si>
    <t>Herrar Klass C</t>
  </si>
  <si>
    <t>Herrar Klass D</t>
  </si>
  <si>
    <t>Herrar Juniorer</t>
  </si>
  <si>
    <t>Lagcentimeter Herrar</t>
  </si>
  <si>
    <t>Lagcentimeter Damer</t>
  </si>
  <si>
    <t>Lagcentimeter Damjunior</t>
  </si>
  <si>
    <t>Lagcentimeter Oldboys</t>
  </si>
  <si>
    <t>Lagcentimeter Herrjunior</t>
  </si>
  <si>
    <t>Herrar (10 första)</t>
  </si>
  <si>
    <t>K1</t>
  </si>
  <si>
    <t>K2</t>
  </si>
  <si>
    <t>K3</t>
  </si>
  <si>
    <t>Totalt</t>
  </si>
  <si>
    <t>R1</t>
  </si>
  <si>
    <t>R2</t>
  </si>
  <si>
    <t>R3</t>
  </si>
  <si>
    <t>OK</t>
  </si>
  <si>
    <t>Pris</t>
  </si>
  <si>
    <t>ok</t>
  </si>
  <si>
    <t>(X pris)</t>
  </si>
  <si>
    <t>Damer Klass Elit</t>
  </si>
  <si>
    <t>(x-pris)</t>
  </si>
  <si>
    <t>Yngre Oldboys Klass D</t>
  </si>
  <si>
    <t>1 pris</t>
  </si>
  <si>
    <t>Äldre Oldboys Klass D</t>
  </si>
  <si>
    <t>,</t>
  </si>
  <si>
    <t>Äldre Oldboys (10 första)</t>
  </si>
  <si>
    <t>OB/OG</t>
  </si>
  <si>
    <t>Damer (10 första)</t>
  </si>
  <si>
    <t>Herrar Klass B/C/D</t>
  </si>
  <si>
    <t>Oldboys Klass E</t>
  </si>
  <si>
    <t>Oldboys Klass A/B</t>
  </si>
  <si>
    <t>Oldboys (10 bästa)</t>
  </si>
  <si>
    <t>Veteraner (10 bästa)</t>
  </si>
  <si>
    <t>Veteraner Klass E</t>
  </si>
  <si>
    <t>Veteraner Klass A/B/C</t>
  </si>
  <si>
    <t>Omg 6</t>
  </si>
  <si>
    <t>Omg 7</t>
  </si>
  <si>
    <t>Bästa Dam</t>
  </si>
  <si>
    <t>Bästa Herr</t>
  </si>
  <si>
    <t>Bästa Förening</t>
  </si>
  <si>
    <t>Herrar</t>
  </si>
  <si>
    <t>Damer</t>
  </si>
  <si>
    <t>Ind.kula</t>
  </si>
  <si>
    <t>Par</t>
  </si>
  <si>
    <t>Centimeter</t>
  </si>
  <si>
    <t>Lag cm</t>
  </si>
  <si>
    <t>2-manna</t>
  </si>
  <si>
    <t>Banda VK</t>
  </si>
  <si>
    <t>Gotlands Bara IF</t>
  </si>
  <si>
    <t>V:a Frölunda VK</t>
  </si>
  <si>
    <t>Vallstena IF</t>
  </si>
  <si>
    <t>Sätravik VK</t>
  </si>
  <si>
    <t>Sura-Hallsta VK</t>
  </si>
  <si>
    <t>Levide IF</t>
  </si>
  <si>
    <t>Svängsta VK</t>
  </si>
  <si>
    <t>Nynäshamns IF:s VK</t>
  </si>
  <si>
    <t>Väskinde AIS</t>
  </si>
  <si>
    <t>Mulde VK</t>
  </si>
  <si>
    <t xml:space="preserve">Tage </t>
  </si>
  <si>
    <t>Kjell-Åke</t>
  </si>
  <si>
    <t>Ohlin</t>
  </si>
  <si>
    <t xml:space="preserve">Torsten </t>
  </si>
  <si>
    <t>Stenström</t>
  </si>
  <si>
    <t xml:space="preserve">Sylve </t>
  </si>
  <si>
    <t>Sven-Olof</t>
  </si>
  <si>
    <t>Bohlin</t>
  </si>
  <si>
    <t>Björklöf-Nygren</t>
  </si>
  <si>
    <t>Eva</t>
  </si>
  <si>
    <t xml:space="preserve">Wide </t>
  </si>
  <si>
    <t>Agnes</t>
  </si>
  <si>
    <t>Malin</t>
  </si>
  <si>
    <t>Andersson Ljung</t>
  </si>
  <si>
    <t xml:space="preserve">Amanda </t>
  </si>
  <si>
    <t>Joacim</t>
  </si>
  <si>
    <t>Jonsson</t>
  </si>
  <si>
    <t>Markus</t>
  </si>
  <si>
    <t>Eliasson</t>
  </si>
  <si>
    <t>Västra Frölunda</t>
  </si>
  <si>
    <t>Margareta</t>
  </si>
  <si>
    <t>Sasse</t>
  </si>
  <si>
    <t>Niclas</t>
  </si>
  <si>
    <t>Seholm</t>
  </si>
  <si>
    <t>Cathrin</t>
  </si>
  <si>
    <t>Uvestedt</t>
  </si>
  <si>
    <t xml:space="preserve">Gösta </t>
  </si>
  <si>
    <t xml:space="preserve">Arne </t>
  </si>
  <si>
    <t>Henric</t>
  </si>
  <si>
    <t>Lavergren</t>
  </si>
  <si>
    <t xml:space="preserve">Johansson </t>
  </si>
  <si>
    <t>Louise Jona</t>
  </si>
  <si>
    <t>Margareta Sasse</t>
  </si>
  <si>
    <t>Cathrin Uvestedt</t>
  </si>
  <si>
    <t>Sara Broberg Carlsson</t>
  </si>
  <si>
    <t>Malin Jakobsson</t>
  </si>
  <si>
    <t>Agnes Johansson</t>
  </si>
  <si>
    <t xml:space="preserve">Marcus </t>
  </si>
  <si>
    <t>Broberg Carlsson</t>
  </si>
  <si>
    <t>Hablingbo Ik</t>
  </si>
  <si>
    <t>Banda VK 1</t>
  </si>
  <si>
    <t>Banda VK 2</t>
  </si>
  <si>
    <t>Bana  1-3</t>
  </si>
  <si>
    <t xml:space="preserve">Damer Individuell kula </t>
  </si>
  <si>
    <t>Alla mot alla 1 kula 0-12 där sedan 1:an möter 2:an i final och trea i gruppen blir bronsmedaljör</t>
  </si>
  <si>
    <t>2:e omg</t>
  </si>
  <si>
    <t>Bana 1</t>
  </si>
  <si>
    <t>Alla mot alla i 1  kula 0-12 sedan möts 1 och 2 i final och lag tre bronsmedaljörer</t>
  </si>
  <si>
    <t>Herrar lag</t>
  </si>
  <si>
    <t>Bana 2-4</t>
  </si>
  <si>
    <t>Oldboys Lag</t>
  </si>
  <si>
    <t>Bana  5-7</t>
  </si>
  <si>
    <t>Alla mot alla i 1  kula 4-12 sedan möts 1 och 2 i final och lag tre bronsmedaljörer</t>
  </si>
  <si>
    <t>Sven-Ove</t>
  </si>
  <si>
    <t xml:space="preserve">Damer individuellt </t>
  </si>
  <si>
    <t>Grupp 1 Bana 1</t>
  </si>
  <si>
    <t>Grupp 2 Bana 2</t>
  </si>
  <si>
    <t xml:space="preserve">Louise Jona </t>
  </si>
  <si>
    <t>Västra Frölunda VK</t>
  </si>
  <si>
    <t>Cathrine Uvestedt</t>
  </si>
  <si>
    <t>Alla mot alla i två i två kulor 0-12 sedan möts 1 och 2 i final och lag tre bronsmedaljörer</t>
  </si>
  <si>
    <t>2:an i grupp 1 och 1:an i grupp 2 i semifinal därefter final.</t>
  </si>
  <si>
    <t>Herrar lagkula</t>
  </si>
  <si>
    <t>Grupp 1 Bana 2-3</t>
  </si>
  <si>
    <t>Grupp 2 Bana 4</t>
  </si>
  <si>
    <t>Grupp 1 Bana 5</t>
  </si>
  <si>
    <t>Grupp 2 Bana 6</t>
  </si>
  <si>
    <t>Oldboys lagkula</t>
  </si>
  <si>
    <t xml:space="preserve">Alla mot alla i två i kulor 0-12 sedan möts 1:an i grupp 1 och 2:an i grupp 2 samt </t>
  </si>
  <si>
    <t xml:space="preserve">Alla mot alla i två kulor 0-12 sedan möts 1:an i grupp 1 och 2:an i grupp 2 samt </t>
  </si>
  <si>
    <t>Herrar idvividuellt</t>
  </si>
  <si>
    <t>Centimeterkastningen</t>
  </si>
  <si>
    <t>Bana 8</t>
  </si>
  <si>
    <t>Bana 9</t>
  </si>
  <si>
    <t>Bana 10</t>
  </si>
  <si>
    <t>Omgång 3 (semifinal)</t>
  </si>
  <si>
    <t>omg 3</t>
  </si>
  <si>
    <t>Bana 8 omg 4</t>
  </si>
  <si>
    <t>Bana 9 omg 4</t>
  </si>
  <si>
    <t>Grupp C - omg 4 (semifinal)</t>
  </si>
  <si>
    <t>Grupp D - omg 4 (semifinal)</t>
  </si>
  <si>
    <t>Bana 10 omg 4</t>
  </si>
  <si>
    <t xml:space="preserve">Fri </t>
  </si>
  <si>
    <t>bana 11 omg 4</t>
  </si>
  <si>
    <t>Semifinaler</t>
  </si>
  <si>
    <t>Final</t>
  </si>
  <si>
    <t>Bronsmatch</t>
  </si>
  <si>
    <t>Bana 2</t>
  </si>
  <si>
    <t>12 12</t>
  </si>
  <si>
    <t xml:space="preserve"> 9   5</t>
  </si>
  <si>
    <t xml:space="preserve"> 7  5</t>
  </si>
  <si>
    <t>10  4</t>
  </si>
  <si>
    <t xml:space="preserve"> 8  8</t>
  </si>
  <si>
    <t xml:space="preserve"> 6 12 12</t>
  </si>
  <si>
    <t>12  7  9</t>
  </si>
  <si>
    <t>12 9   9</t>
  </si>
  <si>
    <t xml:space="preserve"> 4  8</t>
  </si>
  <si>
    <t>12 11 12</t>
  </si>
  <si>
    <t xml:space="preserve"> 9 12 7</t>
  </si>
  <si>
    <t xml:space="preserve"> 8  5</t>
  </si>
  <si>
    <t>w.o.</t>
  </si>
  <si>
    <t xml:space="preserve"> 5    8</t>
  </si>
  <si>
    <t>11 6</t>
  </si>
  <si>
    <t>11 10</t>
  </si>
  <si>
    <t>11 8</t>
  </si>
  <si>
    <t xml:space="preserve"> 8  9</t>
  </si>
  <si>
    <t>12 10 12</t>
  </si>
  <si>
    <t xml:space="preserve"> 5  12  8</t>
  </si>
  <si>
    <t>8 12 5</t>
  </si>
  <si>
    <t>Louise Jona, Stockholms VK-Margareta Sasse, Västra Frölunda</t>
  </si>
  <si>
    <t>11 11</t>
  </si>
  <si>
    <t>12-7, 12-11</t>
  </si>
  <si>
    <t>7-12, 12-8, 12-7</t>
  </si>
  <si>
    <t>Cathrin Uvestedt, Västra Frölund-Agnes Johansson, Hablingbo IK</t>
  </si>
  <si>
    <t>Cathrin Uvestedt, Västra frölunda-Louise Jona, Stockholms VK</t>
  </si>
  <si>
    <t>Margareta Sasse, Västra Frölunda-Agnes Johansson, Hablingbo IK</t>
  </si>
  <si>
    <t>12 8 9</t>
  </si>
  <si>
    <t>11 12 12</t>
  </si>
  <si>
    <t xml:space="preserve"> 9   7</t>
  </si>
  <si>
    <t>12  6   6</t>
  </si>
  <si>
    <t>W.O</t>
  </si>
  <si>
    <t>12 8 12</t>
  </si>
  <si>
    <t>6  12  11</t>
  </si>
  <si>
    <t xml:space="preserve">8 12 12 </t>
  </si>
  <si>
    <t>12 8 11</t>
  </si>
  <si>
    <t>10  7</t>
  </si>
  <si>
    <t xml:space="preserve"> 6  5</t>
  </si>
  <si>
    <t xml:space="preserve"> 6  9</t>
  </si>
  <si>
    <t xml:space="preserve"> 6  7</t>
  </si>
  <si>
    <t xml:space="preserve"> 6 12  6</t>
  </si>
  <si>
    <t>Seifinaler</t>
  </si>
  <si>
    <t>Hablingbo IK 1 Ola Nilsson, Berne Appelqvist, Olof Lithberg</t>
  </si>
  <si>
    <t>Fårö IF Benny Broberg, Anders Johansson, Christoffer Carlsson</t>
  </si>
  <si>
    <t>Hablingbo IK 2 Roland Nilsson, Nils-Allan Nilsson, Kenneth Nilsson</t>
  </si>
  <si>
    <t>Gotlands Bara IF Johan Lindberg, Roger Lindberg, Niclas Lindberg</t>
  </si>
  <si>
    <t>Roma IF Anders Dyplin, Ulf Godman, Inge Olsson</t>
  </si>
  <si>
    <t>Banda VK Sven-Ove Gillerfors, Ulf Stenström, Torsten Olofsson</t>
  </si>
  <si>
    <t>Garda IK Bernt Augustsson, Bengt Pettersson, Alf Nilsson</t>
  </si>
  <si>
    <t>Wisby BK Gösta Westergren, Tage Svanborg, Rolf Burgesäter</t>
  </si>
  <si>
    <t>Stockholms VK Louise Jona, Amanda Jona</t>
  </si>
  <si>
    <t>Västra Frölunda VK Cathrin Uvestedt, Margareta Sasse</t>
  </si>
  <si>
    <t>Bronsmedaljörer</t>
  </si>
  <si>
    <t xml:space="preserve"> 7   4</t>
  </si>
  <si>
    <t>12-1</t>
  </si>
  <si>
    <t>9-12, 12-10, 10-12</t>
  </si>
  <si>
    <t xml:space="preserve"> 8   7</t>
  </si>
  <si>
    <t>10 10</t>
  </si>
  <si>
    <t>12   8 11</t>
  </si>
  <si>
    <t>10 12 12</t>
  </si>
  <si>
    <t>Hablingbo IK Agnes Johansson, Malin Jacobsson</t>
  </si>
  <si>
    <t>12 9 12</t>
  </si>
  <si>
    <t>9 12 11</t>
  </si>
  <si>
    <t>10  6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</si>
</sst>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kr&quot;;[Red]\-#,##0\ &quot;kr&quot;"/>
    <numFmt numFmtId="164" formatCode="#,##0;[Red]&quot;-&quot;#,##0"/>
  </numFmts>
  <fonts count="27" x14ac:knownFonts="1">
    <font>
      <sz val="10"/>
      <name val="Arial"/>
    </font>
    <font>
      <b/>
      <sz val="10"/>
      <name val="Arial"/>
      <family val="2"/>
    </font>
    <font>
      <sz val="8"/>
      <name val="Arial"/>
      <family val="2"/>
    </font>
    <font>
      <b/>
      <sz val="9"/>
      <name val="Arial"/>
      <family val="2"/>
    </font>
    <font>
      <sz val="6"/>
      <name val="Arial"/>
      <family val="2"/>
    </font>
    <font>
      <sz val="5"/>
      <name val="Arial"/>
      <family val="2"/>
    </font>
    <font>
      <sz val="8"/>
      <color indexed="8"/>
      <name val="Tahoma"/>
      <family val="2"/>
    </font>
    <font>
      <sz val="8"/>
      <name val="Arial"/>
      <family val="2"/>
    </font>
    <font>
      <u/>
      <sz val="10"/>
      <color theme="10"/>
      <name val="Arial"/>
      <family val="2"/>
    </font>
    <font>
      <sz val="8"/>
      <name val="Calibri"/>
      <family val="2"/>
    </font>
    <font>
      <sz val="10"/>
      <name val="Arial"/>
      <family val="2"/>
    </font>
    <font>
      <sz val="10"/>
      <name val="Arial"/>
      <family val="2"/>
    </font>
    <font>
      <b/>
      <sz val="14"/>
      <name val="Arial"/>
      <family val="2"/>
    </font>
    <font>
      <b/>
      <sz val="14"/>
      <name val="Arial"/>
      <family val="2"/>
    </font>
    <font>
      <b/>
      <sz val="12"/>
      <name val="Arial"/>
      <family val="2"/>
    </font>
    <font>
      <i/>
      <sz val="10"/>
      <name val="Arial"/>
      <family val="2"/>
    </font>
    <font>
      <b/>
      <sz val="8"/>
      <name val="Arial"/>
      <family val="2"/>
    </font>
    <font>
      <sz val="12"/>
      <name val="Arial"/>
      <family val="2"/>
    </font>
    <font>
      <sz val="14"/>
      <name val="Arial"/>
      <family val="2"/>
    </font>
    <font>
      <sz val="10"/>
      <name val="MS Sans Serif"/>
    </font>
    <font>
      <b/>
      <sz val="10"/>
      <name val="Arial"/>
      <family val="2"/>
    </font>
    <font>
      <sz val="10"/>
      <name val="Times New Roman"/>
      <family val="1"/>
    </font>
    <font>
      <b/>
      <sz val="20"/>
      <name val="Arial"/>
      <family val="2"/>
    </font>
    <font>
      <b/>
      <sz val="10"/>
      <name val="Times New Roman"/>
      <family val="1"/>
    </font>
    <font>
      <strike/>
      <sz val="10"/>
      <name val="Arial"/>
      <family val="2"/>
    </font>
    <font>
      <b/>
      <sz val="16"/>
      <name val="Arial"/>
      <family val="2"/>
    </font>
    <font>
      <sz val="16"/>
      <name val="Arial"/>
      <family val="2"/>
    </font>
  </fonts>
  <fills count="6">
    <fill>
      <patternFill patternType="none"/>
    </fill>
    <fill>
      <patternFill patternType="gray125"/>
    </fill>
    <fill>
      <patternFill patternType="solid">
        <fgColor indexed="42"/>
        <bgColor indexed="27"/>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s>
  <borders count="75">
    <border>
      <left/>
      <right/>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double">
        <color indexed="8"/>
      </left>
      <right/>
      <top/>
      <bottom style="thin">
        <color indexed="8"/>
      </bottom>
      <diagonal/>
    </border>
    <border>
      <left style="thin">
        <color indexed="8"/>
      </left>
      <right style="thin">
        <color indexed="8"/>
      </right>
      <top style="thin">
        <color indexed="8"/>
      </top>
      <bottom/>
      <diagonal/>
    </border>
    <border>
      <left style="double">
        <color indexed="8"/>
      </left>
      <right/>
      <top style="thin">
        <color indexed="8"/>
      </top>
      <bottom/>
      <diagonal/>
    </border>
    <border>
      <left style="thin">
        <color indexed="8"/>
      </left>
      <right style="thin">
        <color indexed="8"/>
      </right>
      <top/>
      <bottom/>
      <diagonal/>
    </border>
    <border>
      <left style="double">
        <color indexed="8"/>
      </left>
      <right/>
      <top/>
      <bottom/>
      <diagonal/>
    </border>
    <border>
      <left style="thin">
        <color indexed="8"/>
      </left>
      <right style="thin">
        <color indexed="8"/>
      </right>
      <top/>
      <bottom style="thin">
        <color indexed="8"/>
      </bottom>
      <diagonal/>
    </border>
    <border>
      <left style="double">
        <color indexed="8"/>
      </left>
      <right style="thin">
        <color indexed="8"/>
      </right>
      <top/>
      <bottom style="thin">
        <color indexed="8"/>
      </bottom>
      <diagonal/>
    </border>
    <border>
      <left style="thin">
        <color indexed="8"/>
      </left>
      <right/>
      <top style="thin">
        <color indexed="8"/>
      </top>
      <bottom style="thin">
        <color indexed="8"/>
      </bottom>
      <diagonal/>
    </border>
    <border>
      <left style="double">
        <color indexed="8"/>
      </left>
      <right style="thin">
        <color indexed="8"/>
      </right>
      <top style="thin">
        <color indexed="8"/>
      </top>
      <bottom style="thin">
        <color indexed="8"/>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8"/>
      </left>
      <right style="thin">
        <color indexed="64"/>
      </right>
      <top style="thin">
        <color indexed="8"/>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double">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medium">
        <color indexed="64"/>
      </right>
      <top/>
      <bottom/>
      <diagonal/>
    </border>
    <border>
      <left/>
      <right style="double">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right style="double">
        <color indexed="64"/>
      </right>
      <top/>
      <bottom style="thin">
        <color indexed="64"/>
      </bottom>
      <diagonal/>
    </border>
    <border>
      <left/>
      <right style="thin">
        <color indexed="64"/>
      </right>
      <top/>
      <bottom style="thin">
        <color indexed="64"/>
      </bottom>
      <diagonal/>
    </border>
    <border>
      <left style="double">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double">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medium">
        <color indexed="64"/>
      </top>
      <bottom style="double">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diagonal/>
    </border>
    <border>
      <left/>
      <right style="double">
        <color indexed="64"/>
      </right>
      <top style="thin">
        <color indexed="64"/>
      </top>
      <bottom/>
      <diagonal/>
    </border>
    <border>
      <left style="thin">
        <color indexed="64"/>
      </left>
      <right/>
      <top style="thin">
        <color indexed="64"/>
      </top>
      <bottom/>
      <diagonal/>
    </border>
    <border>
      <left style="double">
        <color indexed="64"/>
      </left>
      <right/>
      <top style="thin">
        <color indexed="64"/>
      </top>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8"/>
      </right>
      <top style="thin">
        <color indexed="8"/>
      </top>
      <bottom style="thin">
        <color indexed="8"/>
      </bottom>
      <diagonal/>
    </border>
    <border>
      <left style="thin">
        <color indexed="64"/>
      </left>
      <right style="double">
        <color indexed="64"/>
      </right>
      <top/>
      <bottom style="medium">
        <color indexed="64"/>
      </bottom>
      <diagonal/>
    </border>
  </borders>
  <cellStyleXfs count="6">
    <xf numFmtId="0" fontId="0" fillId="0" borderId="0"/>
    <xf numFmtId="0" fontId="8" fillId="0" borderId="0" applyNumberFormat="0" applyFill="0" applyBorder="0" applyAlignment="0" applyProtection="0"/>
    <xf numFmtId="0" fontId="11" fillId="0" borderId="0"/>
    <xf numFmtId="164" fontId="19" fillId="0" borderId="0" applyFont="0" applyFill="0" applyBorder="0" applyAlignment="0" applyProtection="0"/>
    <xf numFmtId="6" fontId="19" fillId="0" borderId="0" applyFont="0" applyFill="0" applyBorder="0" applyAlignment="0" applyProtection="0"/>
    <xf numFmtId="0" fontId="10" fillId="0" borderId="0"/>
  </cellStyleXfs>
  <cellXfs count="408">
    <xf numFmtId="0" fontId="0" fillId="0" borderId="0" xfId="0"/>
    <xf numFmtId="0" fontId="0" fillId="2" borderId="1" xfId="0" applyFill="1" applyBorder="1"/>
    <xf numFmtId="0" fontId="1" fillId="2" borderId="2" xfId="0" applyFont="1" applyFill="1" applyBorder="1"/>
    <xf numFmtId="0" fontId="0" fillId="2" borderId="2" xfId="0" applyFill="1" applyBorder="1"/>
    <xf numFmtId="0" fontId="0" fillId="2" borderId="3" xfId="0" applyFill="1" applyBorder="1"/>
    <xf numFmtId="0" fontId="0" fillId="2" borderId="4" xfId="0" applyFill="1" applyBorder="1"/>
    <xf numFmtId="0" fontId="1" fillId="2" borderId="0" xfId="0" applyFont="1" applyFill="1" applyBorder="1"/>
    <xf numFmtId="0" fontId="0" fillId="2" borderId="0" xfId="0" applyFill="1" applyBorder="1"/>
    <xf numFmtId="0" fontId="0" fillId="2" borderId="5" xfId="0" applyFill="1" applyBorder="1"/>
    <xf numFmtId="0" fontId="2" fillId="2" borderId="0" xfId="0" applyFont="1" applyFill="1" applyBorder="1"/>
    <xf numFmtId="0" fontId="0" fillId="2" borderId="0" xfId="0" applyFill="1" applyBorder="1" applyAlignment="1"/>
    <xf numFmtId="0" fontId="0" fillId="2" borderId="0" xfId="0" applyFont="1" applyFill="1" applyBorder="1"/>
    <xf numFmtId="0" fontId="0" fillId="2" borderId="7" xfId="0" applyFill="1" applyBorder="1"/>
    <xf numFmtId="0" fontId="0" fillId="2" borderId="8" xfId="0" applyFill="1" applyBorder="1"/>
    <xf numFmtId="0" fontId="0" fillId="2" borderId="9" xfId="0" applyFill="1" applyBorder="1"/>
    <xf numFmtId="0" fontId="0" fillId="2" borderId="6" xfId="0" applyFill="1" applyBorder="1"/>
    <xf numFmtId="0" fontId="3" fillId="2" borderId="7" xfId="0" applyFont="1" applyFill="1" applyBorder="1"/>
    <xf numFmtId="0" fontId="3" fillId="2" borderId="10" xfId="0" applyFont="1" applyFill="1" applyBorder="1"/>
    <xf numFmtId="0" fontId="0" fillId="2" borderId="11" xfId="0" applyFont="1" applyFill="1" applyBorder="1"/>
    <xf numFmtId="0" fontId="2" fillId="2" borderId="11" xfId="0" applyFont="1" applyFill="1" applyBorder="1"/>
    <xf numFmtId="0" fontId="2" fillId="2" borderId="1" xfId="0" applyFont="1" applyFill="1" applyBorder="1"/>
    <xf numFmtId="0" fontId="2" fillId="2" borderId="2" xfId="0" applyFont="1" applyFill="1" applyBorder="1"/>
    <xf numFmtId="0" fontId="2" fillId="2" borderId="3" xfId="0" applyFont="1" applyFill="1" applyBorder="1"/>
    <xf numFmtId="0" fontId="2" fillId="2" borderId="12" xfId="0" applyFont="1" applyFill="1" applyBorder="1"/>
    <xf numFmtId="0" fontId="0" fillId="2" borderId="13" xfId="0" applyFill="1" applyBorder="1"/>
    <xf numFmtId="0" fontId="2" fillId="2" borderId="13" xfId="0" applyFont="1" applyFill="1" applyBorder="1"/>
    <xf numFmtId="0" fontId="2" fillId="2" borderId="4" xfId="0" applyFont="1" applyFill="1" applyBorder="1"/>
    <xf numFmtId="0" fontId="2" fillId="2" borderId="5" xfId="0" applyFont="1" applyFill="1" applyBorder="1"/>
    <xf numFmtId="0" fontId="4" fillId="2" borderId="5" xfId="0" applyFont="1" applyFill="1" applyBorder="1"/>
    <xf numFmtId="0" fontId="2" fillId="2" borderId="14" xfId="0" applyFont="1" applyFill="1" applyBorder="1"/>
    <xf numFmtId="0" fontId="0" fillId="2" borderId="15" xfId="0" applyFill="1" applyBorder="1"/>
    <xf numFmtId="0" fontId="2" fillId="2" borderId="15" xfId="0" applyFont="1" applyFill="1" applyBorder="1"/>
    <xf numFmtId="0" fontId="5" fillId="2" borderId="15" xfId="0" applyFont="1" applyFill="1" applyBorder="1"/>
    <xf numFmtId="0" fontId="2" fillId="2" borderId="7" xfId="0" applyFont="1" applyFill="1" applyBorder="1"/>
    <xf numFmtId="0" fontId="2" fillId="2" borderId="16" xfId="0" applyFont="1" applyFill="1" applyBorder="1"/>
    <xf numFmtId="0" fontId="2" fillId="0" borderId="6" xfId="0" applyFont="1" applyFill="1" applyBorder="1" applyProtection="1">
      <protection locked="0"/>
    </xf>
    <xf numFmtId="0" fontId="2" fillId="0" borderId="6" xfId="0" applyFont="1" applyFill="1" applyBorder="1"/>
    <xf numFmtId="0" fontId="2" fillId="0" borderId="17" xfId="0" applyFont="1" applyFill="1" applyBorder="1" applyProtection="1">
      <protection locked="0"/>
    </xf>
    <xf numFmtId="0" fontId="2" fillId="0" borderId="18" xfId="0" applyFont="1" applyFill="1" applyBorder="1" applyProtection="1">
      <protection locked="0"/>
    </xf>
    <xf numFmtId="0" fontId="2" fillId="2" borderId="9" xfId="0" applyFont="1" applyFill="1" applyBorder="1"/>
    <xf numFmtId="0" fontId="2" fillId="0" borderId="15" xfId="0" applyFont="1" applyFill="1" applyBorder="1" applyProtection="1">
      <protection locked="0"/>
    </xf>
    <xf numFmtId="0" fontId="2" fillId="2" borderId="19" xfId="0" applyFont="1" applyFill="1" applyBorder="1"/>
    <xf numFmtId="0" fontId="2" fillId="2" borderId="20" xfId="0" applyFont="1" applyFill="1" applyBorder="1"/>
    <xf numFmtId="0" fontId="2" fillId="2" borderId="21" xfId="0" applyFont="1" applyFill="1" applyBorder="1"/>
    <xf numFmtId="0" fontId="2" fillId="3" borderId="6" xfId="0" applyFont="1" applyFill="1" applyBorder="1" applyProtection="1">
      <protection locked="0"/>
    </xf>
    <xf numFmtId="0" fontId="9" fillId="0" borderId="18" xfId="0" applyFont="1" applyFill="1" applyBorder="1" applyProtection="1">
      <protection locked="0"/>
    </xf>
    <xf numFmtId="0" fontId="10" fillId="0" borderId="6" xfId="0" applyFont="1" applyFill="1" applyBorder="1" applyProtection="1">
      <protection locked="0"/>
    </xf>
    <xf numFmtId="0" fontId="2" fillId="0" borderId="22" xfId="0" applyFont="1" applyFill="1" applyBorder="1" applyProtection="1">
      <protection locked="0"/>
    </xf>
    <xf numFmtId="0" fontId="2" fillId="0" borderId="0" xfId="0" applyFont="1" applyFill="1"/>
    <xf numFmtId="0" fontId="0" fillId="0" borderId="6" xfId="0" applyBorder="1"/>
    <xf numFmtId="0" fontId="12" fillId="0" borderId="0" xfId="0" applyFont="1"/>
    <xf numFmtId="0" fontId="13" fillId="0" borderId="0" xfId="0" applyFont="1" applyBorder="1" applyProtection="1">
      <protection locked="0"/>
    </xf>
    <xf numFmtId="0" fontId="14" fillId="0" borderId="0" xfId="0" applyFont="1"/>
    <xf numFmtId="0" fontId="0" fillId="0" borderId="0" xfId="0" applyFill="1" applyBorder="1"/>
    <xf numFmtId="0" fontId="2" fillId="0" borderId="0" xfId="0" applyFont="1" applyFill="1" applyBorder="1" applyProtection="1">
      <protection locked="0"/>
    </xf>
    <xf numFmtId="0" fontId="15" fillId="0" borderId="0" xfId="0" applyFont="1" applyFill="1" applyBorder="1" applyAlignment="1">
      <alignment horizontal="right"/>
    </xf>
    <xf numFmtId="0" fontId="0" fillId="0" borderId="0" xfId="0" applyFill="1"/>
    <xf numFmtId="0" fontId="13" fillId="0" borderId="23" xfId="0" applyFont="1" applyBorder="1"/>
    <xf numFmtId="0" fontId="13" fillId="0" borderId="26" xfId="0" applyFont="1" applyBorder="1"/>
    <xf numFmtId="0" fontId="13" fillId="0" borderId="29" xfId="0" applyFont="1" applyBorder="1"/>
    <xf numFmtId="0" fontId="11" fillId="0" borderId="0" xfId="0" applyFont="1" applyFill="1" applyBorder="1" applyAlignment="1">
      <alignment horizontal="right"/>
    </xf>
    <xf numFmtId="0" fontId="16" fillId="0" borderId="30" xfId="0" applyFont="1" applyBorder="1" applyAlignment="1">
      <alignment horizontal="left"/>
    </xf>
    <xf numFmtId="0" fontId="2" fillId="0" borderId="0" xfId="0" applyFont="1" applyBorder="1" applyAlignment="1">
      <alignment horizontal="left"/>
    </xf>
    <xf numFmtId="0" fontId="10" fillId="0" borderId="31" xfId="0" applyFont="1" applyBorder="1"/>
    <xf numFmtId="0" fontId="10" fillId="0" borderId="32" xfId="0" applyFont="1" applyBorder="1" applyProtection="1">
      <protection locked="0"/>
    </xf>
    <xf numFmtId="0" fontId="2" fillId="0" borderId="21" xfId="0" applyFont="1" applyBorder="1" applyAlignment="1">
      <alignment horizontal="left"/>
    </xf>
    <xf numFmtId="0" fontId="2" fillId="0" borderId="0" xfId="0" applyFont="1" applyFill="1" applyBorder="1" applyAlignment="1">
      <alignment horizontal="left"/>
    </xf>
    <xf numFmtId="0" fontId="2" fillId="0" borderId="21" xfId="0" applyFont="1" applyFill="1" applyBorder="1" applyAlignment="1">
      <alignment horizontal="left"/>
    </xf>
    <xf numFmtId="0" fontId="2" fillId="0" borderId="33" xfId="0" applyFont="1" applyBorder="1" applyAlignment="1">
      <alignment horizontal="left"/>
    </xf>
    <xf numFmtId="0" fontId="2" fillId="0" borderId="34" xfId="0" applyFont="1" applyBorder="1" applyAlignment="1">
      <alignment horizontal="left"/>
    </xf>
    <xf numFmtId="0" fontId="10" fillId="0" borderId="0" xfId="0" applyFont="1" applyBorder="1"/>
    <xf numFmtId="0" fontId="10" fillId="0" borderId="35" xfId="0" applyFont="1" applyBorder="1" applyProtection="1">
      <protection locked="0"/>
    </xf>
    <xf numFmtId="0" fontId="17" fillId="0" borderId="0" xfId="0" applyFont="1" applyFill="1" applyBorder="1" applyAlignment="1"/>
    <xf numFmtId="0" fontId="17" fillId="0" borderId="21" xfId="0" applyFont="1" applyFill="1" applyBorder="1" applyAlignment="1"/>
    <xf numFmtId="0" fontId="17" fillId="0" borderId="21" xfId="0" applyFont="1" applyBorder="1" applyAlignment="1">
      <alignment horizontal="center"/>
    </xf>
    <xf numFmtId="0" fontId="17" fillId="0" borderId="34" xfId="0" applyFont="1" applyBorder="1" applyAlignment="1">
      <alignment horizontal="center"/>
    </xf>
    <xf numFmtId="0" fontId="0" fillId="0" borderId="36" xfId="0" applyFill="1" applyBorder="1"/>
    <xf numFmtId="0" fontId="0" fillId="0" borderId="36" xfId="0" applyBorder="1"/>
    <xf numFmtId="0" fontId="13" fillId="0" borderId="37" xfId="0" applyFont="1" applyBorder="1"/>
    <xf numFmtId="0" fontId="18" fillId="0" borderId="38" xfId="0" applyFont="1" applyBorder="1"/>
    <xf numFmtId="0" fontId="17" fillId="0" borderId="38" xfId="0" applyFont="1" applyFill="1" applyBorder="1" applyAlignment="1" applyProtection="1">
      <protection locked="0"/>
    </xf>
    <xf numFmtId="0" fontId="17" fillId="0" borderId="38" xfId="0" applyFont="1" applyFill="1" applyBorder="1" applyAlignment="1"/>
    <xf numFmtId="0" fontId="17" fillId="0" borderId="40" xfId="0" applyFont="1" applyFill="1" applyBorder="1" applyAlignment="1" applyProtection="1">
      <protection locked="0"/>
    </xf>
    <xf numFmtId="0" fontId="17" fillId="0" borderId="41" xfId="0" applyFont="1" applyBorder="1"/>
    <xf numFmtId="0" fontId="17" fillId="0" borderId="38" xfId="0" applyFont="1" applyBorder="1"/>
    <xf numFmtId="0" fontId="17" fillId="0" borderId="40" xfId="0" applyFont="1" applyBorder="1"/>
    <xf numFmtId="0" fontId="17" fillId="0" borderId="40" xfId="0" applyFont="1" applyBorder="1" applyAlignment="1" applyProtection="1">
      <alignment horizontal="center" vertical="justify"/>
      <protection locked="0"/>
    </xf>
    <xf numFmtId="0" fontId="17" fillId="0" borderId="42" xfId="0" applyFont="1" applyBorder="1" applyAlignment="1" applyProtection="1">
      <alignment horizontal="center"/>
      <protection locked="0"/>
    </xf>
    <xf numFmtId="0" fontId="2" fillId="0" borderId="21" xfId="0" applyFont="1" applyBorder="1" applyAlignment="1">
      <alignment horizontal="center" vertical="justify"/>
    </xf>
    <xf numFmtId="0" fontId="17" fillId="0" borderId="38" xfId="0" applyFont="1" applyFill="1" applyBorder="1" applyAlignment="1" applyProtection="1"/>
    <xf numFmtId="0" fontId="17" fillId="0" borderId="40" xfId="0" applyFont="1" applyFill="1" applyBorder="1" applyAlignment="1" applyProtection="1"/>
    <xf numFmtId="0" fontId="17" fillId="0" borderId="21" xfId="0" applyFont="1" applyBorder="1" applyAlignment="1">
      <alignment horizontal="center" vertical="justify"/>
    </xf>
    <xf numFmtId="0" fontId="17" fillId="0" borderId="40" xfId="0" applyFont="1" applyFill="1" applyBorder="1" applyAlignment="1"/>
    <xf numFmtId="0" fontId="2" fillId="0" borderId="34" xfId="0" applyFont="1" applyBorder="1" applyAlignment="1">
      <alignment horizontal="center"/>
    </xf>
    <xf numFmtId="0" fontId="13" fillId="0" borderId="43" xfId="0" applyFont="1" applyBorder="1"/>
    <xf numFmtId="0" fontId="17" fillId="0" borderId="46" xfId="0" applyFont="1" applyFill="1" applyBorder="1" applyAlignment="1"/>
    <xf numFmtId="0" fontId="17" fillId="0" borderId="44" xfId="0" applyFont="1" applyFill="1" applyBorder="1" applyAlignment="1"/>
    <xf numFmtId="0" fontId="17" fillId="0" borderId="47" xfId="0" applyFont="1" applyFill="1" applyBorder="1" applyAlignment="1"/>
    <xf numFmtId="0" fontId="17" fillId="0" borderId="45" xfId="0" applyFont="1" applyFill="1" applyBorder="1" applyAlignment="1"/>
    <xf numFmtId="0" fontId="17" fillId="0" borderId="46" xfId="0" applyFont="1" applyBorder="1"/>
    <xf numFmtId="0" fontId="10" fillId="0" borderId="44" xfId="0" applyFont="1" applyBorder="1"/>
    <xf numFmtId="0" fontId="17" fillId="0" borderId="47" xfId="0" applyFont="1" applyBorder="1"/>
    <xf numFmtId="0" fontId="17" fillId="0" borderId="47" xfId="0" applyFont="1" applyBorder="1" applyAlignment="1" applyProtection="1">
      <alignment horizontal="center"/>
      <protection locked="0"/>
    </xf>
    <xf numFmtId="0" fontId="17" fillId="0" borderId="48" xfId="0" applyFont="1" applyBorder="1" applyAlignment="1" applyProtection="1">
      <alignment horizontal="center"/>
      <protection locked="0"/>
    </xf>
    <xf numFmtId="0" fontId="18" fillId="0" borderId="49" xfId="0" applyFont="1" applyBorder="1"/>
    <xf numFmtId="0" fontId="20" fillId="0" borderId="0" xfId="0" applyFont="1" applyAlignment="1">
      <alignment horizontal="left"/>
    </xf>
    <xf numFmtId="0" fontId="11" fillId="0" borderId="38" xfId="0" applyFont="1" applyBorder="1" applyAlignment="1">
      <alignment horizontal="right"/>
    </xf>
    <xf numFmtId="0" fontId="11" fillId="0" borderId="0" xfId="0" applyFont="1" applyBorder="1" applyAlignment="1">
      <alignment horizontal="right"/>
    </xf>
    <xf numFmtId="0" fontId="20" fillId="0" borderId="0" xfId="0" applyFont="1" applyBorder="1"/>
    <xf numFmtId="0" fontId="20" fillId="0" borderId="0" xfId="0" applyFont="1" applyAlignment="1">
      <alignment horizontal="center"/>
    </xf>
    <xf numFmtId="0" fontId="11" fillId="0" borderId="0" xfId="0" applyFont="1" applyBorder="1"/>
    <xf numFmtId="0" fontId="21" fillId="0" borderId="0" xfId="2" applyFont="1" applyBorder="1"/>
    <xf numFmtId="0" fontId="11" fillId="0" borderId="0" xfId="0" applyFont="1"/>
    <xf numFmtId="0" fontId="20" fillId="0" borderId="0" xfId="0" applyFont="1"/>
    <xf numFmtId="0" fontId="20" fillId="0" borderId="0" xfId="0" applyFont="1" applyAlignment="1">
      <alignment horizontal="right"/>
    </xf>
    <xf numFmtId="0" fontId="11" fillId="0" borderId="0" xfId="0" applyFont="1" applyAlignment="1">
      <alignment horizontal="right"/>
    </xf>
    <xf numFmtId="0" fontId="11" fillId="0" borderId="38" xfId="0" applyFont="1" applyBorder="1" applyAlignment="1">
      <alignment horizontal="center"/>
    </xf>
    <xf numFmtId="0" fontId="11" fillId="0" borderId="38" xfId="0" applyFont="1" applyFill="1" applyBorder="1" applyProtection="1">
      <protection locked="0"/>
    </xf>
    <xf numFmtId="0" fontId="11" fillId="0" borderId="38" xfId="0" applyFont="1" applyFill="1" applyBorder="1"/>
    <xf numFmtId="0" fontId="10" fillId="0" borderId="38" xfId="0" applyFont="1" applyFill="1" applyBorder="1"/>
    <xf numFmtId="0" fontId="11" fillId="0" borderId="38" xfId="0" applyFont="1" applyBorder="1"/>
    <xf numFmtId="0" fontId="11" fillId="0" borderId="40" xfId="0" applyFont="1" applyBorder="1" applyAlignment="1">
      <alignment horizontal="center"/>
    </xf>
    <xf numFmtId="0" fontId="0" fillId="0" borderId="50" xfId="0" applyBorder="1"/>
    <xf numFmtId="0" fontId="10" fillId="0" borderId="38" xfId="0" applyFont="1" applyBorder="1" applyAlignment="1">
      <alignment horizontal="center"/>
    </xf>
    <xf numFmtId="0" fontId="10" fillId="0" borderId="38" xfId="0" applyFont="1" applyBorder="1" applyAlignment="1">
      <alignment horizontal="right"/>
    </xf>
    <xf numFmtId="0" fontId="0" fillId="0" borderId="38" xfId="0" applyBorder="1"/>
    <xf numFmtId="0" fontId="11" fillId="0" borderId="0" xfId="0" applyFont="1" applyFill="1" applyBorder="1" applyProtection="1">
      <protection locked="0"/>
    </xf>
    <xf numFmtId="0" fontId="11" fillId="0" borderId="0" xfId="0" applyFont="1" applyFill="1" applyBorder="1"/>
    <xf numFmtId="0" fontId="10" fillId="0" borderId="0" xfId="0" applyFont="1" applyFill="1" applyBorder="1"/>
    <xf numFmtId="0" fontId="11" fillId="0" borderId="0" xfId="0" applyFont="1" applyBorder="1" applyAlignment="1">
      <alignment horizontal="center"/>
    </xf>
    <xf numFmtId="0" fontId="11" fillId="0" borderId="0" xfId="0" applyFont="1" applyBorder="1" applyAlignment="1">
      <alignment horizontal="left"/>
    </xf>
    <xf numFmtId="0" fontId="0" fillId="0" borderId="21" xfId="0" applyBorder="1"/>
    <xf numFmtId="0" fontId="0" fillId="0" borderId="0" xfId="0" applyBorder="1"/>
    <xf numFmtId="0" fontId="10" fillId="0" borderId="0" xfId="0" applyFont="1"/>
    <xf numFmtId="0" fontId="10" fillId="0" borderId="0" xfId="0" applyFont="1" applyBorder="1" applyAlignment="1">
      <alignment horizontal="right"/>
    </xf>
    <xf numFmtId="0" fontId="10" fillId="0" borderId="0" xfId="0" applyFont="1" applyFill="1" applyBorder="1" applyProtection="1">
      <protection locked="0"/>
    </xf>
    <xf numFmtId="0" fontId="10" fillId="0" borderId="0" xfId="0" applyFont="1" applyAlignment="1">
      <alignment horizontal="right"/>
    </xf>
    <xf numFmtId="0" fontId="0" fillId="0" borderId="40" xfId="0" applyBorder="1"/>
    <xf numFmtId="0" fontId="10" fillId="0" borderId="0" xfId="0" applyFont="1" applyBorder="1" applyAlignment="1">
      <alignment horizontal="center"/>
    </xf>
    <xf numFmtId="0" fontId="11" fillId="0" borderId="0" xfId="0" applyFont="1" applyAlignment="1">
      <alignment horizontal="left"/>
    </xf>
    <xf numFmtId="0" fontId="20" fillId="0" borderId="0" xfId="0" applyFont="1" applyBorder="1" applyAlignment="1">
      <alignment horizontal="left"/>
    </xf>
    <xf numFmtId="0" fontId="20" fillId="0" borderId="0" xfId="0" applyFont="1" applyBorder="1" applyAlignment="1">
      <alignment horizontal="center"/>
    </xf>
    <xf numFmtId="0" fontId="20" fillId="0" borderId="0" xfId="0" applyFont="1" applyBorder="1" applyAlignment="1">
      <alignment horizontal="right"/>
    </xf>
    <xf numFmtId="0" fontId="11" fillId="0" borderId="0" xfId="0" applyFont="1" applyAlignment="1">
      <alignment horizontal="center"/>
    </xf>
    <xf numFmtId="0" fontId="11" fillId="0" borderId="51" xfId="0" applyFont="1" applyFill="1" applyBorder="1" applyProtection="1">
      <protection locked="0"/>
    </xf>
    <xf numFmtId="0" fontId="11" fillId="0" borderId="51" xfId="0" applyFont="1" applyFill="1" applyBorder="1"/>
    <xf numFmtId="0" fontId="1" fillId="0" borderId="0" xfId="0" applyFont="1" applyAlignment="1">
      <alignment horizontal="left"/>
    </xf>
    <xf numFmtId="0" fontId="10" fillId="0" borderId="38" xfId="0" applyFont="1" applyBorder="1"/>
    <xf numFmtId="0" fontId="22" fillId="0" borderId="0" xfId="5" applyFont="1" applyProtection="1">
      <protection locked="0"/>
    </xf>
    <xf numFmtId="0" fontId="10" fillId="0" borderId="0" xfId="5" applyProtection="1"/>
    <xf numFmtId="0" fontId="1" fillId="0" borderId="0" xfId="5" applyFont="1"/>
    <xf numFmtId="0" fontId="10" fillId="0" borderId="0" xfId="5"/>
    <xf numFmtId="0" fontId="14" fillId="0" borderId="0" xfId="5" applyFont="1"/>
    <xf numFmtId="0" fontId="12" fillId="0" borderId="23" xfId="5" applyFont="1" applyBorder="1"/>
    <xf numFmtId="0" fontId="12" fillId="0" borderId="52" xfId="5" applyFont="1" applyBorder="1"/>
    <xf numFmtId="0" fontId="12" fillId="0" borderId="25" xfId="5" applyFont="1" applyBorder="1"/>
    <xf numFmtId="0" fontId="12" fillId="0" borderId="26" xfId="5" applyFont="1" applyBorder="1"/>
    <xf numFmtId="0" fontId="12" fillId="0" borderId="28" xfId="5" applyFont="1" applyBorder="1"/>
    <xf numFmtId="0" fontId="12" fillId="0" borderId="29" xfId="5" applyFont="1" applyBorder="1"/>
    <xf numFmtId="0" fontId="10" fillId="0" borderId="0" xfId="5" applyFill="1" applyBorder="1"/>
    <xf numFmtId="0" fontId="16" fillId="0" borderId="30" xfId="5" applyFont="1" applyBorder="1" applyAlignment="1">
      <alignment horizontal="left"/>
    </xf>
    <xf numFmtId="0" fontId="10" fillId="0" borderId="35" xfId="5" applyFont="1" applyBorder="1" applyAlignment="1">
      <alignment horizontal="left"/>
    </xf>
    <xf numFmtId="0" fontId="2" fillId="0" borderId="0" xfId="5" applyFont="1" applyBorder="1" applyAlignment="1">
      <alignment horizontal="left"/>
    </xf>
    <xf numFmtId="0" fontId="2" fillId="0" borderId="21" xfId="5" applyFont="1" applyBorder="1" applyAlignment="1">
      <alignment horizontal="left"/>
    </xf>
    <xf numFmtId="0" fontId="2" fillId="0" borderId="33" xfId="5" applyFont="1" applyBorder="1" applyAlignment="1">
      <alignment horizontal="left"/>
    </xf>
    <xf numFmtId="0" fontId="2" fillId="0" borderId="34" xfId="5" applyFont="1" applyBorder="1" applyAlignment="1">
      <alignment horizontal="left"/>
    </xf>
    <xf numFmtId="0" fontId="12" fillId="0" borderId="30" xfId="5" applyFont="1" applyBorder="1"/>
    <xf numFmtId="0" fontId="10" fillId="0" borderId="53" xfId="5" applyFont="1" applyBorder="1"/>
    <xf numFmtId="0" fontId="17" fillId="0" borderId="0" xfId="5" applyFont="1" applyBorder="1" applyProtection="1">
      <protection locked="0"/>
    </xf>
    <xf numFmtId="0" fontId="17" fillId="0" borderId="0" xfId="5" applyFont="1" applyBorder="1"/>
    <xf numFmtId="0" fontId="17" fillId="0" borderId="21" xfId="5" applyFont="1" applyBorder="1" applyProtection="1">
      <protection locked="0"/>
    </xf>
    <xf numFmtId="0" fontId="17" fillId="0" borderId="33" xfId="5" applyFont="1" applyBorder="1"/>
    <xf numFmtId="0" fontId="17" fillId="0" borderId="21" xfId="5" applyFont="1" applyBorder="1"/>
    <xf numFmtId="0" fontId="17" fillId="0" borderId="21" xfId="5" applyFont="1" applyBorder="1" applyAlignment="1" applyProtection="1">
      <alignment horizontal="center"/>
      <protection locked="0"/>
    </xf>
    <xf numFmtId="0" fontId="17" fillId="0" borderId="34" xfId="5" applyFont="1" applyBorder="1" applyAlignment="1" applyProtection="1">
      <alignment horizontal="center"/>
      <protection locked="0"/>
    </xf>
    <xf numFmtId="0" fontId="10" fillId="0" borderId="36" xfId="5" applyFill="1" applyBorder="1"/>
    <xf numFmtId="0" fontId="10" fillId="0" borderId="36" xfId="5" applyBorder="1"/>
    <xf numFmtId="0" fontId="10" fillId="4" borderId="36" xfId="5" applyFont="1" applyFill="1" applyBorder="1"/>
    <xf numFmtId="0" fontId="12" fillId="0" borderId="37" xfId="5" applyFont="1" applyBorder="1"/>
    <xf numFmtId="0" fontId="10" fillId="0" borderId="54" xfId="5" applyFont="1" applyBorder="1"/>
    <xf numFmtId="0" fontId="17" fillId="0" borderId="38" xfId="5" applyFont="1" applyBorder="1" applyProtection="1">
      <protection locked="0"/>
    </xf>
    <xf numFmtId="0" fontId="17" fillId="0" borderId="38" xfId="5" applyFont="1" applyBorder="1"/>
    <xf numFmtId="0" fontId="17" fillId="0" borderId="40" xfId="5" applyFont="1" applyBorder="1" applyProtection="1">
      <protection locked="0"/>
    </xf>
    <xf numFmtId="0" fontId="17" fillId="0" borderId="41" xfId="5" applyFont="1" applyBorder="1"/>
    <xf numFmtId="0" fontId="17" fillId="0" borderId="40" xfId="5" applyFont="1" applyBorder="1"/>
    <xf numFmtId="0" fontId="17" fillId="0" borderId="40" xfId="5" applyFont="1" applyBorder="1" applyAlignment="1">
      <alignment horizontal="center"/>
    </xf>
    <xf numFmtId="0" fontId="17" fillId="0" borderId="42" xfId="5" applyFont="1" applyBorder="1" applyAlignment="1">
      <alignment horizontal="center"/>
    </xf>
    <xf numFmtId="0" fontId="10" fillId="0" borderId="53" xfId="5" applyFont="1" applyBorder="1" applyAlignment="1">
      <alignment horizontal="left"/>
    </xf>
    <xf numFmtId="0" fontId="2" fillId="0" borderId="21" xfId="5" applyFont="1" applyBorder="1" applyAlignment="1">
      <alignment horizontal="center"/>
    </xf>
    <xf numFmtId="0" fontId="2" fillId="0" borderId="34" xfId="5" applyFont="1" applyBorder="1" applyAlignment="1">
      <alignment horizontal="center"/>
    </xf>
    <xf numFmtId="0" fontId="17" fillId="0" borderId="0" xfId="5" applyFont="1" applyBorder="1" applyProtection="1"/>
    <xf numFmtId="0" fontId="17" fillId="0" borderId="21" xfId="5" applyFont="1" applyBorder="1" applyProtection="1"/>
    <xf numFmtId="0" fontId="10" fillId="0" borderId="53" xfId="5" applyBorder="1"/>
    <xf numFmtId="0" fontId="12" fillId="0" borderId="55" xfId="5" applyFont="1" applyBorder="1"/>
    <xf numFmtId="0" fontId="17" fillId="0" borderId="44" xfId="5" applyFont="1" applyBorder="1"/>
    <xf numFmtId="0" fontId="17" fillId="0" borderId="47" xfId="5" applyFont="1" applyBorder="1"/>
    <xf numFmtId="0" fontId="17" fillId="0" borderId="46" xfId="5" applyFont="1" applyBorder="1"/>
    <xf numFmtId="0" fontId="17" fillId="0" borderId="47" xfId="5" applyFont="1" applyBorder="1" applyAlignment="1">
      <alignment horizontal="center"/>
    </xf>
    <xf numFmtId="0" fontId="17" fillId="0" borderId="48" xfId="5" applyFont="1" applyBorder="1" applyAlignment="1">
      <alignment horizontal="center"/>
    </xf>
    <xf numFmtId="0" fontId="10" fillId="0" borderId="0" xfId="5" applyBorder="1"/>
    <xf numFmtId="0" fontId="14" fillId="0" borderId="0" xfId="5" applyFont="1" applyBorder="1"/>
    <xf numFmtId="0" fontId="10" fillId="0" borderId="0" xfId="5" applyFont="1" applyBorder="1"/>
    <xf numFmtId="0" fontId="2" fillId="0" borderId="0" xfId="5" applyFont="1" applyFill="1" applyBorder="1" applyProtection="1">
      <protection locked="0"/>
    </xf>
    <xf numFmtId="0" fontId="10" fillId="0" borderId="0" xfId="5" applyFont="1"/>
    <xf numFmtId="0" fontId="10" fillId="0" borderId="19" xfId="5" applyBorder="1"/>
    <xf numFmtId="0" fontId="10" fillId="0" borderId="0" xfId="5" applyFont="1" applyAlignment="1">
      <alignment horizontal="right"/>
    </xf>
    <xf numFmtId="0" fontId="10" fillId="0" borderId="0" xfId="5" applyFont="1" applyFill="1" applyBorder="1"/>
    <xf numFmtId="0" fontId="0" fillId="5" borderId="56" xfId="0" applyFill="1" applyBorder="1"/>
    <xf numFmtId="0" fontId="0" fillId="5" borderId="20" xfId="0" applyFill="1" applyBorder="1"/>
    <xf numFmtId="0" fontId="2" fillId="5" borderId="56" xfId="0" applyFont="1" applyFill="1" applyBorder="1"/>
    <xf numFmtId="0" fontId="2" fillId="5" borderId="51" xfId="0" applyFont="1" applyFill="1" applyBorder="1"/>
    <xf numFmtId="0" fontId="0" fillId="5" borderId="36" xfId="0" applyFill="1" applyBorder="1"/>
    <xf numFmtId="0" fontId="0" fillId="5" borderId="57" xfId="0" applyFill="1" applyBorder="1"/>
    <xf numFmtId="0" fontId="0" fillId="5" borderId="21" xfId="0" applyFill="1" applyBorder="1"/>
    <xf numFmtId="0" fontId="2" fillId="5" borderId="57" xfId="0" applyFont="1" applyFill="1" applyBorder="1"/>
    <xf numFmtId="0" fontId="2" fillId="5" borderId="0" xfId="0" applyFont="1" applyFill="1" applyBorder="1"/>
    <xf numFmtId="0" fontId="0" fillId="5" borderId="40" xfId="0" applyFill="1" applyBorder="1"/>
    <xf numFmtId="0" fontId="2" fillId="5" borderId="19" xfId="0" applyFont="1" applyFill="1" applyBorder="1"/>
    <xf numFmtId="0" fontId="0" fillId="0" borderId="19" xfId="0" applyBorder="1"/>
    <xf numFmtId="0" fontId="23" fillId="0" borderId="0" xfId="2" applyFont="1" applyBorder="1" applyAlignment="1">
      <alignment horizontal="center"/>
    </xf>
    <xf numFmtId="0" fontId="23" fillId="0" borderId="0" xfId="2" applyFont="1" applyBorder="1" applyAlignment="1">
      <alignment horizontal="center" wrapText="1"/>
    </xf>
    <xf numFmtId="0" fontId="23" fillId="0" borderId="0" xfId="2" applyFont="1" applyFill="1" applyBorder="1"/>
    <xf numFmtId="0" fontId="23" fillId="0" borderId="0" xfId="2" applyFont="1" applyBorder="1"/>
    <xf numFmtId="0" fontId="2" fillId="4" borderId="36" xfId="0" applyFont="1" applyFill="1" applyBorder="1" applyProtection="1">
      <protection locked="0"/>
    </xf>
    <xf numFmtId="0" fontId="0" fillId="4" borderId="36" xfId="0" applyFill="1" applyBorder="1"/>
    <xf numFmtId="0" fontId="21" fillId="0" borderId="0" xfId="0" applyFont="1"/>
    <xf numFmtId="0" fontId="10" fillId="0" borderId="0" xfId="0" applyFont="1" applyFill="1" applyBorder="1" applyAlignment="1">
      <alignment horizontal="right"/>
    </xf>
    <xf numFmtId="0" fontId="0" fillId="0" borderId="44" xfId="0" applyFill="1" applyBorder="1"/>
    <xf numFmtId="0" fontId="0" fillId="5" borderId="58" xfId="0" applyFill="1" applyBorder="1"/>
    <xf numFmtId="0" fontId="2" fillId="4" borderId="58" xfId="0" applyFont="1" applyFill="1" applyBorder="1" applyProtection="1">
      <protection locked="0"/>
    </xf>
    <xf numFmtId="0" fontId="0" fillId="4" borderId="58" xfId="0" applyFill="1" applyBorder="1"/>
    <xf numFmtId="0" fontId="0" fillId="5" borderId="19" xfId="0" applyFill="1" applyBorder="1"/>
    <xf numFmtId="0" fontId="2" fillId="4" borderId="19" xfId="0" applyFont="1" applyFill="1" applyBorder="1" applyProtection="1">
      <protection locked="0"/>
    </xf>
    <xf numFmtId="0" fontId="0" fillId="4" borderId="19" xfId="0" applyFill="1" applyBorder="1"/>
    <xf numFmtId="0" fontId="0" fillId="4" borderId="59" xfId="0" applyFill="1" applyBorder="1"/>
    <xf numFmtId="0" fontId="0" fillId="0" borderId="0" xfId="0" applyFont="1" applyFill="1" applyBorder="1"/>
    <xf numFmtId="0" fontId="11" fillId="0" borderId="0" xfId="0" applyFont="1" applyFill="1"/>
    <xf numFmtId="0" fontId="24" fillId="4" borderId="36" xfId="0" applyFont="1" applyFill="1" applyBorder="1"/>
    <xf numFmtId="0" fontId="0" fillId="5" borderId="0" xfId="0" applyFill="1"/>
    <xf numFmtId="0" fontId="11" fillId="0" borderId="36" xfId="0" applyFont="1" applyFill="1" applyBorder="1"/>
    <xf numFmtId="0" fontId="0" fillId="5" borderId="0" xfId="0" applyFill="1" applyBorder="1"/>
    <xf numFmtId="0" fontId="10" fillId="0" borderId="36" xfId="0" applyFont="1" applyFill="1" applyBorder="1" applyProtection="1">
      <protection locked="0"/>
    </xf>
    <xf numFmtId="0" fontId="14" fillId="0" borderId="0" xfId="0" applyFont="1" applyFill="1" applyBorder="1"/>
    <xf numFmtId="0" fontId="0" fillId="0" borderId="0" xfId="0" applyBorder="1" applyAlignment="1">
      <alignment horizontal="right"/>
    </xf>
    <xf numFmtId="0" fontId="14" fillId="0" borderId="0" xfId="0" applyFont="1" applyBorder="1"/>
    <xf numFmtId="0" fontId="0" fillId="0" borderId="0" xfId="0" applyBorder="1" applyAlignment="1">
      <alignment horizontal="center"/>
    </xf>
    <xf numFmtId="0" fontId="23" fillId="0" borderId="0" xfId="2" applyFont="1" applyBorder="1" applyAlignment="1">
      <alignment horizontal="right"/>
    </xf>
    <xf numFmtId="0" fontId="23" fillId="0" borderId="0" xfId="2" applyFont="1" applyFill="1" applyBorder="1" applyAlignment="1">
      <alignment horizontal="left"/>
    </xf>
    <xf numFmtId="0" fontId="1" fillId="0" borderId="0" xfId="0" applyFont="1" applyBorder="1"/>
    <xf numFmtId="0" fontId="23" fillId="0" borderId="0" xfId="2" applyFont="1" applyFill="1" applyBorder="1" applyAlignment="1">
      <alignment horizontal="right"/>
    </xf>
    <xf numFmtId="0" fontId="1" fillId="0" borderId="0" xfId="0" applyFont="1" applyFill="1" applyBorder="1"/>
    <xf numFmtId="0" fontId="10" fillId="4" borderId="36" xfId="0" applyFont="1" applyFill="1" applyBorder="1"/>
    <xf numFmtId="0" fontId="10" fillId="0" borderId="0" xfId="0" applyFont="1" applyFill="1" applyBorder="1" applyAlignment="1">
      <alignment horizontal="center"/>
    </xf>
    <xf numFmtId="0" fontId="10" fillId="0" borderId="0" xfId="0" quotePrefix="1" applyFont="1" applyBorder="1"/>
    <xf numFmtId="0" fontId="10" fillId="0" borderId="0" xfId="0" quotePrefix="1" applyFont="1"/>
    <xf numFmtId="0" fontId="0" fillId="0" borderId="0" xfId="0" applyAlignment="1">
      <alignment horizontal="right"/>
    </xf>
    <xf numFmtId="0" fontId="0" fillId="0" borderId="0" xfId="0" applyAlignment="1">
      <alignment horizontal="center"/>
    </xf>
    <xf numFmtId="0" fontId="0" fillId="0" borderId="0" xfId="0" applyAlignment="1">
      <alignment horizontal="left"/>
    </xf>
    <xf numFmtId="0" fontId="12" fillId="0" borderId="23" xfId="0" applyFont="1" applyBorder="1"/>
    <xf numFmtId="0" fontId="12" fillId="0" borderId="26" xfId="0" applyFont="1" applyBorder="1"/>
    <xf numFmtId="0" fontId="12" fillId="0" borderId="29" xfId="0" applyFont="1" applyBorder="1"/>
    <xf numFmtId="0" fontId="17" fillId="0" borderId="0" xfId="0" applyFont="1" applyBorder="1" applyAlignment="1">
      <alignment horizontal="left"/>
    </xf>
    <xf numFmtId="0" fontId="17" fillId="0" borderId="31" xfId="0" applyFont="1" applyBorder="1"/>
    <xf numFmtId="0" fontId="17" fillId="0" borderId="32" xfId="0" applyFont="1" applyBorder="1" applyProtection="1">
      <protection locked="0"/>
    </xf>
    <xf numFmtId="0" fontId="2" fillId="0" borderId="33" xfId="0" applyFont="1" applyFill="1" applyBorder="1" applyAlignment="1">
      <alignment horizontal="left"/>
    </xf>
    <xf numFmtId="0" fontId="14" fillId="0" borderId="30" xfId="0" applyFont="1" applyBorder="1" applyAlignment="1">
      <alignment horizontal="left"/>
    </xf>
    <xf numFmtId="0" fontId="17" fillId="0" borderId="60" xfId="0" applyFont="1" applyBorder="1" applyAlignment="1">
      <alignment horizontal="left"/>
    </xf>
    <xf numFmtId="0" fontId="17" fillId="0" borderId="0" xfId="0" applyFont="1" applyBorder="1"/>
    <xf numFmtId="0" fontId="17" fillId="0" borderId="0" xfId="0" applyFont="1" applyFill="1" applyBorder="1" applyAlignment="1">
      <alignment horizontal="right"/>
    </xf>
    <xf numFmtId="0" fontId="17" fillId="0" borderId="0" xfId="0" applyFont="1" applyFill="1" applyBorder="1" applyAlignment="1">
      <alignment horizontal="left"/>
    </xf>
    <xf numFmtId="0" fontId="17" fillId="0" borderId="21" xfId="0" applyFont="1" applyFill="1" applyBorder="1" applyAlignment="1">
      <alignment horizontal="right"/>
    </xf>
    <xf numFmtId="0" fontId="17" fillId="0" borderId="33" xfId="0" applyFont="1" applyFill="1" applyBorder="1" applyAlignment="1">
      <alignment horizontal="right"/>
    </xf>
    <xf numFmtId="0" fontId="17" fillId="0" borderId="0" xfId="0" applyFont="1"/>
    <xf numFmtId="0" fontId="12" fillId="0" borderId="37" xfId="0" applyFont="1" applyBorder="1"/>
    <xf numFmtId="0" fontId="17" fillId="0" borderId="50" xfId="0" applyFont="1" applyBorder="1" applyAlignment="1"/>
    <xf numFmtId="0" fontId="17" fillId="0" borderId="39" xfId="0" applyFont="1" applyBorder="1" applyAlignment="1"/>
    <xf numFmtId="0" fontId="17" fillId="0" borderId="38" xfId="0" applyFont="1" applyFill="1" applyBorder="1" applyAlignment="1" applyProtection="1">
      <alignment horizontal="right"/>
      <protection locked="0"/>
    </xf>
    <xf numFmtId="0" fontId="17" fillId="0" borderId="38" xfId="0" applyFont="1" applyFill="1" applyBorder="1" applyAlignment="1">
      <alignment horizontal="left"/>
    </xf>
    <xf numFmtId="0" fontId="17" fillId="0" borderId="40" xfId="0" applyFont="1" applyFill="1" applyBorder="1" applyAlignment="1" applyProtection="1">
      <alignment horizontal="right"/>
      <protection locked="0"/>
    </xf>
    <xf numFmtId="0" fontId="17" fillId="0" borderId="41" xfId="0" applyFont="1" applyFill="1" applyBorder="1" applyAlignment="1" applyProtection="1">
      <alignment horizontal="right"/>
      <protection locked="0"/>
    </xf>
    <xf numFmtId="0" fontId="17" fillId="0" borderId="51" xfId="0" applyFont="1" applyBorder="1"/>
    <xf numFmtId="0" fontId="17" fillId="0" borderId="61" xfId="0" applyFont="1" applyBorder="1" applyProtection="1">
      <protection locked="0"/>
    </xf>
    <xf numFmtId="0" fontId="17" fillId="0" borderId="35" xfId="0" applyFont="1" applyBorder="1" applyProtection="1">
      <protection locked="0"/>
    </xf>
    <xf numFmtId="0" fontId="17" fillId="0" borderId="38" xfId="0" applyFont="1" applyFill="1" applyBorder="1" applyAlignment="1" applyProtection="1">
      <alignment horizontal="right"/>
    </xf>
    <xf numFmtId="0" fontId="17" fillId="0" borderId="38" xfId="0" applyFont="1" applyFill="1" applyBorder="1" applyAlignment="1" applyProtection="1">
      <alignment horizontal="left"/>
    </xf>
    <xf numFmtId="0" fontId="17" fillId="0" borderId="40" xfId="0" applyFont="1" applyFill="1" applyBorder="1" applyAlignment="1" applyProtection="1">
      <alignment horizontal="right"/>
    </xf>
    <xf numFmtId="0" fontId="17" fillId="0" borderId="41" xfId="0" applyFont="1" applyFill="1" applyBorder="1" applyAlignment="1" applyProtection="1">
      <alignment horizontal="right"/>
    </xf>
    <xf numFmtId="0" fontId="17" fillId="0" borderId="38" xfId="0" applyFont="1" applyFill="1" applyBorder="1" applyAlignment="1">
      <alignment horizontal="right"/>
    </xf>
    <xf numFmtId="0" fontId="17" fillId="0" borderId="40" xfId="0" applyFont="1" applyFill="1" applyBorder="1" applyAlignment="1">
      <alignment horizontal="right"/>
    </xf>
    <xf numFmtId="0" fontId="17" fillId="0" borderId="41" xfId="0" applyFont="1" applyFill="1" applyBorder="1" applyAlignment="1">
      <alignment horizontal="right"/>
    </xf>
    <xf numFmtId="0" fontId="17" fillId="0" borderId="0" xfId="0" applyFont="1" applyFill="1" applyBorder="1"/>
    <xf numFmtId="0" fontId="2" fillId="0" borderId="62" xfId="0" applyFont="1" applyFill="1" applyBorder="1" applyAlignment="1">
      <alignment horizontal="left"/>
    </xf>
    <xf numFmtId="0" fontId="2" fillId="0" borderId="51" xfId="0" applyFont="1" applyFill="1" applyBorder="1" applyAlignment="1">
      <alignment horizontal="left"/>
    </xf>
    <xf numFmtId="0" fontId="2" fillId="0" borderId="20" xfId="0" applyFont="1" applyFill="1" applyBorder="1" applyAlignment="1">
      <alignment horizontal="left"/>
    </xf>
    <xf numFmtId="0" fontId="2" fillId="0" borderId="63" xfId="0" applyFont="1" applyFill="1" applyBorder="1" applyAlignment="1">
      <alignment horizontal="left"/>
    </xf>
    <xf numFmtId="0" fontId="17" fillId="0" borderId="60" xfId="0" applyFont="1" applyFill="1" applyBorder="1" applyAlignment="1">
      <alignment horizontal="right"/>
    </xf>
    <xf numFmtId="0" fontId="0" fillId="0" borderId="39" xfId="0" applyBorder="1" applyAlignment="1"/>
    <xf numFmtId="0" fontId="17" fillId="0" borderId="50" xfId="0" applyFont="1" applyFill="1" applyBorder="1" applyAlignment="1">
      <alignment horizontal="right"/>
    </xf>
    <xf numFmtId="0" fontId="17" fillId="0" borderId="40" xfId="0" applyFont="1" applyBorder="1" applyAlignment="1" applyProtection="1">
      <alignment horizontal="center"/>
      <protection locked="0"/>
    </xf>
    <xf numFmtId="0" fontId="2" fillId="0" borderId="60" xfId="0" applyFont="1" applyFill="1" applyBorder="1" applyAlignment="1">
      <alignment horizontal="left"/>
    </xf>
    <xf numFmtId="0" fontId="12" fillId="0" borderId="43" xfId="0" applyFont="1" applyBorder="1"/>
    <xf numFmtId="0" fontId="17" fillId="0" borderId="49" xfId="0" applyFont="1" applyBorder="1" applyAlignment="1"/>
    <xf numFmtId="0" fontId="17" fillId="0" borderId="44" xfId="0" applyFont="1" applyBorder="1"/>
    <xf numFmtId="0" fontId="0" fillId="0" borderId="45" xfId="0" applyBorder="1" applyAlignment="1"/>
    <xf numFmtId="0" fontId="17" fillId="0" borderId="46" xfId="0" applyFont="1" applyFill="1" applyBorder="1" applyAlignment="1">
      <alignment horizontal="right"/>
    </xf>
    <xf numFmtId="0" fontId="17" fillId="0" borderId="44" xfId="0" applyFont="1" applyFill="1" applyBorder="1" applyAlignment="1">
      <alignment horizontal="left"/>
    </xf>
    <xf numFmtId="0" fontId="17" fillId="0" borderId="44" xfId="0" applyFont="1" applyFill="1" applyBorder="1" applyAlignment="1">
      <alignment horizontal="right"/>
    </xf>
    <xf numFmtId="0" fontId="17" fillId="0" borderId="49" xfId="0" applyFont="1" applyFill="1" applyBorder="1" applyAlignment="1">
      <alignment horizontal="right"/>
    </xf>
    <xf numFmtId="0" fontId="17" fillId="0" borderId="47" xfId="0" applyFont="1" applyFill="1" applyBorder="1" applyAlignment="1">
      <alignment horizontal="right"/>
    </xf>
    <xf numFmtId="0" fontId="0" fillId="0" borderId="0" xfId="0" applyFill="1" applyAlignment="1">
      <alignment horizontal="right"/>
    </xf>
    <xf numFmtId="0" fontId="2" fillId="0" borderId="0" xfId="0" applyFont="1" applyFill="1" applyBorder="1"/>
    <xf numFmtId="0" fontId="0" fillId="0" borderId="0" xfId="0" applyBorder="1" applyAlignment="1">
      <alignment horizontal="left"/>
    </xf>
    <xf numFmtId="0" fontId="0" fillId="0" borderId="0" xfId="0" applyFill="1" applyBorder="1" applyAlignment="1">
      <alignment horizontal="right"/>
    </xf>
    <xf numFmtId="0" fontId="12" fillId="0" borderId="0" xfId="5" applyFont="1"/>
    <xf numFmtId="0" fontId="1" fillId="0" borderId="57" xfId="5" applyFont="1" applyBorder="1"/>
    <xf numFmtId="0" fontId="1" fillId="0" borderId="0" xfId="5" applyFont="1" applyBorder="1" applyAlignment="1"/>
    <xf numFmtId="0" fontId="1" fillId="0" borderId="21" xfId="5" applyFont="1" applyBorder="1" applyAlignment="1"/>
    <xf numFmtId="0" fontId="10" fillId="0" borderId="57" xfId="5" applyBorder="1"/>
    <xf numFmtId="0" fontId="10" fillId="0" borderId="60" xfId="5" applyBorder="1"/>
    <xf numFmtId="0" fontId="10" fillId="0" borderId="21" xfId="5" applyBorder="1"/>
    <xf numFmtId="0" fontId="10" fillId="0" borderId="50" xfId="5" applyBorder="1"/>
    <xf numFmtId="0" fontId="10" fillId="0" borderId="38" xfId="5" applyBorder="1"/>
    <xf numFmtId="0" fontId="10" fillId="0" borderId="40" xfId="5" applyBorder="1"/>
    <xf numFmtId="0" fontId="10" fillId="0" borderId="64" xfId="5" applyBorder="1"/>
    <xf numFmtId="0" fontId="10" fillId="0" borderId="64" xfId="5" applyFont="1" applyBorder="1" applyAlignment="1">
      <alignment horizontal="right"/>
    </xf>
    <xf numFmtId="0" fontId="10" fillId="0" borderId="64" xfId="5" applyFont="1" applyBorder="1"/>
    <xf numFmtId="0" fontId="10" fillId="0" borderId="65" xfId="5" applyBorder="1"/>
    <xf numFmtId="0" fontId="10" fillId="0" borderId="66" xfId="5" applyBorder="1"/>
    <xf numFmtId="0" fontId="10" fillId="0" borderId="67" xfId="5" applyBorder="1"/>
    <xf numFmtId="0" fontId="10" fillId="0" borderId="38" xfId="5" applyFill="1" applyBorder="1"/>
    <xf numFmtId="0" fontId="10" fillId="0" borderId="56" xfId="5" applyBorder="1"/>
    <xf numFmtId="0" fontId="10" fillId="0" borderId="68" xfId="5" applyBorder="1"/>
    <xf numFmtId="0" fontId="10" fillId="0" borderId="69" xfId="5" applyBorder="1"/>
    <xf numFmtId="0" fontId="10" fillId="0" borderId="38" xfId="5" applyFont="1" applyBorder="1" applyAlignment="1">
      <alignment horizontal="right"/>
    </xf>
    <xf numFmtId="0" fontId="10" fillId="0" borderId="38" xfId="5" applyFont="1" applyBorder="1"/>
    <xf numFmtId="0" fontId="10" fillId="0" borderId="66" xfId="5" applyFill="1" applyBorder="1"/>
    <xf numFmtId="0" fontId="10" fillId="0" borderId="66" xfId="5" applyFont="1" applyBorder="1" applyAlignment="1">
      <alignment horizontal="right"/>
    </xf>
    <xf numFmtId="0" fontId="10" fillId="0" borderId="66" xfId="5" applyFont="1" applyBorder="1"/>
    <xf numFmtId="0" fontId="10" fillId="0" borderId="67" xfId="5" applyFill="1" applyBorder="1"/>
    <xf numFmtId="0" fontId="10" fillId="0" borderId="70" xfId="5" applyBorder="1"/>
    <xf numFmtId="0" fontId="10" fillId="0" borderId="71" xfId="5" applyBorder="1"/>
    <xf numFmtId="0" fontId="10" fillId="0" borderId="72" xfId="5" applyBorder="1"/>
    <xf numFmtId="0" fontId="10" fillId="0" borderId="64" xfId="5" applyFill="1" applyBorder="1"/>
    <xf numFmtId="0" fontId="10" fillId="0" borderId="38" xfId="5" applyFont="1" applyBorder="1" applyAlignment="1" applyProtection="1">
      <alignment horizontal="right"/>
    </xf>
    <xf numFmtId="0" fontId="10" fillId="0" borderId="0" xfId="5" applyFont="1" applyAlignment="1" applyProtection="1">
      <alignment horizontal="right"/>
    </xf>
    <xf numFmtId="0" fontId="10" fillId="0" borderId="0" xfId="5" applyFont="1" applyBorder="1" applyAlignment="1" applyProtection="1">
      <alignment horizontal="right"/>
    </xf>
    <xf numFmtId="0" fontId="10" fillId="0" borderId="38" xfId="5" applyFont="1" applyFill="1" applyBorder="1"/>
    <xf numFmtId="0" fontId="10" fillId="4" borderId="0" xfId="0" applyFont="1" applyFill="1"/>
    <xf numFmtId="0" fontId="10" fillId="0" borderId="36" xfId="0" applyFont="1" applyBorder="1"/>
    <xf numFmtId="0" fontId="0" fillId="0" borderId="0" xfId="0" applyFont="1"/>
    <xf numFmtId="0" fontId="0" fillId="2" borderId="17" xfId="0" applyFill="1" applyBorder="1"/>
    <xf numFmtId="0" fontId="2" fillId="0" borderId="73" xfId="0" applyFont="1" applyFill="1" applyBorder="1" applyProtection="1">
      <protection locked="0"/>
    </xf>
    <xf numFmtId="0" fontId="2" fillId="0" borderId="15" xfId="0" applyFont="1" applyFill="1" applyBorder="1"/>
    <xf numFmtId="0" fontId="2" fillId="0" borderId="36" xfId="0" applyFont="1" applyBorder="1"/>
    <xf numFmtId="0" fontId="2" fillId="0" borderId="36" xfId="0" applyFont="1" applyFill="1" applyBorder="1" applyProtection="1">
      <protection locked="0"/>
    </xf>
    <xf numFmtId="0" fontId="9" fillId="0" borderId="36" xfId="0" applyFont="1" applyFill="1" applyBorder="1" applyProtection="1">
      <protection locked="0"/>
    </xf>
    <xf numFmtId="0" fontId="2" fillId="3" borderId="36" xfId="0" applyFont="1" applyFill="1" applyBorder="1" applyProtection="1">
      <protection locked="0"/>
    </xf>
    <xf numFmtId="0" fontId="0" fillId="0" borderId="21" xfId="0" applyBorder="1" applyAlignment="1">
      <alignment horizontal="center"/>
    </xf>
    <xf numFmtId="0" fontId="0" fillId="0" borderId="38" xfId="0" applyBorder="1" applyAlignment="1">
      <alignment horizontal="center"/>
    </xf>
    <xf numFmtId="0" fontId="0" fillId="0" borderId="38" xfId="0" applyFont="1" applyFill="1" applyBorder="1" applyProtection="1">
      <protection locked="0"/>
    </xf>
    <xf numFmtId="0" fontId="0" fillId="0" borderId="38" xfId="0" applyFont="1" applyFill="1" applyBorder="1"/>
    <xf numFmtId="0" fontId="0" fillId="0" borderId="38" xfId="0" applyFont="1" applyBorder="1" applyAlignment="1">
      <alignment horizontal="right"/>
    </xf>
    <xf numFmtId="0" fontId="10" fillId="0" borderId="0" xfId="0" applyFont="1" applyBorder="1" applyAlignment="1">
      <alignment horizontal="left"/>
    </xf>
    <xf numFmtId="0" fontId="25" fillId="0" borderId="0" xfId="5" applyFont="1"/>
    <xf numFmtId="0" fontId="26" fillId="0" borderId="0" xfId="5" applyFont="1"/>
    <xf numFmtId="0" fontId="26" fillId="0" borderId="0" xfId="0" applyFont="1" applyAlignment="1">
      <alignment horizontal="right"/>
    </xf>
    <xf numFmtId="0" fontId="26" fillId="0" borderId="0" xfId="0" applyFont="1"/>
    <xf numFmtId="0" fontId="26" fillId="0" borderId="0" xfId="0" applyFont="1" applyAlignment="1">
      <alignment horizontal="left"/>
    </xf>
    <xf numFmtId="0" fontId="0" fillId="0" borderId="0" xfId="0" applyAlignment="1">
      <alignment horizontal="left"/>
    </xf>
    <xf numFmtId="0" fontId="2" fillId="0" borderId="0" xfId="0" applyFont="1" applyBorder="1"/>
    <xf numFmtId="0" fontId="10" fillId="0" borderId="74" xfId="5" applyFont="1" applyBorder="1"/>
    <xf numFmtId="0" fontId="14" fillId="0" borderId="0" xfId="5" applyFont="1" applyProtection="1">
      <protection locked="0"/>
    </xf>
    <xf numFmtId="0" fontId="22" fillId="0" borderId="0" xfId="0" applyFont="1"/>
    <xf numFmtId="0" fontId="18" fillId="0" borderId="0" xfId="5" applyFont="1" applyFill="1" applyBorder="1"/>
    <xf numFmtId="0" fontId="10" fillId="0" borderId="0" xfId="5" applyFill="1"/>
    <xf numFmtId="0" fontId="2" fillId="0" borderId="0" xfId="5" applyFont="1" applyFill="1" applyBorder="1" applyAlignment="1">
      <alignment horizontal="left"/>
    </xf>
    <xf numFmtId="0" fontId="0" fillId="0" borderId="51" xfId="0" applyFont="1" applyFill="1" applyBorder="1" applyAlignment="1">
      <alignment horizontal="right"/>
    </xf>
    <xf numFmtId="0" fontId="1" fillId="0" borderId="0" xfId="0" applyFont="1" applyBorder="1" applyAlignment="1">
      <alignment horizontal="left"/>
    </xf>
    <xf numFmtId="0" fontId="0" fillId="0" borderId="38" xfId="0" applyFont="1" applyBorder="1" applyAlignment="1">
      <alignment horizontal="center"/>
    </xf>
    <xf numFmtId="0" fontId="0" fillId="0" borderId="0" xfId="0" applyFont="1" applyBorder="1" applyAlignment="1">
      <alignment horizontal="center"/>
    </xf>
    <xf numFmtId="0" fontId="10" fillId="0" borderId="0" xfId="5" applyFont="1" applyFill="1" applyBorder="1" applyProtection="1">
      <protection locked="0"/>
    </xf>
    <xf numFmtId="49" fontId="10" fillId="0" borderId="0" xfId="5" applyNumberFormat="1"/>
    <xf numFmtId="0" fontId="10" fillId="0" borderId="0" xfId="5" applyAlignment="1">
      <alignment horizontal="left"/>
    </xf>
    <xf numFmtId="0" fontId="8" fillId="0" borderId="6" xfId="1" applyFill="1" applyBorder="1" applyAlignment="1" applyProtection="1">
      <protection locked="0"/>
    </xf>
    <xf numFmtId="0" fontId="0" fillId="0" borderId="6" xfId="0" applyFill="1" applyBorder="1" applyAlignment="1" applyProtection="1">
      <protection locked="0"/>
    </xf>
    <xf numFmtId="0" fontId="0" fillId="0" borderId="6" xfId="0" applyFill="1" applyBorder="1" applyAlignment="1"/>
    <xf numFmtId="0" fontId="0" fillId="0" borderId="6" xfId="0" applyFont="1" applyFill="1" applyBorder="1" applyAlignment="1"/>
    <xf numFmtId="0" fontId="10" fillId="0" borderId="6" xfId="0" applyFont="1" applyFill="1" applyBorder="1" applyAlignment="1" applyProtection="1">
      <protection locked="0"/>
    </xf>
    <xf numFmtId="0" fontId="10" fillId="0" borderId="60" xfId="0" applyFont="1" applyBorder="1" applyAlignment="1">
      <alignment horizontal="left"/>
    </xf>
    <xf numFmtId="0" fontId="0" fillId="0" borderId="0" xfId="0" applyAlignment="1">
      <alignment horizontal="left"/>
    </xf>
    <xf numFmtId="0" fontId="1" fillId="0" borderId="60" xfId="5" applyFont="1" applyBorder="1" applyAlignment="1"/>
    <xf numFmtId="0" fontId="1" fillId="0" borderId="0" xfId="5" applyFont="1" applyBorder="1" applyAlignment="1"/>
    <xf numFmtId="0" fontId="1" fillId="0" borderId="21" xfId="5" applyFont="1" applyBorder="1" applyAlignment="1"/>
    <xf numFmtId="0" fontId="10" fillId="0" borderId="44" xfId="0" applyFont="1" applyBorder="1" applyAlignment="1"/>
    <xf numFmtId="0" fontId="10" fillId="0" borderId="45" xfId="0" applyFont="1" applyBorder="1" applyAlignment="1"/>
    <xf numFmtId="0" fontId="13" fillId="0" borderId="28" xfId="0" applyFont="1" applyBorder="1" applyAlignment="1"/>
    <xf numFmtId="0" fontId="0" fillId="0" borderId="25" xfId="0" applyBorder="1" applyAlignment="1"/>
    <xf numFmtId="0" fontId="0" fillId="0" borderId="26" xfId="0" applyBorder="1" applyAlignment="1"/>
    <xf numFmtId="0" fontId="10" fillId="0" borderId="38" xfId="0" applyFont="1" applyBorder="1" applyAlignment="1"/>
    <xf numFmtId="0" fontId="10" fillId="0" borderId="39" xfId="0" applyFont="1" applyBorder="1" applyAlignment="1"/>
    <xf numFmtId="0" fontId="13" fillId="0" borderId="24" xfId="0" applyFont="1" applyBorder="1" applyAlignment="1"/>
    <xf numFmtId="0" fontId="13" fillId="0" borderId="25" xfId="0" applyFont="1" applyBorder="1" applyAlignment="1"/>
    <xf numFmtId="0" fontId="13" fillId="0" borderId="26" xfId="0" applyFont="1" applyBorder="1" applyAlignment="1"/>
    <xf numFmtId="0" fontId="13" fillId="0" borderId="27" xfId="0" applyFont="1" applyBorder="1" applyAlignment="1"/>
    <xf numFmtId="0" fontId="12" fillId="0" borderId="24" xfId="0" applyFont="1" applyBorder="1" applyAlignment="1"/>
    <xf numFmtId="0" fontId="12" fillId="0" borderId="25" xfId="0" applyFont="1" applyBorder="1" applyAlignment="1"/>
    <xf numFmtId="0" fontId="12" fillId="0" borderId="26" xfId="0" applyFont="1" applyBorder="1" applyAlignment="1"/>
    <xf numFmtId="0" fontId="12" fillId="0" borderId="28" xfId="0" applyFont="1" applyBorder="1" applyAlignment="1"/>
  </cellXfs>
  <cellStyles count="6">
    <cellStyle name="Hyperlänk" xfId="1" builtinId="8"/>
    <cellStyle name="Normal" xfId="0" builtinId="0"/>
    <cellStyle name="Normal 2" xfId="5" xr:uid="{00000000-0005-0000-0000-000002000000}"/>
    <cellStyle name="Normal_Smvarpa 2001" xfId="2" xr:uid="{00000000-0005-0000-0000-000003000000}"/>
    <cellStyle name="Tusental (0)_Anmälninglista -97" xfId="3" xr:uid="{00000000-0005-0000-0000-000004000000}"/>
    <cellStyle name="Valuta (0)_Anmälninglista -97" xfId="4" xr:uid="{00000000-0005-0000-0000-000005000000}"/>
  </cellStyles>
  <dxfs count="42">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serdocs3.online.rf.se\userdocs\Eget\sm\SM-2011\Anm&#228;lningar%20tot-20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mälningsblankett"/>
      <sheetName val="Deltagarlista"/>
      <sheetName val="Sheet2"/>
      <sheetName val="Startavgift"/>
      <sheetName val="Beräkning"/>
      <sheetName val="Sort"/>
      <sheetName val="CM (Banor)"/>
      <sheetName val="CM (Resultat)"/>
      <sheetName val="Protokoll-36"/>
      <sheetName val="Protokoll-36 Nya"/>
      <sheetName val="CM Etikett"/>
      <sheetName val="Ind.kula DAM"/>
      <sheetName val="Ind.kula DAM A-SM"/>
      <sheetName val="Ind.kula OG namn"/>
      <sheetName val="OG Serie 6"/>
      <sheetName val="Oldgirls Serie"/>
      <sheetName val="Ind.kula Jun"/>
      <sheetName val="Ind.kula DAM JSM"/>
      <sheetName val="Damjun Ind.k Gr C"/>
      <sheetName val="Ind.kula HERR"/>
      <sheetName val="Ind.kula HERR A-SM"/>
      <sheetName val="Ind.kula HERR B-SM"/>
      <sheetName val="Ind.kula OB"/>
      <sheetName val="Ind.kula OLDBOYS"/>
      <sheetName val="Ind.kula Herrjun"/>
      <sheetName val="Ind.kula Herrjun C"/>
      <sheetName val="Oanvänd serie 6"/>
      <sheetName val="Par"/>
      <sheetName val="PAR LOTT"/>
      <sheetName val="PAR LOTT JSM"/>
      <sheetName val="Par JSM serie"/>
      <sheetName val="Lag"/>
      <sheetName val="Lag DAM (stege)"/>
      <sheetName val="Lag Dam C"/>
      <sheetName val="Lag HERR"/>
      <sheetName val="Lag JSM Herr"/>
      <sheetName val="Lag JSM Dam"/>
      <sheetName val="Lag JSM Ej anv"/>
      <sheetName val="Lag OB"/>
      <sheetName val="Lag OB C"/>
      <sheetName val="Tavla nr (2)"/>
      <sheetName val="Tavla nr"/>
      <sheetName val="Tavla namn"/>
      <sheetName val="Tavla namn Par"/>
      <sheetName val="Finaldag"/>
      <sheetName val="Resultat Bankett"/>
      <sheetName val="Resultat"/>
      <sheetName val="Delt mini-SM"/>
      <sheetName val="Mini-SM f95"/>
      <sheetName val="Mini-SM  99"/>
      <sheetName val="Mini-SM  92-94"/>
      <sheetName val="Mini-SM Old3"/>
      <sheetName val="Mini-SM Old2"/>
      <sheetName val="Senior Prestationspris"/>
      <sheetName val="Mini-SM old"/>
      <sheetName val="Mini-SM Old-1"/>
      <sheetName val="PAR JSM (2)"/>
    </sheetNames>
    <sheetDataSet>
      <sheetData sheetId="0">
        <row r="14">
          <cell r="A14" t="str">
            <v>Nr</v>
          </cell>
          <cell r="B14" t="str">
            <v>fn</v>
          </cell>
          <cell r="C14" t="str">
            <v>en</v>
          </cell>
          <cell r="D14" t="str">
            <v>lnr</v>
          </cell>
          <cell r="E14" t="str">
            <v>sex</v>
          </cell>
          <cell r="F14" t="str">
            <v>klass</v>
          </cell>
          <cell r="G14" t="str">
            <v>year</v>
          </cell>
          <cell r="H14" t="str">
            <v>cm-e</v>
          </cell>
          <cell r="I14" t="str">
            <v>cm-a</v>
          </cell>
          <cell r="J14" t="str">
            <v>cm-b</v>
          </cell>
          <cell r="K14" t="str">
            <v>cm-c</v>
          </cell>
          <cell r="L14" t="str">
            <v>cm-d</v>
          </cell>
          <cell r="M14" t="str">
            <v>cm-ob</v>
          </cell>
          <cell r="N14" t="str">
            <v>cm-og</v>
          </cell>
          <cell r="O14" t="str">
            <v>cm-j</v>
          </cell>
          <cell r="P14" t="str">
            <v>i-a</v>
          </cell>
          <cell r="Q14" t="str">
            <v>i-b</v>
          </cell>
          <cell r="R14" t="str">
            <v>i-ob</v>
          </cell>
          <cell r="S14" t="str">
            <v>i-og</v>
          </cell>
          <cell r="T14" t="str">
            <v>i-jun</v>
          </cell>
          <cell r="U14" t="str">
            <v>p-sen</v>
          </cell>
          <cell r="V14" t="str">
            <v>p-jun</v>
          </cell>
          <cell r="W14" t="str">
            <v>l-sh</v>
          </cell>
          <cell r="X14" t="str">
            <v>l-sd</v>
          </cell>
          <cell r="Y14" t="str">
            <v>l-ob</v>
          </cell>
          <cell r="Z14" t="str">
            <v>l-og</v>
          </cell>
          <cell r="AA14" t="str">
            <v>l-jh</v>
          </cell>
          <cell r="AB14" t="str">
            <v>l-jd</v>
          </cell>
        </row>
        <row r="15">
          <cell r="A15">
            <v>0</v>
          </cell>
        </row>
        <row r="16">
          <cell r="A16">
            <v>1</v>
          </cell>
          <cell r="B16" t="str">
            <v xml:space="preserve">Linnéa </v>
          </cell>
          <cell r="C16" t="str">
            <v>Appelqvist</v>
          </cell>
          <cell r="D16">
            <v>2</v>
          </cell>
          <cell r="E16" t="str">
            <v>D</v>
          </cell>
          <cell r="F16" t="str">
            <v>A</v>
          </cell>
          <cell r="G16">
            <v>89</v>
          </cell>
          <cell r="I16" t="str">
            <v>x</v>
          </cell>
          <cell r="P16" t="str">
            <v>x</v>
          </cell>
          <cell r="U16" t="str">
            <v>x2</v>
          </cell>
          <cell r="X16" t="str">
            <v>x1</v>
          </cell>
          <cell r="AC16" t="str">
            <v>Banda VK</v>
          </cell>
          <cell r="AD16" t="str">
            <v>Banda VK</v>
          </cell>
        </row>
        <row r="17">
          <cell r="A17">
            <v>2</v>
          </cell>
          <cell r="B17" t="str">
            <v>Sven</v>
          </cell>
          <cell r="C17" t="str">
            <v>Gillerfors</v>
          </cell>
          <cell r="D17">
            <v>11</v>
          </cell>
          <cell r="E17" t="str">
            <v>H</v>
          </cell>
          <cell r="F17" t="str">
            <v>O</v>
          </cell>
          <cell r="G17">
            <v>48</v>
          </cell>
          <cell r="M17" t="str">
            <v>x</v>
          </cell>
          <cell r="R17" t="str">
            <v>x</v>
          </cell>
          <cell r="Y17" t="str">
            <v>x</v>
          </cell>
          <cell r="AC17" t="str">
            <v>Banda VK</v>
          </cell>
          <cell r="AD17" t="str">
            <v>Banda VK</v>
          </cell>
        </row>
        <row r="18">
          <cell r="A18">
            <v>3</v>
          </cell>
          <cell r="B18" t="str">
            <v>Per</v>
          </cell>
          <cell r="C18" t="str">
            <v>Gottberg</v>
          </cell>
          <cell r="D18">
            <v>12</v>
          </cell>
          <cell r="E18" t="str">
            <v>H</v>
          </cell>
          <cell r="F18" t="str">
            <v>C</v>
          </cell>
          <cell r="G18">
            <v>57</v>
          </cell>
          <cell r="K18" t="str">
            <v>x</v>
          </cell>
          <cell r="Q18" t="str">
            <v>x</v>
          </cell>
          <cell r="U18" t="str">
            <v>x6</v>
          </cell>
          <cell r="W18" t="str">
            <v>x3</v>
          </cell>
          <cell r="AC18" t="str">
            <v>Banda VK</v>
          </cell>
          <cell r="AD18" t="str">
            <v>Banda VK</v>
          </cell>
        </row>
        <row r="19">
          <cell r="A19">
            <v>4</v>
          </cell>
          <cell r="B19" t="str">
            <v xml:space="preserve">Hans-Evert </v>
          </cell>
          <cell r="C19" t="str">
            <v>Gustavsson</v>
          </cell>
          <cell r="D19">
            <v>13</v>
          </cell>
          <cell r="E19" t="str">
            <v>H</v>
          </cell>
          <cell r="F19" t="str">
            <v>O</v>
          </cell>
          <cell r="G19">
            <v>48</v>
          </cell>
          <cell r="M19" t="str">
            <v>x</v>
          </cell>
          <cell r="R19" t="str">
            <v>x</v>
          </cell>
          <cell r="Y19" t="str">
            <v>x</v>
          </cell>
          <cell r="AC19" t="str">
            <v>Banda VK</v>
          </cell>
          <cell r="AD19" t="str">
            <v>Banda VK</v>
          </cell>
        </row>
        <row r="20">
          <cell r="A20">
            <v>5</v>
          </cell>
          <cell r="B20" t="str">
            <v>Örjan</v>
          </cell>
          <cell r="C20" t="str">
            <v>Hansson</v>
          </cell>
          <cell r="D20">
            <v>910</v>
          </cell>
          <cell r="E20" t="str">
            <v>H</v>
          </cell>
          <cell r="F20" t="str">
            <v>D</v>
          </cell>
          <cell r="G20">
            <v>63</v>
          </cell>
          <cell r="V20" t="str">
            <v>R</v>
          </cell>
          <cell r="AC20" t="str">
            <v>Banda VK</v>
          </cell>
          <cell r="AD20" t="str">
            <v>Banda VK</v>
          </cell>
        </row>
        <row r="21">
          <cell r="A21">
            <v>6</v>
          </cell>
          <cell r="B21" t="str">
            <v>Klara</v>
          </cell>
          <cell r="C21" t="str">
            <v>Holmgren</v>
          </cell>
          <cell r="D21">
            <v>15</v>
          </cell>
          <cell r="E21" t="str">
            <v>D</v>
          </cell>
          <cell r="F21" t="str">
            <v>J</v>
          </cell>
          <cell r="G21">
            <v>90</v>
          </cell>
          <cell r="O21" t="str">
            <v>x</v>
          </cell>
          <cell r="T21" t="str">
            <v>x</v>
          </cell>
          <cell r="U21" t="str">
            <v>x5</v>
          </cell>
          <cell r="X21" t="str">
            <v>x2</v>
          </cell>
          <cell r="AC21" t="str">
            <v>Banda VK</v>
          </cell>
          <cell r="AD21" t="str">
            <v>Banda VK</v>
          </cell>
        </row>
        <row r="22">
          <cell r="A22">
            <v>7</v>
          </cell>
          <cell r="B22" t="str">
            <v>Fredrik</v>
          </cell>
          <cell r="C22" t="str">
            <v>Karlsson</v>
          </cell>
          <cell r="D22">
            <v>82</v>
          </cell>
          <cell r="E22" t="str">
            <v>H</v>
          </cell>
          <cell r="F22" t="str">
            <v>D</v>
          </cell>
          <cell r="G22">
            <v>74</v>
          </cell>
          <cell r="L22" t="str">
            <v>x</v>
          </cell>
          <cell r="Q22" t="str">
            <v>x</v>
          </cell>
          <cell r="U22" t="str">
            <v>x7</v>
          </cell>
          <cell r="W22" t="str">
            <v>x3</v>
          </cell>
          <cell r="AC22" t="str">
            <v>Banda VK</v>
          </cell>
          <cell r="AD22" t="str">
            <v>Banda VK</v>
          </cell>
        </row>
        <row r="23">
          <cell r="A23">
            <v>8</v>
          </cell>
          <cell r="B23" t="str">
            <v>Malin</v>
          </cell>
          <cell r="C23" t="str">
            <v>Karlsson</v>
          </cell>
          <cell r="D23">
            <v>20</v>
          </cell>
          <cell r="E23" t="str">
            <v>D</v>
          </cell>
          <cell r="F23" t="str">
            <v>B</v>
          </cell>
          <cell r="G23">
            <v>89</v>
          </cell>
          <cell r="J23" t="str">
            <v>x</v>
          </cell>
          <cell r="Q23" t="str">
            <v>x</v>
          </cell>
          <cell r="U23" t="str">
            <v>x3</v>
          </cell>
          <cell r="X23" t="str">
            <v>x1</v>
          </cell>
          <cell r="AC23" t="str">
            <v>Banda VK</v>
          </cell>
          <cell r="AD23" t="str">
            <v>Banda VK</v>
          </cell>
        </row>
        <row r="24">
          <cell r="A24">
            <v>9</v>
          </cell>
          <cell r="B24" t="str">
            <v>Erling</v>
          </cell>
          <cell r="C24" t="str">
            <v>Lindvall</v>
          </cell>
          <cell r="D24">
            <v>24</v>
          </cell>
          <cell r="E24" t="str">
            <v>H</v>
          </cell>
          <cell r="F24" t="str">
            <v>O</v>
          </cell>
          <cell r="G24">
            <v>35</v>
          </cell>
          <cell r="AC24" t="str">
            <v>Banda VK</v>
          </cell>
          <cell r="AD24" t="str">
            <v>Banda VK</v>
          </cell>
        </row>
        <row r="25">
          <cell r="A25">
            <v>10</v>
          </cell>
          <cell r="B25" t="str">
            <v xml:space="preserve">Kjell-Åke </v>
          </cell>
          <cell r="C25" t="str">
            <v>Ohlin</v>
          </cell>
          <cell r="D25">
            <v>29</v>
          </cell>
          <cell r="E25" t="str">
            <v>H</v>
          </cell>
          <cell r="F25" t="str">
            <v>O</v>
          </cell>
          <cell r="G25">
            <v>41</v>
          </cell>
          <cell r="M25" t="str">
            <v>x</v>
          </cell>
          <cell r="R25" t="str">
            <v>x</v>
          </cell>
          <cell r="Y25" t="str">
            <v>x</v>
          </cell>
          <cell r="AC25" t="str">
            <v>Banda VK</v>
          </cell>
          <cell r="AD25" t="str">
            <v>Banda VK</v>
          </cell>
        </row>
        <row r="26">
          <cell r="A26">
            <v>11</v>
          </cell>
          <cell r="B26" t="str">
            <v>Anna</v>
          </cell>
          <cell r="C26" t="str">
            <v>Olofsson</v>
          </cell>
          <cell r="D26">
            <v>30</v>
          </cell>
          <cell r="E26" t="str">
            <v>D</v>
          </cell>
          <cell r="F26" t="str">
            <v>J</v>
          </cell>
          <cell r="G26">
            <v>93</v>
          </cell>
          <cell r="O26" t="str">
            <v>x</v>
          </cell>
          <cell r="T26" t="str">
            <v>x</v>
          </cell>
          <cell r="U26" t="str">
            <v>x7</v>
          </cell>
          <cell r="X26" t="str">
            <v>x2</v>
          </cell>
          <cell r="AC26" t="str">
            <v>Banda VK</v>
          </cell>
          <cell r="AD26" t="str">
            <v>Banda VK</v>
          </cell>
        </row>
        <row r="27">
          <cell r="A27">
            <v>12</v>
          </cell>
          <cell r="B27" t="str">
            <v>Karin</v>
          </cell>
          <cell r="C27" t="str">
            <v>Olofsson</v>
          </cell>
          <cell r="D27">
            <v>31</v>
          </cell>
          <cell r="E27" t="str">
            <v>D</v>
          </cell>
          <cell r="F27" t="str">
            <v>J</v>
          </cell>
          <cell r="G27">
            <v>89</v>
          </cell>
          <cell r="O27" t="str">
            <v>x</v>
          </cell>
          <cell r="T27" t="str">
            <v>x</v>
          </cell>
          <cell r="U27" t="str">
            <v>x4</v>
          </cell>
          <cell r="AC27" t="str">
            <v>Banda VK</v>
          </cell>
          <cell r="AD27" t="str">
            <v>Banda VK</v>
          </cell>
        </row>
        <row r="28">
          <cell r="A28">
            <v>13</v>
          </cell>
          <cell r="B28" t="str">
            <v>Torsten</v>
          </cell>
          <cell r="C28" t="str">
            <v>Olofsson</v>
          </cell>
          <cell r="D28">
            <v>32</v>
          </cell>
          <cell r="E28" t="str">
            <v>H</v>
          </cell>
          <cell r="F28" t="str">
            <v>E</v>
          </cell>
          <cell r="G28">
            <v>49</v>
          </cell>
          <cell r="AC28" t="str">
            <v>Banda VK</v>
          </cell>
          <cell r="AD28" t="str">
            <v>Banda VK</v>
          </cell>
        </row>
        <row r="29">
          <cell r="A29">
            <v>14</v>
          </cell>
          <cell r="B29" t="str">
            <v>Leif</v>
          </cell>
          <cell r="C29" t="str">
            <v>Olsson</v>
          </cell>
          <cell r="D29">
            <v>200</v>
          </cell>
          <cell r="E29" t="str">
            <v>H</v>
          </cell>
          <cell r="F29" t="str">
            <v>E</v>
          </cell>
          <cell r="G29">
            <v>58</v>
          </cell>
          <cell r="H29" t="str">
            <v>x</v>
          </cell>
          <cell r="P29" t="str">
            <v>x</v>
          </cell>
          <cell r="U29" t="str">
            <v>x2</v>
          </cell>
          <cell r="W29" t="str">
            <v>x1</v>
          </cell>
          <cell r="AC29" t="str">
            <v>Banda VK</v>
          </cell>
          <cell r="AD29" t="str">
            <v>Banda VK</v>
          </cell>
        </row>
        <row r="30">
          <cell r="A30">
            <v>15</v>
          </cell>
          <cell r="B30" t="str">
            <v>Anna</v>
          </cell>
          <cell r="C30" t="str">
            <v>Pettersson</v>
          </cell>
          <cell r="D30">
            <v>35</v>
          </cell>
          <cell r="E30" t="str">
            <v>D</v>
          </cell>
          <cell r="F30" t="str">
            <v>D</v>
          </cell>
          <cell r="G30">
            <v>86</v>
          </cell>
          <cell r="L30" t="str">
            <v>x</v>
          </cell>
          <cell r="Q30" t="str">
            <v>x</v>
          </cell>
          <cell r="U30" t="str">
            <v>x6</v>
          </cell>
          <cell r="X30" t="str">
            <v>x2</v>
          </cell>
          <cell r="AC30" t="str">
            <v>Banda VK</v>
          </cell>
          <cell r="AD30" t="str">
            <v>Banda VK</v>
          </cell>
        </row>
        <row r="31">
          <cell r="A31">
            <v>16</v>
          </cell>
          <cell r="B31" t="str">
            <v>Kenneth</v>
          </cell>
          <cell r="C31" t="str">
            <v>Pettersson</v>
          </cell>
          <cell r="D31">
            <v>36</v>
          </cell>
          <cell r="E31" t="str">
            <v>H</v>
          </cell>
          <cell r="F31" t="str">
            <v>E</v>
          </cell>
          <cell r="G31">
            <v>78</v>
          </cell>
          <cell r="H31" t="str">
            <v>x</v>
          </cell>
          <cell r="P31" t="str">
            <v>x</v>
          </cell>
          <cell r="U31" t="str">
            <v>x1</v>
          </cell>
          <cell r="W31" t="str">
            <v>x1</v>
          </cell>
          <cell r="AC31" t="str">
            <v>Banda VK</v>
          </cell>
          <cell r="AD31" t="str">
            <v>Banda VK</v>
          </cell>
        </row>
        <row r="32">
          <cell r="A32">
            <v>17</v>
          </cell>
          <cell r="B32" t="str">
            <v>Thomas</v>
          </cell>
          <cell r="C32" t="str">
            <v>Pettersson</v>
          </cell>
          <cell r="D32">
            <v>38</v>
          </cell>
          <cell r="E32" t="str">
            <v>H</v>
          </cell>
          <cell r="F32" t="str">
            <v>E</v>
          </cell>
          <cell r="G32">
            <v>70</v>
          </cell>
          <cell r="H32" t="str">
            <v>x</v>
          </cell>
          <cell r="P32" t="str">
            <v>x</v>
          </cell>
          <cell r="U32" t="str">
            <v>x4</v>
          </cell>
          <cell r="W32" t="str">
            <v>x2</v>
          </cell>
          <cell r="AC32" t="str">
            <v>Banda VK</v>
          </cell>
          <cell r="AD32" t="str">
            <v>Banda VK</v>
          </cell>
        </row>
        <row r="33">
          <cell r="A33">
            <v>18</v>
          </cell>
          <cell r="B33" t="str">
            <v>Tommy</v>
          </cell>
          <cell r="C33" t="str">
            <v>Pettersson</v>
          </cell>
          <cell r="D33">
            <v>39</v>
          </cell>
          <cell r="E33" t="str">
            <v>H</v>
          </cell>
          <cell r="F33" t="str">
            <v>E</v>
          </cell>
          <cell r="G33">
            <v>78</v>
          </cell>
          <cell r="H33" t="str">
            <v>x</v>
          </cell>
          <cell r="P33" t="str">
            <v>x</v>
          </cell>
          <cell r="U33" t="str">
            <v>x3</v>
          </cell>
          <cell r="W33" t="str">
            <v>x1</v>
          </cell>
          <cell r="AC33" t="str">
            <v>Banda VK</v>
          </cell>
          <cell r="AD33" t="str">
            <v>Banda VK</v>
          </cell>
        </row>
        <row r="34">
          <cell r="A34">
            <v>19</v>
          </cell>
          <cell r="B34" t="str">
            <v>Ulrica</v>
          </cell>
          <cell r="C34" t="str">
            <v>Pettersson</v>
          </cell>
          <cell r="D34">
            <v>40</v>
          </cell>
          <cell r="E34" t="str">
            <v>D</v>
          </cell>
          <cell r="F34" t="str">
            <v>A</v>
          </cell>
          <cell r="G34">
            <v>76</v>
          </cell>
          <cell r="I34" t="str">
            <v>x</v>
          </cell>
          <cell r="P34" t="str">
            <v>x</v>
          </cell>
          <cell r="U34" t="str">
            <v>x1</v>
          </cell>
          <cell r="X34" t="str">
            <v>x1</v>
          </cell>
          <cell r="AC34" t="str">
            <v>Banda VK</v>
          </cell>
          <cell r="AD34" t="str">
            <v>Banda VK</v>
          </cell>
        </row>
        <row r="35">
          <cell r="A35">
            <v>20</v>
          </cell>
          <cell r="B35" t="str">
            <v>Ulf</v>
          </cell>
          <cell r="C35" t="str">
            <v>Stenström</v>
          </cell>
          <cell r="D35">
            <v>43</v>
          </cell>
          <cell r="E35" t="str">
            <v>H</v>
          </cell>
          <cell r="F35" t="str">
            <v>A</v>
          </cell>
          <cell r="G35">
            <v>53</v>
          </cell>
          <cell r="I35" t="str">
            <v>x</v>
          </cell>
          <cell r="U35" t="str">
            <v>x5</v>
          </cell>
          <cell r="W35" t="str">
            <v>x2</v>
          </cell>
          <cell r="AC35" t="str">
            <v>Banda VK</v>
          </cell>
          <cell r="AD35" t="str">
            <v>Banda VK</v>
          </cell>
        </row>
        <row r="36">
          <cell r="A36">
            <v>21</v>
          </cell>
          <cell r="B36" t="str">
            <v>Erik</v>
          </cell>
          <cell r="C36" t="str">
            <v>Åkerblom</v>
          </cell>
          <cell r="D36">
            <v>47</v>
          </cell>
          <cell r="E36" t="str">
            <v>H</v>
          </cell>
          <cell r="F36" t="str">
            <v>A</v>
          </cell>
          <cell r="G36">
            <v>62</v>
          </cell>
          <cell r="I36" t="str">
            <v>x</v>
          </cell>
          <cell r="W36" t="str">
            <v>x2</v>
          </cell>
          <cell r="AC36" t="str">
            <v>Banda VK</v>
          </cell>
          <cell r="AD36" t="str">
            <v>Banda VK</v>
          </cell>
        </row>
        <row r="37">
          <cell r="A37">
            <v>22</v>
          </cell>
          <cell r="B37" t="str">
            <v>Lennart</v>
          </cell>
          <cell r="C37" t="str">
            <v>Öjefors</v>
          </cell>
          <cell r="D37">
            <v>846</v>
          </cell>
          <cell r="E37" t="str">
            <v>H</v>
          </cell>
          <cell r="F37" t="str">
            <v>D</v>
          </cell>
          <cell r="G37">
            <v>60</v>
          </cell>
          <cell r="L37" t="str">
            <v>x</v>
          </cell>
          <cell r="Q37" t="str">
            <v>x</v>
          </cell>
          <cell r="W37" t="str">
            <v>x3</v>
          </cell>
          <cell r="AC37" t="str">
            <v>Banda VK</v>
          </cell>
          <cell r="AD37" t="str">
            <v>Banda VK</v>
          </cell>
        </row>
        <row r="38">
          <cell r="A38">
            <v>23</v>
          </cell>
          <cell r="B38" t="str">
            <v>Bernt</v>
          </cell>
          <cell r="C38" t="str">
            <v>Nilsson</v>
          </cell>
          <cell r="D38">
            <v>64</v>
          </cell>
          <cell r="E38" t="str">
            <v>H</v>
          </cell>
          <cell r="F38" t="str">
            <v>O</v>
          </cell>
          <cell r="G38">
            <v>39</v>
          </cell>
          <cell r="W38" t="str">
            <v>x</v>
          </cell>
          <cell r="AC38" t="str">
            <v>Bäl IF</v>
          </cell>
          <cell r="AD38" t="str">
            <v>Bäl IF</v>
          </cell>
        </row>
        <row r="39">
          <cell r="A39">
            <v>24</v>
          </cell>
          <cell r="B39" t="str">
            <v>Evert</v>
          </cell>
          <cell r="C39" t="str">
            <v>Olsson</v>
          </cell>
          <cell r="D39">
            <v>65</v>
          </cell>
          <cell r="E39" t="str">
            <v>H</v>
          </cell>
          <cell r="F39" t="str">
            <v>O</v>
          </cell>
          <cell r="G39">
            <v>43</v>
          </cell>
          <cell r="M39" t="str">
            <v>x</v>
          </cell>
          <cell r="R39" t="str">
            <v>x</v>
          </cell>
          <cell r="W39" t="str">
            <v>x</v>
          </cell>
          <cell r="AC39" t="str">
            <v>Bäl IF</v>
          </cell>
          <cell r="AD39" t="str">
            <v>Bäl IF</v>
          </cell>
        </row>
        <row r="40">
          <cell r="A40">
            <v>25</v>
          </cell>
          <cell r="B40" t="str">
            <v>Rune</v>
          </cell>
          <cell r="C40" t="str">
            <v>Olsson</v>
          </cell>
          <cell r="D40">
            <v>66</v>
          </cell>
          <cell r="E40" t="str">
            <v>H</v>
          </cell>
          <cell r="G40">
            <v>49</v>
          </cell>
          <cell r="W40" t="str">
            <v>x</v>
          </cell>
          <cell r="AC40" t="str">
            <v>Bäl IF</v>
          </cell>
          <cell r="AD40" t="str">
            <v>Bäl IF</v>
          </cell>
        </row>
        <row r="41">
          <cell r="A41">
            <v>26</v>
          </cell>
          <cell r="B41" t="str">
            <v>Eva</v>
          </cell>
          <cell r="C41" t="str">
            <v>Björklöf-Nygren</v>
          </cell>
          <cell r="D41">
            <v>68</v>
          </cell>
          <cell r="E41" t="str">
            <v>D</v>
          </cell>
          <cell r="F41" t="str">
            <v>A</v>
          </cell>
          <cell r="G41">
            <v>51</v>
          </cell>
          <cell r="P41" t="str">
            <v>x</v>
          </cell>
          <cell r="U41" t="str">
            <v>x1</v>
          </cell>
          <cell r="AC41" t="str">
            <v>Eksta IF</v>
          </cell>
          <cell r="AD41" t="str">
            <v>Eksta IF</v>
          </cell>
        </row>
        <row r="42">
          <cell r="A42">
            <v>27</v>
          </cell>
          <cell r="B42" t="str">
            <v>Bertil</v>
          </cell>
          <cell r="C42" t="str">
            <v>Carlsson</v>
          </cell>
          <cell r="D42">
            <v>69</v>
          </cell>
          <cell r="E42" t="str">
            <v>H</v>
          </cell>
          <cell r="F42" t="str">
            <v>O</v>
          </cell>
          <cell r="G42">
            <v>37</v>
          </cell>
          <cell r="AC42" t="str">
            <v>Eksta IF</v>
          </cell>
          <cell r="AD42" t="str">
            <v>Eksta IF</v>
          </cell>
        </row>
        <row r="43">
          <cell r="A43">
            <v>28</v>
          </cell>
          <cell r="B43" t="str">
            <v>Bernt</v>
          </cell>
          <cell r="C43" t="str">
            <v>Jakobsson</v>
          </cell>
          <cell r="D43">
            <v>77</v>
          </cell>
          <cell r="E43" t="str">
            <v>H</v>
          </cell>
          <cell r="F43" t="str">
            <v>O</v>
          </cell>
          <cell r="G43">
            <v>43</v>
          </cell>
          <cell r="M43" t="str">
            <v>x</v>
          </cell>
          <cell r="R43" t="str">
            <v>x</v>
          </cell>
          <cell r="Y43" t="str">
            <v>x1</v>
          </cell>
          <cell r="AC43" t="str">
            <v>Eksta IF</v>
          </cell>
          <cell r="AD43" t="str">
            <v>Eksta IF</v>
          </cell>
        </row>
        <row r="44">
          <cell r="A44">
            <v>29</v>
          </cell>
          <cell r="B44" t="str">
            <v>Ernst</v>
          </cell>
          <cell r="C44" t="str">
            <v>Jakobsson</v>
          </cell>
          <cell r="D44">
            <v>78</v>
          </cell>
          <cell r="E44" t="str">
            <v>H</v>
          </cell>
          <cell r="F44" t="str">
            <v>O</v>
          </cell>
          <cell r="G44">
            <v>46</v>
          </cell>
          <cell r="M44" t="str">
            <v>x</v>
          </cell>
          <cell r="R44" t="str">
            <v>x</v>
          </cell>
          <cell r="Y44" t="str">
            <v>x1</v>
          </cell>
          <cell r="AC44" t="str">
            <v>Eksta IF</v>
          </cell>
          <cell r="AD44" t="str">
            <v>Eksta IF</v>
          </cell>
        </row>
        <row r="45">
          <cell r="A45">
            <v>30</v>
          </cell>
          <cell r="B45" t="str">
            <v>Bertil</v>
          </cell>
          <cell r="C45" t="str">
            <v>Johansson</v>
          </cell>
          <cell r="D45">
            <v>80</v>
          </cell>
          <cell r="E45" t="str">
            <v>H</v>
          </cell>
          <cell r="F45" t="str">
            <v>O</v>
          </cell>
          <cell r="G45">
            <v>37</v>
          </cell>
          <cell r="Y45" t="str">
            <v>x2</v>
          </cell>
          <cell r="AC45" t="str">
            <v>Eksta IF</v>
          </cell>
          <cell r="AD45" t="str">
            <v>Eksta IF</v>
          </cell>
        </row>
        <row r="46">
          <cell r="A46">
            <v>31</v>
          </cell>
          <cell r="B46" t="str">
            <v>Yngve</v>
          </cell>
          <cell r="C46" t="str">
            <v>Lindvall</v>
          </cell>
          <cell r="D46">
            <v>87</v>
          </cell>
          <cell r="E46" t="str">
            <v>H</v>
          </cell>
          <cell r="F46" t="str">
            <v>E</v>
          </cell>
          <cell r="G46">
            <v>60</v>
          </cell>
          <cell r="H46" t="str">
            <v>x</v>
          </cell>
          <cell r="P46" t="str">
            <v>x</v>
          </cell>
          <cell r="U46" t="str">
            <v>x1</v>
          </cell>
          <cell r="AC46" t="str">
            <v>Eksta IF</v>
          </cell>
          <cell r="AD46" t="str">
            <v>Eksta IF</v>
          </cell>
        </row>
        <row r="47">
          <cell r="A47">
            <v>32</v>
          </cell>
          <cell r="B47" t="str">
            <v>Wide</v>
          </cell>
          <cell r="C47" t="str">
            <v>Nygren</v>
          </cell>
          <cell r="D47">
            <v>91</v>
          </cell>
          <cell r="E47" t="str">
            <v>H</v>
          </cell>
          <cell r="F47" t="str">
            <v>O</v>
          </cell>
          <cell r="G47">
            <v>41</v>
          </cell>
          <cell r="M47" t="str">
            <v>x</v>
          </cell>
          <cell r="R47" t="str">
            <v>x</v>
          </cell>
          <cell r="Y47" t="str">
            <v>x1</v>
          </cell>
          <cell r="AC47" t="str">
            <v>Eksta IF</v>
          </cell>
          <cell r="AD47" t="str">
            <v>Eksta IF</v>
          </cell>
        </row>
        <row r="48">
          <cell r="A48">
            <v>33</v>
          </cell>
          <cell r="B48" t="str">
            <v>Dan</v>
          </cell>
          <cell r="C48" t="str">
            <v>Pettersson</v>
          </cell>
          <cell r="D48">
            <v>93</v>
          </cell>
          <cell r="E48" t="str">
            <v>H</v>
          </cell>
          <cell r="F48" t="str">
            <v>O</v>
          </cell>
          <cell r="G48">
            <v>37</v>
          </cell>
          <cell r="AC48" t="str">
            <v>Eksta IF</v>
          </cell>
          <cell r="AD48" t="str">
            <v>Eksta IF</v>
          </cell>
        </row>
        <row r="49">
          <cell r="A49">
            <v>34</v>
          </cell>
          <cell r="B49" t="str">
            <v>Ulla</v>
          </cell>
          <cell r="C49" t="str">
            <v>Pettersson</v>
          </cell>
          <cell r="D49">
            <v>95</v>
          </cell>
          <cell r="E49" t="str">
            <v>D</v>
          </cell>
          <cell r="F49" t="str">
            <v>O</v>
          </cell>
          <cell r="G49">
            <v>37</v>
          </cell>
          <cell r="N49" t="str">
            <v>x</v>
          </cell>
          <cell r="S49" t="str">
            <v>x</v>
          </cell>
          <cell r="AC49" t="str">
            <v>Eksta IF</v>
          </cell>
          <cell r="AD49" t="str">
            <v>Eksta IF</v>
          </cell>
        </row>
        <row r="50">
          <cell r="A50">
            <v>35</v>
          </cell>
          <cell r="B50" t="str">
            <v>Magnus</v>
          </cell>
          <cell r="C50" t="str">
            <v>Svenson</v>
          </cell>
          <cell r="D50">
            <v>101</v>
          </cell>
          <cell r="E50" t="str">
            <v>H</v>
          </cell>
          <cell r="F50" t="str">
            <v>D</v>
          </cell>
          <cell r="G50">
            <v>74</v>
          </cell>
          <cell r="L50" t="str">
            <v>x</v>
          </cell>
          <cell r="Q50" t="str">
            <v>x</v>
          </cell>
          <cell r="AC50" t="str">
            <v>Eksta IF</v>
          </cell>
          <cell r="AD50" t="str">
            <v>Eksta IF</v>
          </cell>
        </row>
        <row r="51">
          <cell r="A51">
            <v>36</v>
          </cell>
          <cell r="B51" t="str">
            <v>Harald</v>
          </cell>
          <cell r="C51" t="str">
            <v>Söderlund</v>
          </cell>
          <cell r="D51">
            <v>102</v>
          </cell>
          <cell r="E51" t="str">
            <v>H</v>
          </cell>
          <cell r="F51" t="str">
            <v>O</v>
          </cell>
          <cell r="G51">
            <v>31</v>
          </cell>
          <cell r="M51" t="str">
            <v>x</v>
          </cell>
          <cell r="R51" t="str">
            <v>x</v>
          </cell>
          <cell r="Y51" t="str">
            <v>x2</v>
          </cell>
          <cell r="AC51" t="str">
            <v>Eksta IF</v>
          </cell>
          <cell r="AD51" t="str">
            <v>Eksta IF</v>
          </cell>
        </row>
        <row r="52">
          <cell r="A52">
            <v>37</v>
          </cell>
          <cell r="B52" t="str">
            <v>Leif</v>
          </cell>
          <cell r="C52" t="str">
            <v>Tingström</v>
          </cell>
          <cell r="D52">
            <v>103</v>
          </cell>
          <cell r="E52" t="str">
            <v>H</v>
          </cell>
          <cell r="F52" t="str">
            <v>O</v>
          </cell>
          <cell r="G52">
            <v>41</v>
          </cell>
          <cell r="M52" t="str">
            <v>x</v>
          </cell>
          <cell r="R52" t="str">
            <v>x</v>
          </cell>
          <cell r="Y52" t="str">
            <v>x2</v>
          </cell>
          <cell r="AC52" t="str">
            <v>Eksta IF</v>
          </cell>
          <cell r="AD52" t="str">
            <v>Eksta IF</v>
          </cell>
        </row>
        <row r="53">
          <cell r="A53">
            <v>38</v>
          </cell>
          <cell r="B53" t="str">
            <v>Barbro</v>
          </cell>
          <cell r="C53" t="str">
            <v>Fohlin</v>
          </cell>
          <cell r="D53">
            <v>499</v>
          </cell>
          <cell r="E53" t="str">
            <v>D</v>
          </cell>
          <cell r="F53" t="str">
            <v>O</v>
          </cell>
          <cell r="G53">
            <v>47</v>
          </cell>
          <cell r="N53" t="str">
            <v>x</v>
          </cell>
          <cell r="S53" t="str">
            <v>x</v>
          </cell>
          <cell r="AC53" t="str">
            <v>Fole IF</v>
          </cell>
          <cell r="AD53" t="str">
            <v>Fole IF</v>
          </cell>
        </row>
        <row r="54">
          <cell r="A54">
            <v>39</v>
          </cell>
          <cell r="B54" t="str">
            <v>Göte</v>
          </cell>
          <cell r="C54" t="str">
            <v>Berglund</v>
          </cell>
          <cell r="D54">
            <v>110</v>
          </cell>
          <cell r="E54" t="str">
            <v>H</v>
          </cell>
          <cell r="F54" t="str">
            <v>O</v>
          </cell>
          <cell r="G54">
            <v>41</v>
          </cell>
          <cell r="M54" t="str">
            <v>x</v>
          </cell>
          <cell r="R54" t="str">
            <v>x</v>
          </cell>
          <cell r="Y54" t="str">
            <v>x2</v>
          </cell>
          <cell r="AC54" t="str">
            <v>Fårö VK</v>
          </cell>
          <cell r="AD54" t="str">
            <v>Fårö VK</v>
          </cell>
        </row>
        <row r="55">
          <cell r="A55">
            <v>40</v>
          </cell>
          <cell r="B55" t="str">
            <v>Annika</v>
          </cell>
          <cell r="C55" t="str">
            <v>Broberg</v>
          </cell>
          <cell r="D55">
            <v>113</v>
          </cell>
          <cell r="E55" t="str">
            <v>D</v>
          </cell>
          <cell r="F55" t="str">
            <v>J</v>
          </cell>
          <cell r="G55">
            <v>92</v>
          </cell>
          <cell r="O55" t="str">
            <v>x</v>
          </cell>
          <cell r="T55" t="str">
            <v>x</v>
          </cell>
          <cell r="U55" t="str">
            <v>x3</v>
          </cell>
          <cell r="X55" t="str">
            <v>x</v>
          </cell>
          <cell r="AB55" t="str">
            <v>x</v>
          </cell>
          <cell r="AC55" t="str">
            <v>Fårö VK</v>
          </cell>
          <cell r="AD55" t="str">
            <v>Fårö VK</v>
          </cell>
        </row>
        <row r="56">
          <cell r="A56">
            <v>41</v>
          </cell>
          <cell r="B56" t="str">
            <v>Benny</v>
          </cell>
          <cell r="C56" t="str">
            <v>Broberg</v>
          </cell>
          <cell r="D56">
            <v>114</v>
          </cell>
          <cell r="E56" t="str">
            <v>H</v>
          </cell>
          <cell r="F56" t="str">
            <v>A</v>
          </cell>
          <cell r="G56">
            <v>61</v>
          </cell>
          <cell r="I56" t="str">
            <v>x</v>
          </cell>
          <cell r="P56" t="str">
            <v>x</v>
          </cell>
          <cell r="U56" t="str">
            <v>x1</v>
          </cell>
          <cell r="W56" t="str">
            <v>x</v>
          </cell>
          <cell r="AC56" t="str">
            <v>Fårö VK</v>
          </cell>
          <cell r="AD56" t="str">
            <v>Fårö VK</v>
          </cell>
        </row>
        <row r="57">
          <cell r="A57">
            <v>42</v>
          </cell>
          <cell r="B57" t="str">
            <v>Erika</v>
          </cell>
          <cell r="C57" t="str">
            <v>Broberg</v>
          </cell>
          <cell r="D57">
            <v>116</v>
          </cell>
          <cell r="E57" t="str">
            <v>D</v>
          </cell>
          <cell r="F57" t="str">
            <v>J</v>
          </cell>
          <cell r="G57">
            <v>91</v>
          </cell>
          <cell r="O57" t="str">
            <v>x</v>
          </cell>
          <cell r="T57" t="str">
            <v>x</v>
          </cell>
          <cell r="U57" t="str">
            <v>x1</v>
          </cell>
          <cell r="X57" t="str">
            <v>x</v>
          </cell>
          <cell r="AB57" t="str">
            <v>x</v>
          </cell>
          <cell r="AC57" t="str">
            <v>Fårö VK</v>
          </cell>
          <cell r="AD57" t="str">
            <v>Fårö VK</v>
          </cell>
        </row>
        <row r="58">
          <cell r="A58">
            <v>43</v>
          </cell>
          <cell r="B58" t="str">
            <v>Anders</v>
          </cell>
          <cell r="C58" t="str">
            <v>Dyplin</v>
          </cell>
          <cell r="D58">
            <v>119</v>
          </cell>
          <cell r="E58" t="str">
            <v>H</v>
          </cell>
          <cell r="F58" t="str">
            <v>B</v>
          </cell>
          <cell r="G58">
            <v>53</v>
          </cell>
          <cell r="J58" t="str">
            <v>x</v>
          </cell>
          <cell r="Q58" t="str">
            <v>x</v>
          </cell>
          <cell r="U58" t="str">
            <v>x3</v>
          </cell>
          <cell r="AC58" t="str">
            <v>Fårö VK</v>
          </cell>
          <cell r="AD58" t="str">
            <v>Fårö VK</v>
          </cell>
        </row>
        <row r="59">
          <cell r="A59">
            <v>44</v>
          </cell>
          <cell r="B59" t="str">
            <v>Pelle</v>
          </cell>
          <cell r="C59" t="str">
            <v>Fredin</v>
          </cell>
          <cell r="D59">
            <v>970</v>
          </cell>
          <cell r="E59" t="str">
            <v>H</v>
          </cell>
          <cell r="F59" t="str">
            <v>O</v>
          </cell>
          <cell r="G59">
            <v>44</v>
          </cell>
          <cell r="Y59" t="str">
            <v>x2</v>
          </cell>
          <cell r="AC59" t="str">
            <v>Fårö VK</v>
          </cell>
          <cell r="AD59" t="str">
            <v>Fårö VK</v>
          </cell>
        </row>
        <row r="60">
          <cell r="A60">
            <v>45</v>
          </cell>
          <cell r="B60" t="str">
            <v>Eivor</v>
          </cell>
          <cell r="C60" t="str">
            <v>Godman</v>
          </cell>
          <cell r="D60">
            <v>120</v>
          </cell>
          <cell r="E60" t="str">
            <v>D</v>
          </cell>
          <cell r="G60">
            <v>54</v>
          </cell>
          <cell r="U60" t="str">
            <v>x2</v>
          </cell>
          <cell r="X60" t="str">
            <v>x</v>
          </cell>
          <cell r="AC60" t="str">
            <v>Fårö VK</v>
          </cell>
          <cell r="AD60" t="str">
            <v>Fårö VK</v>
          </cell>
        </row>
        <row r="61">
          <cell r="A61">
            <v>46</v>
          </cell>
          <cell r="B61" t="str">
            <v>Ulf</v>
          </cell>
          <cell r="C61" t="str">
            <v>Godman</v>
          </cell>
          <cell r="D61">
            <v>121</v>
          </cell>
          <cell r="E61" t="str">
            <v>H</v>
          </cell>
          <cell r="F61" t="str">
            <v>A</v>
          </cell>
          <cell r="G61">
            <v>52</v>
          </cell>
          <cell r="I61" t="str">
            <v>x</v>
          </cell>
          <cell r="P61" t="str">
            <v>x</v>
          </cell>
          <cell r="U61" t="str">
            <v>x2</v>
          </cell>
          <cell r="W61" t="str">
            <v>x</v>
          </cell>
          <cell r="AC61" t="str">
            <v>Fårö VK</v>
          </cell>
          <cell r="AD61" t="str">
            <v>Fårö VK</v>
          </cell>
        </row>
        <row r="62">
          <cell r="A62">
            <v>47</v>
          </cell>
          <cell r="B62" t="str">
            <v>Anders</v>
          </cell>
          <cell r="C62" t="str">
            <v>Johansson</v>
          </cell>
          <cell r="D62">
            <v>122</v>
          </cell>
          <cell r="E62" t="str">
            <v>H</v>
          </cell>
          <cell r="F62" t="str">
            <v>A</v>
          </cell>
          <cell r="G62">
            <v>55</v>
          </cell>
          <cell r="I62" t="str">
            <v>x</v>
          </cell>
          <cell r="P62" t="str">
            <v>x</v>
          </cell>
          <cell r="W62" t="str">
            <v>x</v>
          </cell>
          <cell r="AC62" t="str">
            <v>Fårö VK</v>
          </cell>
          <cell r="AD62" t="str">
            <v>Fårö VK</v>
          </cell>
        </row>
        <row r="63">
          <cell r="A63">
            <v>48</v>
          </cell>
          <cell r="B63" t="str">
            <v>Karl-Erik</v>
          </cell>
          <cell r="C63" t="str">
            <v>Levin</v>
          </cell>
          <cell r="D63">
            <v>125</v>
          </cell>
          <cell r="E63" t="str">
            <v>H</v>
          </cell>
          <cell r="F63" t="str">
            <v>O</v>
          </cell>
          <cell r="G63">
            <v>33</v>
          </cell>
          <cell r="R63" t="str">
            <v>x</v>
          </cell>
          <cell r="Y63" t="str">
            <v>x2</v>
          </cell>
          <cell r="AC63" t="str">
            <v>Fårö VK</v>
          </cell>
          <cell r="AD63" t="str">
            <v>Fårö VK</v>
          </cell>
        </row>
        <row r="64">
          <cell r="A64">
            <v>49</v>
          </cell>
          <cell r="B64" t="str">
            <v>Jan-Arne</v>
          </cell>
          <cell r="C64" t="str">
            <v>Rieem</v>
          </cell>
          <cell r="D64">
            <v>128</v>
          </cell>
          <cell r="E64" t="str">
            <v>H</v>
          </cell>
          <cell r="F64" t="str">
            <v>O</v>
          </cell>
          <cell r="G64">
            <v>44</v>
          </cell>
          <cell r="M64" t="str">
            <v>x</v>
          </cell>
          <cell r="R64" t="str">
            <v>x</v>
          </cell>
          <cell r="Y64" t="str">
            <v>x1</v>
          </cell>
          <cell r="AC64" t="str">
            <v>Fårö VK</v>
          </cell>
          <cell r="AD64" t="str">
            <v>Fårö VK</v>
          </cell>
        </row>
        <row r="65">
          <cell r="A65">
            <v>50</v>
          </cell>
          <cell r="B65" t="str">
            <v xml:space="preserve">Sven-Ivan </v>
          </cell>
          <cell r="C65" t="str">
            <v>Rieem</v>
          </cell>
          <cell r="D65">
            <v>130</v>
          </cell>
          <cell r="E65" t="str">
            <v>H</v>
          </cell>
          <cell r="F65" t="str">
            <v>O</v>
          </cell>
          <cell r="G65">
            <v>35</v>
          </cell>
          <cell r="M65" t="str">
            <v>x</v>
          </cell>
          <cell r="R65" t="str">
            <v>x</v>
          </cell>
          <cell r="Y65" t="str">
            <v>x1</v>
          </cell>
          <cell r="AC65" t="str">
            <v>Fårö VK</v>
          </cell>
          <cell r="AD65" t="str">
            <v>Fårö VK</v>
          </cell>
        </row>
        <row r="66">
          <cell r="A66">
            <v>51</v>
          </cell>
          <cell r="B66" t="str">
            <v>Josefin</v>
          </cell>
          <cell r="C66" t="str">
            <v>Tomtlund</v>
          </cell>
          <cell r="D66">
            <v>877</v>
          </cell>
          <cell r="E66" t="str">
            <v>D</v>
          </cell>
          <cell r="F66" t="str">
            <v>J</v>
          </cell>
          <cell r="G66">
            <v>92</v>
          </cell>
          <cell r="AB66" t="str">
            <v>x</v>
          </cell>
          <cell r="AC66" t="str">
            <v>Fårö VK</v>
          </cell>
          <cell r="AD66" t="str">
            <v>Fårö VK</v>
          </cell>
        </row>
        <row r="67">
          <cell r="A67">
            <v>52</v>
          </cell>
          <cell r="B67" t="str">
            <v>Bernt</v>
          </cell>
          <cell r="C67" t="str">
            <v>Augustsson</v>
          </cell>
          <cell r="D67">
            <v>141</v>
          </cell>
          <cell r="E67" t="str">
            <v>H</v>
          </cell>
          <cell r="F67" t="str">
            <v>E</v>
          </cell>
          <cell r="G67">
            <v>49</v>
          </cell>
          <cell r="H67" t="str">
            <v>x</v>
          </cell>
          <cell r="U67" t="str">
            <v>x1</v>
          </cell>
          <cell r="W67" t="str">
            <v>x1</v>
          </cell>
          <cell r="AC67" t="str">
            <v>Garda IK</v>
          </cell>
          <cell r="AD67" t="str">
            <v>Garda IK</v>
          </cell>
        </row>
        <row r="68">
          <cell r="A68">
            <v>53</v>
          </cell>
          <cell r="B68" t="str">
            <v>Therese</v>
          </cell>
          <cell r="C68" t="str">
            <v>Bengtsson</v>
          </cell>
          <cell r="D68">
            <v>142</v>
          </cell>
          <cell r="E68" t="str">
            <v>D</v>
          </cell>
          <cell r="F68" t="str">
            <v>C</v>
          </cell>
          <cell r="G68">
            <v>81</v>
          </cell>
          <cell r="K68" t="str">
            <v>x</v>
          </cell>
          <cell r="Q68" t="str">
            <v>x</v>
          </cell>
          <cell r="U68" t="str">
            <v>x2</v>
          </cell>
          <cell r="X68" t="str">
            <v>x</v>
          </cell>
          <cell r="AC68" t="str">
            <v>Garda IK</v>
          </cell>
          <cell r="AD68" t="str">
            <v>Garda IK</v>
          </cell>
        </row>
        <row r="69">
          <cell r="A69">
            <v>54</v>
          </cell>
          <cell r="B69" t="str">
            <v>Katarina</v>
          </cell>
          <cell r="C69" t="str">
            <v>Botvalde</v>
          </cell>
          <cell r="D69">
            <v>764</v>
          </cell>
          <cell r="E69" t="str">
            <v>D</v>
          </cell>
          <cell r="F69" t="str">
            <v>A</v>
          </cell>
          <cell r="G69">
            <v>62</v>
          </cell>
          <cell r="I69" t="str">
            <v>x</v>
          </cell>
          <cell r="U69" t="str">
            <v>x1</v>
          </cell>
          <cell r="X69" t="str">
            <v>x</v>
          </cell>
          <cell r="AC69" t="str">
            <v>Garda IK</v>
          </cell>
          <cell r="AD69" t="str">
            <v>Garda IK</v>
          </cell>
        </row>
        <row r="70">
          <cell r="A70">
            <v>55</v>
          </cell>
          <cell r="B70" t="str">
            <v>Lina</v>
          </cell>
          <cell r="C70" t="str">
            <v>Botvalde</v>
          </cell>
          <cell r="E70" t="str">
            <v>D</v>
          </cell>
          <cell r="F70" t="str">
            <v>C</v>
          </cell>
          <cell r="G70">
            <v>86</v>
          </cell>
          <cell r="X70" t="str">
            <v>x</v>
          </cell>
          <cell r="AC70" t="str">
            <v>Garda IK</v>
          </cell>
          <cell r="AD70" t="str">
            <v>Garda IK</v>
          </cell>
        </row>
        <row r="71">
          <cell r="A71">
            <v>56</v>
          </cell>
          <cell r="B71" t="str">
            <v>Jan-Erik</v>
          </cell>
          <cell r="C71" t="str">
            <v>Dahlbom</v>
          </cell>
          <cell r="D71">
            <v>144</v>
          </cell>
          <cell r="E71" t="str">
            <v>H</v>
          </cell>
          <cell r="F71" t="str">
            <v>A</v>
          </cell>
          <cell r="G71">
            <v>59</v>
          </cell>
          <cell r="I71" t="str">
            <v>x</v>
          </cell>
          <cell r="W71" t="str">
            <v>x2</v>
          </cell>
          <cell r="AC71" t="str">
            <v>Garda IK</v>
          </cell>
          <cell r="AD71" t="str">
            <v>Garda IK</v>
          </cell>
        </row>
        <row r="72">
          <cell r="A72">
            <v>57</v>
          </cell>
          <cell r="B72" t="str">
            <v>Holger</v>
          </cell>
          <cell r="C72" t="str">
            <v>Hederstedt</v>
          </cell>
          <cell r="D72">
            <v>55</v>
          </cell>
          <cell r="E72" t="str">
            <v>H</v>
          </cell>
          <cell r="F72" t="str">
            <v>O</v>
          </cell>
          <cell r="G72">
            <v>28</v>
          </cell>
          <cell r="M72" t="str">
            <v>x</v>
          </cell>
          <cell r="Y72" t="str">
            <v>x</v>
          </cell>
          <cell r="AC72" t="str">
            <v>Garda IK</v>
          </cell>
          <cell r="AD72" t="str">
            <v>Garda IK</v>
          </cell>
        </row>
        <row r="73">
          <cell r="A73">
            <v>58</v>
          </cell>
          <cell r="B73" t="str">
            <v>Torsten</v>
          </cell>
          <cell r="C73" t="str">
            <v>Häglund</v>
          </cell>
          <cell r="D73">
            <v>146</v>
          </cell>
          <cell r="E73" t="str">
            <v>H</v>
          </cell>
          <cell r="F73" t="str">
            <v>A</v>
          </cell>
          <cell r="G73">
            <v>82</v>
          </cell>
          <cell r="I73" t="str">
            <v>x</v>
          </cell>
          <cell r="P73" t="str">
            <v>x</v>
          </cell>
          <cell r="U73" t="str">
            <v>x2</v>
          </cell>
          <cell r="W73" t="str">
            <v>x2</v>
          </cell>
          <cell r="AC73" t="str">
            <v>Garda IK</v>
          </cell>
          <cell r="AD73" t="str">
            <v>Garda IK</v>
          </cell>
        </row>
        <row r="74">
          <cell r="A74">
            <v>59</v>
          </cell>
          <cell r="B74" t="str">
            <v>Per-Erik</v>
          </cell>
          <cell r="C74" t="str">
            <v>Larsson</v>
          </cell>
          <cell r="D74">
            <v>59</v>
          </cell>
          <cell r="E74" t="str">
            <v>H</v>
          </cell>
          <cell r="F74" t="str">
            <v>B</v>
          </cell>
          <cell r="G74">
            <v>58</v>
          </cell>
          <cell r="Q74" t="str">
            <v>x</v>
          </cell>
          <cell r="W74" t="str">
            <v>x2</v>
          </cell>
          <cell r="AC74" t="str">
            <v>Garda IK</v>
          </cell>
          <cell r="AD74" t="str">
            <v>Garda IK</v>
          </cell>
        </row>
        <row r="75">
          <cell r="A75">
            <v>60</v>
          </cell>
          <cell r="B75" t="str">
            <v>Åke</v>
          </cell>
          <cell r="C75" t="str">
            <v>Lindblad</v>
          </cell>
          <cell r="D75">
            <v>150</v>
          </cell>
          <cell r="E75" t="str">
            <v>H</v>
          </cell>
          <cell r="F75" t="str">
            <v>O</v>
          </cell>
          <cell r="G75">
            <v>36</v>
          </cell>
          <cell r="M75" t="str">
            <v>x</v>
          </cell>
          <cell r="R75" t="str">
            <v>x</v>
          </cell>
          <cell r="Y75" t="str">
            <v>x</v>
          </cell>
          <cell r="AC75" t="str">
            <v>Garda IK</v>
          </cell>
          <cell r="AD75" t="str">
            <v>Garda IK</v>
          </cell>
        </row>
        <row r="76">
          <cell r="A76">
            <v>61</v>
          </cell>
          <cell r="B76" t="str">
            <v>Irving</v>
          </cell>
          <cell r="C76" t="str">
            <v>Löfgren</v>
          </cell>
          <cell r="D76">
            <v>61</v>
          </cell>
          <cell r="E76" t="str">
            <v>H</v>
          </cell>
          <cell r="F76" t="str">
            <v>O</v>
          </cell>
          <cell r="G76">
            <v>36</v>
          </cell>
          <cell r="M76" t="str">
            <v>x</v>
          </cell>
          <cell r="Y76" t="str">
            <v>x</v>
          </cell>
          <cell r="AC76" t="str">
            <v>Garda IK</v>
          </cell>
          <cell r="AD76" t="str">
            <v>Garda IK</v>
          </cell>
        </row>
        <row r="77">
          <cell r="A77">
            <v>62</v>
          </cell>
          <cell r="B77" t="str">
            <v>Alf</v>
          </cell>
          <cell r="C77" t="str">
            <v>Nilsson</v>
          </cell>
          <cell r="D77">
            <v>151</v>
          </cell>
          <cell r="E77" t="str">
            <v>H</v>
          </cell>
          <cell r="F77" t="str">
            <v>A</v>
          </cell>
          <cell r="G77">
            <v>49</v>
          </cell>
          <cell r="W77" t="str">
            <v>x1</v>
          </cell>
          <cell r="AC77" t="str">
            <v>Garda IK</v>
          </cell>
          <cell r="AD77" t="str">
            <v>Garda IK</v>
          </cell>
        </row>
        <row r="78">
          <cell r="A78">
            <v>63</v>
          </cell>
          <cell r="B78" t="str">
            <v>Bengt</v>
          </cell>
          <cell r="C78" t="str">
            <v>Pettersson</v>
          </cell>
          <cell r="D78">
            <v>152</v>
          </cell>
          <cell r="E78" t="str">
            <v>H</v>
          </cell>
          <cell r="F78" t="str">
            <v>E</v>
          </cell>
          <cell r="G78">
            <v>51</v>
          </cell>
          <cell r="W78" t="str">
            <v>x1</v>
          </cell>
          <cell r="AC78" t="str">
            <v>Garda IK</v>
          </cell>
          <cell r="AD78" t="str">
            <v>Garda IK</v>
          </cell>
        </row>
        <row r="79">
          <cell r="A79">
            <v>64</v>
          </cell>
          <cell r="B79" t="str">
            <v>Britt-Marie</v>
          </cell>
          <cell r="C79" t="str">
            <v>Björklund</v>
          </cell>
          <cell r="D79">
            <v>153</v>
          </cell>
          <cell r="E79" t="str">
            <v>D</v>
          </cell>
          <cell r="F79" t="str">
            <v>A</v>
          </cell>
          <cell r="G79">
            <v>62</v>
          </cell>
          <cell r="I79" t="str">
            <v>x</v>
          </cell>
          <cell r="P79" t="str">
            <v>x</v>
          </cell>
          <cell r="U79" t="str">
            <v>x1</v>
          </cell>
          <cell r="X79" t="str">
            <v>x1</v>
          </cell>
          <cell r="AC79" t="str">
            <v>Gotlands Bara IF</v>
          </cell>
          <cell r="AD79" t="str">
            <v>Gotlands Bara IF</v>
          </cell>
        </row>
        <row r="80">
          <cell r="A80">
            <v>65</v>
          </cell>
          <cell r="B80" t="str">
            <v>Jimmy</v>
          </cell>
          <cell r="C80" t="str">
            <v>Björklund</v>
          </cell>
          <cell r="D80">
            <v>154</v>
          </cell>
          <cell r="E80" t="str">
            <v>H</v>
          </cell>
          <cell r="F80" t="str">
            <v>J</v>
          </cell>
          <cell r="G80">
            <v>90</v>
          </cell>
          <cell r="O80" t="str">
            <v>x</v>
          </cell>
          <cell r="T80" t="str">
            <v>x</v>
          </cell>
          <cell r="V80" t="str">
            <v>x2</v>
          </cell>
          <cell r="AA80" t="str">
            <v>x2</v>
          </cell>
          <cell r="AC80" t="str">
            <v>Gotlands Bara IF</v>
          </cell>
          <cell r="AD80" t="str">
            <v>Gotlands Bara IF</v>
          </cell>
        </row>
        <row r="81">
          <cell r="A81">
            <v>66</v>
          </cell>
          <cell r="B81" t="str">
            <v>Sofie</v>
          </cell>
          <cell r="C81" t="str">
            <v>Björklund</v>
          </cell>
          <cell r="D81">
            <v>762</v>
          </cell>
          <cell r="E81" t="str">
            <v>D</v>
          </cell>
          <cell r="F81" t="str">
            <v>A</v>
          </cell>
          <cell r="G81">
            <v>86</v>
          </cell>
          <cell r="I81" t="str">
            <v>x</v>
          </cell>
          <cell r="P81" t="str">
            <v>x</v>
          </cell>
          <cell r="U81" t="str">
            <v>x3</v>
          </cell>
          <cell r="X81" t="str">
            <v>x1</v>
          </cell>
          <cell r="AC81" t="str">
            <v>Gotlands Bara IF</v>
          </cell>
          <cell r="AD81" t="str">
            <v>Gotlands Bara IF</v>
          </cell>
        </row>
        <row r="82">
          <cell r="A82">
            <v>67</v>
          </cell>
          <cell r="B82" t="str">
            <v>Tim</v>
          </cell>
          <cell r="C82" t="str">
            <v>Gustafsson</v>
          </cell>
          <cell r="E82" t="str">
            <v>H</v>
          </cell>
          <cell r="F82" t="str">
            <v>J</v>
          </cell>
          <cell r="G82">
            <v>92</v>
          </cell>
          <cell r="AC82" t="str">
            <v>Gotlands Bara IF</v>
          </cell>
          <cell r="AD82" t="str">
            <v>Gotlands Bara IF</v>
          </cell>
        </row>
        <row r="83">
          <cell r="A83">
            <v>68</v>
          </cell>
          <cell r="B83" t="str">
            <v>Martin</v>
          </cell>
          <cell r="C83" t="str">
            <v>Hansson</v>
          </cell>
          <cell r="D83">
            <v>165</v>
          </cell>
          <cell r="E83" t="str">
            <v>H</v>
          </cell>
          <cell r="F83" t="str">
            <v>O</v>
          </cell>
          <cell r="G83">
            <v>48</v>
          </cell>
          <cell r="M83" t="str">
            <v>x</v>
          </cell>
          <cell r="R83" t="str">
            <v>x</v>
          </cell>
          <cell r="Y83" t="str">
            <v>x</v>
          </cell>
          <cell r="AC83" t="str">
            <v>Gotlands Bara IF</v>
          </cell>
          <cell r="AD83" t="str">
            <v>Gotlands Bara IF</v>
          </cell>
        </row>
        <row r="84">
          <cell r="A84">
            <v>69</v>
          </cell>
          <cell r="B84" t="str">
            <v>Mikael</v>
          </cell>
          <cell r="C84" t="str">
            <v>Kolmodin</v>
          </cell>
          <cell r="D84">
            <v>173</v>
          </cell>
          <cell r="E84" t="str">
            <v>H</v>
          </cell>
          <cell r="F84" t="str">
            <v>B</v>
          </cell>
          <cell r="G84">
            <v>65</v>
          </cell>
          <cell r="Q84" t="str">
            <v>x</v>
          </cell>
          <cell r="U84" t="str">
            <v>x4</v>
          </cell>
          <cell r="W84" t="str">
            <v>x2</v>
          </cell>
          <cell r="AC84" t="str">
            <v>Gotlands Bara IF</v>
          </cell>
          <cell r="AD84" t="str">
            <v>Gotlands Bara IF</v>
          </cell>
        </row>
        <row r="85">
          <cell r="A85">
            <v>70</v>
          </cell>
          <cell r="B85" t="str">
            <v>Rebecca</v>
          </cell>
          <cell r="C85" t="str">
            <v>Kolmodin</v>
          </cell>
          <cell r="D85">
            <v>174</v>
          </cell>
          <cell r="E85" t="str">
            <v>D</v>
          </cell>
          <cell r="F85" t="str">
            <v>J</v>
          </cell>
          <cell r="G85">
            <v>92</v>
          </cell>
          <cell r="U85" t="str">
            <v>x4</v>
          </cell>
          <cell r="AB85" t="str">
            <v>x2</v>
          </cell>
          <cell r="AC85" t="str">
            <v>Gotlands Bara IF</v>
          </cell>
          <cell r="AD85" t="str">
            <v>Gotlands Bara IF</v>
          </cell>
        </row>
        <row r="86">
          <cell r="A86">
            <v>71</v>
          </cell>
          <cell r="B86" t="str">
            <v>Elin</v>
          </cell>
          <cell r="C86" t="str">
            <v>Larsson</v>
          </cell>
          <cell r="E86" t="str">
            <v>D</v>
          </cell>
          <cell r="F86" t="str">
            <v>J</v>
          </cell>
          <cell r="G86">
            <v>90</v>
          </cell>
          <cell r="AB86" t="str">
            <v>x2</v>
          </cell>
          <cell r="AC86" t="str">
            <v>Gotlands Bara IF</v>
          </cell>
          <cell r="AD86" t="str">
            <v>Gotlands Bara IF</v>
          </cell>
        </row>
        <row r="87">
          <cell r="A87">
            <v>72</v>
          </cell>
          <cell r="B87" t="str">
            <v>Johan</v>
          </cell>
          <cell r="C87" t="str">
            <v>Lindberg</v>
          </cell>
          <cell r="D87">
            <v>177</v>
          </cell>
          <cell r="E87" t="str">
            <v>H</v>
          </cell>
          <cell r="F87" t="str">
            <v>J</v>
          </cell>
          <cell r="G87">
            <v>89</v>
          </cell>
          <cell r="O87" t="str">
            <v>x</v>
          </cell>
          <cell r="V87" t="str">
            <v>x1</v>
          </cell>
          <cell r="AA87" t="str">
            <v>x1</v>
          </cell>
          <cell r="AC87" t="str">
            <v>Gotlands Bara IF</v>
          </cell>
          <cell r="AD87" t="str">
            <v>Gotlands Bara IF</v>
          </cell>
        </row>
        <row r="88">
          <cell r="A88">
            <v>73</v>
          </cell>
          <cell r="B88" t="str">
            <v>Niclas</v>
          </cell>
          <cell r="C88" t="str">
            <v>Lindberg</v>
          </cell>
          <cell r="D88">
            <v>178</v>
          </cell>
          <cell r="E88" t="str">
            <v>H</v>
          </cell>
          <cell r="F88" t="str">
            <v>J</v>
          </cell>
          <cell r="G88">
            <v>93</v>
          </cell>
          <cell r="O88" t="str">
            <v>x</v>
          </cell>
          <cell r="T88" t="str">
            <v>x</v>
          </cell>
          <cell r="V88" t="str">
            <v>x4</v>
          </cell>
          <cell r="AA88" t="str">
            <v>x1</v>
          </cell>
          <cell r="AC88" t="str">
            <v>Gotlands Bara IF</v>
          </cell>
          <cell r="AD88" t="str">
            <v>Gotlands Bara IF</v>
          </cell>
        </row>
        <row r="89">
          <cell r="A89">
            <v>74</v>
          </cell>
          <cell r="B89" t="str">
            <v xml:space="preserve">Per </v>
          </cell>
          <cell r="C89" t="str">
            <v>Lindberg</v>
          </cell>
          <cell r="D89">
            <v>179</v>
          </cell>
          <cell r="E89" t="str">
            <v>H</v>
          </cell>
          <cell r="F89" t="str">
            <v>A</v>
          </cell>
          <cell r="G89">
            <v>62</v>
          </cell>
          <cell r="I89" t="str">
            <v>x</v>
          </cell>
          <cell r="P89" t="str">
            <v>X</v>
          </cell>
          <cell r="W89" t="str">
            <v>x1</v>
          </cell>
          <cell r="AC89" t="str">
            <v>Gotlands Bara IF</v>
          </cell>
          <cell r="AD89" t="str">
            <v>Gotlands Bara IF</v>
          </cell>
        </row>
        <row r="90">
          <cell r="A90">
            <v>75</v>
          </cell>
          <cell r="B90" t="str">
            <v>Sandra</v>
          </cell>
          <cell r="C90" t="str">
            <v>Lindberg</v>
          </cell>
          <cell r="D90">
            <v>181</v>
          </cell>
          <cell r="E90" t="str">
            <v>D</v>
          </cell>
          <cell r="F90" t="str">
            <v>J</v>
          </cell>
          <cell r="G90">
            <v>90</v>
          </cell>
          <cell r="O90" t="str">
            <v>x</v>
          </cell>
          <cell r="T90" t="str">
            <v>x</v>
          </cell>
          <cell r="V90" t="str">
            <v>x1</v>
          </cell>
          <cell r="X90" t="str">
            <v>x2</v>
          </cell>
          <cell r="AB90" t="str">
            <v>x1</v>
          </cell>
          <cell r="AC90" t="str">
            <v>Gotlands Bara IF</v>
          </cell>
          <cell r="AD90" t="str">
            <v>Gotlands Bara IF</v>
          </cell>
        </row>
        <row r="91">
          <cell r="A91">
            <v>76</v>
          </cell>
          <cell r="B91" t="str">
            <v>Stefan</v>
          </cell>
          <cell r="C91" t="str">
            <v>Lithberg</v>
          </cell>
          <cell r="D91">
            <v>183</v>
          </cell>
          <cell r="E91" t="str">
            <v>H</v>
          </cell>
          <cell r="F91" t="str">
            <v>E</v>
          </cell>
          <cell r="G91">
            <v>60</v>
          </cell>
          <cell r="H91" t="str">
            <v>x</v>
          </cell>
          <cell r="P91" t="str">
            <v>x</v>
          </cell>
          <cell r="U91" t="str">
            <v>x3</v>
          </cell>
          <cell r="W91" t="str">
            <v>x1</v>
          </cell>
          <cell r="AC91" t="str">
            <v>Gotlands Bara IF</v>
          </cell>
          <cell r="AD91" t="str">
            <v>Gotlands Bara IF</v>
          </cell>
        </row>
        <row r="92">
          <cell r="A92">
            <v>77</v>
          </cell>
          <cell r="B92" t="str">
            <v>Johanna</v>
          </cell>
          <cell r="C92" t="str">
            <v>Magnusson</v>
          </cell>
          <cell r="D92">
            <v>185</v>
          </cell>
          <cell r="E92" t="str">
            <v>D</v>
          </cell>
          <cell r="F92" t="str">
            <v>J</v>
          </cell>
          <cell r="G92">
            <v>91</v>
          </cell>
          <cell r="O92" t="str">
            <v>x</v>
          </cell>
          <cell r="T92" t="str">
            <v>x</v>
          </cell>
          <cell r="V92" t="str">
            <v>x3</v>
          </cell>
          <cell r="X92" t="str">
            <v>x2</v>
          </cell>
          <cell r="AB92" t="str">
            <v>x1</v>
          </cell>
          <cell r="AC92" t="str">
            <v>Gotlands Bara IF</v>
          </cell>
          <cell r="AD92" t="str">
            <v>Gotlands Bara IF</v>
          </cell>
        </row>
        <row r="93">
          <cell r="A93">
            <v>78</v>
          </cell>
          <cell r="B93" t="str">
            <v>Andreas</v>
          </cell>
          <cell r="C93" t="str">
            <v>Mattiasson</v>
          </cell>
          <cell r="D93">
            <v>187</v>
          </cell>
          <cell r="E93" t="str">
            <v>H</v>
          </cell>
          <cell r="F93" t="str">
            <v>J</v>
          </cell>
          <cell r="G93">
            <v>92</v>
          </cell>
          <cell r="O93" t="str">
            <v>x</v>
          </cell>
          <cell r="T93" t="str">
            <v>x</v>
          </cell>
          <cell r="AA93" t="str">
            <v>x3</v>
          </cell>
          <cell r="AC93" t="str">
            <v>Gotlands Bara IF</v>
          </cell>
          <cell r="AD93" t="str">
            <v>Gotlands Bara IF</v>
          </cell>
        </row>
        <row r="94">
          <cell r="A94">
            <v>79</v>
          </cell>
          <cell r="B94" t="str">
            <v>Eric</v>
          </cell>
          <cell r="C94" t="str">
            <v>Mattiasson</v>
          </cell>
          <cell r="D94">
            <v>188</v>
          </cell>
          <cell r="E94" t="str">
            <v>H</v>
          </cell>
          <cell r="F94" t="str">
            <v>J</v>
          </cell>
          <cell r="G94">
            <v>94</v>
          </cell>
          <cell r="O94" t="str">
            <v>x</v>
          </cell>
          <cell r="T94" t="str">
            <v>x</v>
          </cell>
          <cell r="AA94" t="str">
            <v>x3</v>
          </cell>
          <cell r="AC94" t="str">
            <v>Gotlands Bara IF</v>
          </cell>
          <cell r="AD94" t="str">
            <v>Gotlands Bara IF</v>
          </cell>
        </row>
        <row r="95">
          <cell r="A95">
            <v>80</v>
          </cell>
          <cell r="B95" t="str">
            <v>Ulf</v>
          </cell>
          <cell r="C95" t="str">
            <v>Mattiasson</v>
          </cell>
          <cell r="D95">
            <v>189</v>
          </cell>
          <cell r="E95" t="str">
            <v>H</v>
          </cell>
          <cell r="F95" t="str">
            <v>A</v>
          </cell>
          <cell r="G95">
            <v>65</v>
          </cell>
          <cell r="I95" t="str">
            <v>x</v>
          </cell>
          <cell r="P95" t="str">
            <v>x</v>
          </cell>
          <cell r="U95" t="str">
            <v>x1</v>
          </cell>
          <cell r="W95" t="str">
            <v>x1</v>
          </cell>
          <cell r="AC95" t="str">
            <v>Gotlands Bara IF</v>
          </cell>
          <cell r="AD95" t="str">
            <v>Gotlands Bara IF</v>
          </cell>
        </row>
        <row r="96">
          <cell r="A96">
            <v>81</v>
          </cell>
          <cell r="B96" t="str">
            <v>Robert</v>
          </cell>
          <cell r="C96" t="str">
            <v>Molin</v>
          </cell>
          <cell r="D96">
            <v>190</v>
          </cell>
          <cell r="E96" t="str">
            <v>H</v>
          </cell>
          <cell r="F96" t="str">
            <v>B</v>
          </cell>
          <cell r="G96">
            <v>86</v>
          </cell>
          <cell r="J96" t="str">
            <v>x</v>
          </cell>
          <cell r="Q96" t="str">
            <v>x</v>
          </cell>
          <cell r="W96" t="str">
            <v>x2</v>
          </cell>
          <cell r="AC96" t="str">
            <v>Gotlands Bara IF</v>
          </cell>
          <cell r="AD96" t="str">
            <v>Gotlands Bara IF</v>
          </cell>
        </row>
        <row r="97">
          <cell r="A97">
            <v>82</v>
          </cell>
          <cell r="B97" t="str">
            <v>Sven-Erik</v>
          </cell>
          <cell r="C97" t="str">
            <v>Nordlund</v>
          </cell>
          <cell r="D97">
            <v>192</v>
          </cell>
          <cell r="E97" t="str">
            <v>H</v>
          </cell>
          <cell r="F97" t="str">
            <v>O</v>
          </cell>
          <cell r="G97">
            <v>30</v>
          </cell>
          <cell r="Y97" t="str">
            <v>x</v>
          </cell>
          <cell r="AC97" t="str">
            <v>Gotlands Bara IF</v>
          </cell>
          <cell r="AD97" t="str">
            <v>Gotlands Bara IF</v>
          </cell>
        </row>
        <row r="98">
          <cell r="A98">
            <v>83</v>
          </cell>
          <cell r="B98" t="str">
            <v>John</v>
          </cell>
          <cell r="C98" t="str">
            <v>Norrby</v>
          </cell>
          <cell r="E98" t="str">
            <v>H</v>
          </cell>
          <cell r="F98" t="str">
            <v>J</v>
          </cell>
          <cell r="G98">
            <v>93</v>
          </cell>
          <cell r="O98" t="str">
            <v>x</v>
          </cell>
          <cell r="T98" t="str">
            <v>x</v>
          </cell>
          <cell r="AA98" t="str">
            <v>x3</v>
          </cell>
          <cell r="AC98" t="str">
            <v>Gotlands Bara IF</v>
          </cell>
          <cell r="AD98" t="str">
            <v>Gotlands Bara IF</v>
          </cell>
        </row>
        <row r="99">
          <cell r="A99">
            <v>84</v>
          </cell>
          <cell r="B99" t="str">
            <v>Victoria</v>
          </cell>
          <cell r="C99" t="str">
            <v>Nygren</v>
          </cell>
          <cell r="D99">
            <v>196</v>
          </cell>
          <cell r="E99" t="str">
            <v>D</v>
          </cell>
          <cell r="F99" t="str">
            <v>J</v>
          </cell>
          <cell r="G99">
            <v>93</v>
          </cell>
          <cell r="O99" t="str">
            <v>X</v>
          </cell>
          <cell r="T99" t="str">
            <v>X</v>
          </cell>
          <cell r="V99" t="str">
            <v>x4</v>
          </cell>
          <cell r="AC99" t="str">
            <v>Gotlands Bara IF</v>
          </cell>
          <cell r="AD99" t="str">
            <v>Gotlands Bara IF</v>
          </cell>
        </row>
        <row r="100">
          <cell r="A100">
            <v>85</v>
          </cell>
          <cell r="B100" t="str">
            <v>Jonas</v>
          </cell>
          <cell r="C100" t="str">
            <v>Ohlander</v>
          </cell>
          <cell r="D100">
            <v>197</v>
          </cell>
          <cell r="E100" t="str">
            <v>H</v>
          </cell>
          <cell r="F100" t="str">
            <v>J</v>
          </cell>
          <cell r="G100">
            <v>89</v>
          </cell>
          <cell r="O100" t="str">
            <v>X</v>
          </cell>
          <cell r="T100" t="str">
            <v>X</v>
          </cell>
          <cell r="V100" t="str">
            <v>x3</v>
          </cell>
          <cell r="W100" t="str">
            <v>x2</v>
          </cell>
          <cell r="AA100" t="str">
            <v>x1</v>
          </cell>
          <cell r="AC100" t="str">
            <v>Gotlands Bara IF</v>
          </cell>
          <cell r="AD100" t="str">
            <v>Gotlands Bara IF</v>
          </cell>
        </row>
        <row r="101">
          <cell r="A101">
            <v>86</v>
          </cell>
          <cell r="B101" t="str">
            <v>Lars</v>
          </cell>
          <cell r="C101" t="str">
            <v>Ohlander</v>
          </cell>
          <cell r="D101">
            <v>198</v>
          </cell>
          <cell r="E101" t="str">
            <v>H</v>
          </cell>
          <cell r="F101" t="str">
            <v>A</v>
          </cell>
          <cell r="G101">
            <v>62</v>
          </cell>
          <cell r="I101" t="str">
            <v>x</v>
          </cell>
          <cell r="P101" t="str">
            <v>x</v>
          </cell>
          <cell r="U101" t="str">
            <v>x2</v>
          </cell>
          <cell r="AC101" t="str">
            <v>Gotlands Bara IF</v>
          </cell>
          <cell r="AD101" t="str">
            <v>Gotlands Bara IF</v>
          </cell>
        </row>
        <row r="102">
          <cell r="A102">
            <v>87</v>
          </cell>
          <cell r="B102" t="str">
            <v>Annica</v>
          </cell>
          <cell r="C102" t="str">
            <v>Pettersson</v>
          </cell>
          <cell r="D102">
            <v>203</v>
          </cell>
          <cell r="E102" t="str">
            <v>D</v>
          </cell>
          <cell r="F102" t="str">
            <v>J</v>
          </cell>
          <cell r="G102">
            <v>90</v>
          </cell>
          <cell r="O102" t="str">
            <v>x</v>
          </cell>
          <cell r="T102" t="str">
            <v>x</v>
          </cell>
          <cell r="V102" t="str">
            <v>x2</v>
          </cell>
          <cell r="X102" t="str">
            <v>x2</v>
          </cell>
          <cell r="AB102" t="str">
            <v>x1</v>
          </cell>
          <cell r="AC102" t="str">
            <v>Gotlands Bara IF</v>
          </cell>
          <cell r="AD102" t="str">
            <v>Gotlands Bara IF</v>
          </cell>
        </row>
        <row r="103">
          <cell r="A103">
            <v>88</v>
          </cell>
          <cell r="B103" t="str">
            <v>Maja</v>
          </cell>
          <cell r="C103" t="str">
            <v>Pettersson</v>
          </cell>
          <cell r="E103" t="str">
            <v>D</v>
          </cell>
          <cell r="F103" t="str">
            <v>J</v>
          </cell>
          <cell r="G103">
            <v>92</v>
          </cell>
          <cell r="V103" t="str">
            <v>x5</v>
          </cell>
          <cell r="AB103" t="str">
            <v>x2</v>
          </cell>
          <cell r="AC103" t="str">
            <v>Gotlands Bara IF</v>
          </cell>
          <cell r="AD103" t="str">
            <v>Gotlands Bara IF</v>
          </cell>
        </row>
        <row r="104">
          <cell r="A104">
            <v>89</v>
          </cell>
          <cell r="B104" t="str">
            <v>Johan</v>
          </cell>
          <cell r="C104" t="str">
            <v>Rosenqvist</v>
          </cell>
          <cell r="D104">
            <v>896</v>
          </cell>
          <cell r="E104" t="str">
            <v>H</v>
          </cell>
          <cell r="F104" t="str">
            <v>J</v>
          </cell>
          <cell r="G104">
            <v>90</v>
          </cell>
          <cell r="O104" t="str">
            <v>x</v>
          </cell>
          <cell r="T104" t="str">
            <v>x</v>
          </cell>
          <cell r="V104" t="str">
            <v>x5</v>
          </cell>
          <cell r="AA104" t="str">
            <v>x2</v>
          </cell>
          <cell r="AC104" t="str">
            <v>Gotlands Bara IF</v>
          </cell>
          <cell r="AD104" t="str">
            <v>Gotlands Bara IF</v>
          </cell>
        </row>
        <row r="105">
          <cell r="A105">
            <v>90</v>
          </cell>
          <cell r="B105" t="str">
            <v>Lars-Oskar</v>
          </cell>
          <cell r="C105" t="str">
            <v>Stenberg</v>
          </cell>
          <cell r="D105">
            <v>210</v>
          </cell>
          <cell r="E105" t="str">
            <v>H</v>
          </cell>
          <cell r="F105" t="str">
            <v>O</v>
          </cell>
          <cell r="G105">
            <v>30</v>
          </cell>
          <cell r="Y105" t="str">
            <v>x</v>
          </cell>
          <cell r="AC105" t="str">
            <v>Gotlands Bara IF</v>
          </cell>
          <cell r="AD105" t="str">
            <v>Gotlands Bara IF</v>
          </cell>
        </row>
        <row r="106">
          <cell r="A106">
            <v>91</v>
          </cell>
          <cell r="B106" t="str">
            <v>Marie</v>
          </cell>
          <cell r="C106" t="str">
            <v>Stenberg</v>
          </cell>
          <cell r="D106">
            <v>211</v>
          </cell>
          <cell r="E106" t="str">
            <v>D</v>
          </cell>
          <cell r="F106" t="str">
            <v>A</v>
          </cell>
          <cell r="G106">
            <v>61</v>
          </cell>
          <cell r="I106" t="str">
            <v>x</v>
          </cell>
          <cell r="P106" t="str">
            <v>x</v>
          </cell>
          <cell r="U106" t="str">
            <v>x2</v>
          </cell>
          <cell r="X106" t="str">
            <v>x1</v>
          </cell>
          <cell r="AC106" t="str">
            <v>Gotlands Bara IF</v>
          </cell>
          <cell r="AD106" t="str">
            <v>Gotlands Bara IF</v>
          </cell>
        </row>
        <row r="107">
          <cell r="A107">
            <v>92</v>
          </cell>
          <cell r="B107" t="str">
            <v>Pontus</v>
          </cell>
          <cell r="C107" t="str">
            <v>Tinderfjäll</v>
          </cell>
          <cell r="D107">
            <v>213</v>
          </cell>
          <cell r="E107" t="str">
            <v>H</v>
          </cell>
          <cell r="F107" t="str">
            <v>J</v>
          </cell>
          <cell r="G107">
            <v>91</v>
          </cell>
          <cell r="O107" t="str">
            <v>x</v>
          </cell>
          <cell r="T107" t="str">
            <v>x</v>
          </cell>
          <cell r="V107" t="str">
            <v>S</v>
          </cell>
          <cell r="AA107" t="str">
            <v>x2</v>
          </cell>
          <cell r="AC107" t="str">
            <v>Gotlands Bara IF</v>
          </cell>
          <cell r="AD107" t="str">
            <v>Gotlands Bara IF</v>
          </cell>
        </row>
        <row r="108">
          <cell r="A108">
            <v>93</v>
          </cell>
          <cell r="B108" t="str">
            <v>Göte</v>
          </cell>
          <cell r="C108" t="str">
            <v>Ahlin</v>
          </cell>
          <cell r="D108">
            <v>254</v>
          </cell>
          <cell r="E108" t="str">
            <v>H</v>
          </cell>
          <cell r="F108" t="str">
            <v>B</v>
          </cell>
          <cell r="G108">
            <v>65</v>
          </cell>
          <cell r="Q108" t="str">
            <v>x</v>
          </cell>
          <cell r="W108" t="str">
            <v>x3</v>
          </cell>
          <cell r="AC108" t="str">
            <v>Hablingbo IK</v>
          </cell>
          <cell r="AD108" t="str">
            <v>Hablingbo IK</v>
          </cell>
        </row>
        <row r="109">
          <cell r="A109">
            <v>94</v>
          </cell>
          <cell r="B109" t="str">
            <v>Ivar</v>
          </cell>
          <cell r="C109" t="str">
            <v>Ahlros</v>
          </cell>
          <cell r="D109">
            <v>256</v>
          </cell>
          <cell r="E109" t="str">
            <v>H</v>
          </cell>
          <cell r="F109" t="str">
            <v>O</v>
          </cell>
          <cell r="G109">
            <v>40</v>
          </cell>
          <cell r="M109" t="str">
            <v>x</v>
          </cell>
          <cell r="R109" t="str">
            <v>x</v>
          </cell>
          <cell r="Y109" t="str">
            <v>x</v>
          </cell>
          <cell r="AC109" t="str">
            <v>Hablingbo IK</v>
          </cell>
          <cell r="AD109" t="str">
            <v>Hablingbo IK</v>
          </cell>
        </row>
        <row r="110">
          <cell r="A110">
            <v>95</v>
          </cell>
          <cell r="B110" t="str">
            <v xml:space="preserve">Berne </v>
          </cell>
          <cell r="C110" t="str">
            <v>Appelqvist</v>
          </cell>
          <cell r="D110">
            <v>257</v>
          </cell>
          <cell r="E110" t="str">
            <v>H</v>
          </cell>
          <cell r="F110" t="str">
            <v>E</v>
          </cell>
          <cell r="G110">
            <v>64</v>
          </cell>
          <cell r="H110" t="str">
            <v>x</v>
          </cell>
          <cell r="P110" t="str">
            <v>x</v>
          </cell>
          <cell r="U110" t="str">
            <v>x2</v>
          </cell>
          <cell r="W110" t="str">
            <v>x1</v>
          </cell>
          <cell r="AC110" t="str">
            <v>Hablingbo IK</v>
          </cell>
          <cell r="AD110" t="str">
            <v>Hablingbo IK</v>
          </cell>
        </row>
        <row r="111">
          <cell r="A111">
            <v>96</v>
          </cell>
          <cell r="B111" t="str">
            <v>Mona</v>
          </cell>
          <cell r="C111" t="str">
            <v>Engström</v>
          </cell>
          <cell r="D111">
            <v>262</v>
          </cell>
          <cell r="E111" t="str">
            <v>D</v>
          </cell>
          <cell r="F111" t="str">
            <v>A</v>
          </cell>
          <cell r="G111">
            <v>64</v>
          </cell>
          <cell r="I111" t="str">
            <v>x</v>
          </cell>
          <cell r="P111" t="str">
            <v>x</v>
          </cell>
          <cell r="U111" t="str">
            <v>x2</v>
          </cell>
          <cell r="X111" t="str">
            <v>x1</v>
          </cell>
          <cell r="AC111" t="str">
            <v>Hablingbo IK</v>
          </cell>
          <cell r="AD111" t="str">
            <v>Hablingbo IK</v>
          </cell>
        </row>
        <row r="112">
          <cell r="A112">
            <v>97</v>
          </cell>
          <cell r="B112" t="str">
            <v xml:space="preserve">Emil </v>
          </cell>
          <cell r="C112" t="str">
            <v>Eriksson</v>
          </cell>
          <cell r="D112">
            <v>263</v>
          </cell>
          <cell r="E112" t="str">
            <v>H</v>
          </cell>
          <cell r="F112" t="str">
            <v>J</v>
          </cell>
          <cell r="G112">
            <v>94</v>
          </cell>
          <cell r="AA112" t="str">
            <v>x1</v>
          </cell>
          <cell r="AC112" t="str">
            <v>Hablingbo IK</v>
          </cell>
          <cell r="AD112" t="str">
            <v>Hablingbo IK</v>
          </cell>
        </row>
        <row r="113">
          <cell r="A113">
            <v>98</v>
          </cell>
          <cell r="B113" t="str">
            <v xml:space="preserve">Niklas </v>
          </cell>
          <cell r="C113" t="str">
            <v>Gardell</v>
          </cell>
          <cell r="D113">
            <v>268</v>
          </cell>
          <cell r="E113" t="str">
            <v>H</v>
          </cell>
          <cell r="F113" t="str">
            <v>B</v>
          </cell>
          <cell r="G113">
            <v>67</v>
          </cell>
          <cell r="Q113" t="str">
            <v>x</v>
          </cell>
          <cell r="W113" t="str">
            <v>x3</v>
          </cell>
          <cell r="AC113" t="str">
            <v>Hablingbo IK</v>
          </cell>
          <cell r="AD113" t="str">
            <v>Hablingbo IK</v>
          </cell>
        </row>
        <row r="114">
          <cell r="A114">
            <v>99</v>
          </cell>
          <cell r="B114" t="str">
            <v>Herman</v>
          </cell>
          <cell r="C114" t="str">
            <v>Hafdell</v>
          </cell>
          <cell r="D114">
            <v>947</v>
          </cell>
          <cell r="E114" t="str">
            <v>H</v>
          </cell>
          <cell r="F114" t="str">
            <v>J</v>
          </cell>
          <cell r="G114">
            <v>92</v>
          </cell>
          <cell r="O114" t="str">
            <v>x</v>
          </cell>
          <cell r="T114" t="str">
            <v>x</v>
          </cell>
          <cell r="AA114" t="str">
            <v>x1</v>
          </cell>
          <cell r="AC114" t="str">
            <v>Hablingbo IK</v>
          </cell>
          <cell r="AD114" t="str">
            <v>Hablingbo IK</v>
          </cell>
        </row>
        <row r="115">
          <cell r="A115">
            <v>100</v>
          </cell>
          <cell r="B115" t="str">
            <v>Torsten</v>
          </cell>
          <cell r="C115" t="str">
            <v>Jacobsson</v>
          </cell>
          <cell r="D115">
            <v>887</v>
          </cell>
          <cell r="E115" t="str">
            <v>H</v>
          </cell>
          <cell r="F115" t="str">
            <v>O</v>
          </cell>
          <cell r="G115">
            <v>38</v>
          </cell>
          <cell r="M115" t="str">
            <v>x</v>
          </cell>
          <cell r="Y115" t="str">
            <v>x</v>
          </cell>
          <cell r="AC115" t="str">
            <v>Hablingbo IK</v>
          </cell>
          <cell r="AD115" t="str">
            <v>Hablingbo IK</v>
          </cell>
        </row>
        <row r="116">
          <cell r="A116">
            <v>101</v>
          </cell>
          <cell r="B116" t="str">
            <v>Simon</v>
          </cell>
          <cell r="C116" t="str">
            <v>Johansson</v>
          </cell>
          <cell r="D116">
            <v>280</v>
          </cell>
          <cell r="E116" t="str">
            <v>H</v>
          </cell>
          <cell r="F116" t="str">
            <v>J</v>
          </cell>
          <cell r="G116">
            <v>92</v>
          </cell>
          <cell r="O116" t="str">
            <v>X</v>
          </cell>
          <cell r="T116" t="str">
            <v>X</v>
          </cell>
          <cell r="V116" t="str">
            <v>S</v>
          </cell>
          <cell r="AA116" t="str">
            <v>x1</v>
          </cell>
          <cell r="AC116" t="str">
            <v>Hablingbo IK</v>
          </cell>
          <cell r="AD116" t="str">
            <v>Hablingbo IK</v>
          </cell>
        </row>
        <row r="117">
          <cell r="A117">
            <v>102</v>
          </cell>
          <cell r="B117" t="str">
            <v>Therese</v>
          </cell>
          <cell r="C117" t="str">
            <v>Johansson</v>
          </cell>
          <cell r="D117">
            <v>773</v>
          </cell>
          <cell r="E117" t="str">
            <v>D</v>
          </cell>
          <cell r="F117" t="str">
            <v>A</v>
          </cell>
          <cell r="G117">
            <v>79</v>
          </cell>
          <cell r="I117" t="str">
            <v>x</v>
          </cell>
          <cell r="P117" t="str">
            <v>x</v>
          </cell>
          <cell r="U117" t="str">
            <v>x1</v>
          </cell>
          <cell r="X117" t="str">
            <v>x1</v>
          </cell>
          <cell r="AC117" t="str">
            <v>Hablingbo IK</v>
          </cell>
          <cell r="AD117" t="str">
            <v>Hablingbo IK</v>
          </cell>
        </row>
        <row r="118">
          <cell r="A118">
            <v>103</v>
          </cell>
          <cell r="B118" t="str">
            <v>Jan</v>
          </cell>
          <cell r="C118" t="str">
            <v>Klintbom</v>
          </cell>
          <cell r="D118">
            <v>283</v>
          </cell>
          <cell r="E118" t="str">
            <v>H</v>
          </cell>
          <cell r="F118" t="str">
            <v>O</v>
          </cell>
          <cell r="G118">
            <v>32</v>
          </cell>
          <cell r="M118" t="str">
            <v>x</v>
          </cell>
          <cell r="R118" t="str">
            <v>x</v>
          </cell>
          <cell r="AC118" t="str">
            <v>Hablingbo IK</v>
          </cell>
          <cell r="AD118" t="str">
            <v>Hablingbo IK</v>
          </cell>
        </row>
        <row r="119">
          <cell r="A119">
            <v>104</v>
          </cell>
          <cell r="B119" t="str">
            <v>Ola</v>
          </cell>
          <cell r="C119" t="str">
            <v>Klintbom</v>
          </cell>
          <cell r="D119">
            <v>284</v>
          </cell>
          <cell r="E119" t="str">
            <v>H</v>
          </cell>
          <cell r="G119">
            <v>65</v>
          </cell>
          <cell r="AC119" t="str">
            <v>Hablingbo IK</v>
          </cell>
          <cell r="AD119" t="str">
            <v>Hablingbo IK</v>
          </cell>
        </row>
        <row r="120">
          <cell r="A120">
            <v>105</v>
          </cell>
          <cell r="B120" t="str">
            <v>Sture</v>
          </cell>
          <cell r="C120" t="str">
            <v>Lindgren</v>
          </cell>
          <cell r="D120">
            <v>286</v>
          </cell>
          <cell r="E120" t="str">
            <v>H</v>
          </cell>
          <cell r="F120" t="str">
            <v>O</v>
          </cell>
          <cell r="G120">
            <v>35</v>
          </cell>
          <cell r="M120" t="str">
            <v>x</v>
          </cell>
          <cell r="R120" t="str">
            <v>x</v>
          </cell>
          <cell r="Y120" t="str">
            <v>x</v>
          </cell>
          <cell r="AC120" t="str">
            <v>Hablingbo IK</v>
          </cell>
          <cell r="AD120" t="str">
            <v>Hablingbo IK</v>
          </cell>
        </row>
        <row r="121">
          <cell r="A121">
            <v>106</v>
          </cell>
          <cell r="B121" t="str">
            <v>Håkan</v>
          </cell>
          <cell r="C121" t="str">
            <v>Lingvall</v>
          </cell>
          <cell r="D121">
            <v>993</v>
          </cell>
          <cell r="E121" t="str">
            <v>H</v>
          </cell>
          <cell r="F121" t="str">
            <v>B</v>
          </cell>
          <cell r="G121">
            <v>70</v>
          </cell>
          <cell r="Q121" t="str">
            <v>x</v>
          </cell>
          <cell r="W121" t="str">
            <v>x3</v>
          </cell>
          <cell r="AC121" t="str">
            <v>Hablingbo IK</v>
          </cell>
          <cell r="AD121" t="str">
            <v>Hablingbo IK</v>
          </cell>
        </row>
        <row r="122">
          <cell r="A122">
            <v>107</v>
          </cell>
          <cell r="B122" t="str">
            <v>Elsmarie</v>
          </cell>
          <cell r="C122" t="str">
            <v>Lithberg</v>
          </cell>
          <cell r="D122">
            <v>786</v>
          </cell>
          <cell r="E122" t="str">
            <v>D</v>
          </cell>
          <cell r="F122" t="str">
            <v>A</v>
          </cell>
          <cell r="G122">
            <v>65</v>
          </cell>
          <cell r="I122" t="str">
            <v>x</v>
          </cell>
          <cell r="P122" t="str">
            <v>x</v>
          </cell>
          <cell r="U122" t="str">
            <v>x3</v>
          </cell>
          <cell r="X122" t="str">
            <v>x1</v>
          </cell>
          <cell r="AC122" t="str">
            <v>Hablingbo IK</v>
          </cell>
          <cell r="AD122" t="str">
            <v>Hablingbo IK</v>
          </cell>
        </row>
        <row r="123">
          <cell r="A123">
            <v>108</v>
          </cell>
          <cell r="B123" t="str">
            <v xml:space="preserve">Olof </v>
          </cell>
          <cell r="C123" t="str">
            <v>Lithberg</v>
          </cell>
          <cell r="D123">
            <v>287</v>
          </cell>
          <cell r="E123" t="str">
            <v xml:space="preserve">H </v>
          </cell>
          <cell r="F123" t="str">
            <v>E</v>
          </cell>
          <cell r="G123">
            <v>67</v>
          </cell>
          <cell r="H123" t="str">
            <v>x</v>
          </cell>
          <cell r="P123" t="str">
            <v>x</v>
          </cell>
          <cell r="W123" t="str">
            <v>x1</v>
          </cell>
          <cell r="AC123" t="str">
            <v>Hablingbo IK</v>
          </cell>
          <cell r="AD123" t="str">
            <v>Hablingbo IK</v>
          </cell>
        </row>
        <row r="124">
          <cell r="A124">
            <v>109</v>
          </cell>
          <cell r="B124" t="str">
            <v>Johan</v>
          </cell>
          <cell r="C124" t="str">
            <v>Mattsson</v>
          </cell>
          <cell r="D124">
            <v>288</v>
          </cell>
          <cell r="E124" t="str">
            <v>H</v>
          </cell>
          <cell r="G124">
            <v>73</v>
          </cell>
          <cell r="AC124" t="str">
            <v>Hablingbo IK</v>
          </cell>
          <cell r="AD124" t="str">
            <v>Hablingbo IK</v>
          </cell>
        </row>
        <row r="125">
          <cell r="A125">
            <v>110</v>
          </cell>
          <cell r="B125" t="str">
            <v>Jacob</v>
          </cell>
          <cell r="C125" t="str">
            <v>Nilsson</v>
          </cell>
          <cell r="D125">
            <v>296</v>
          </cell>
          <cell r="E125" t="str">
            <v>H</v>
          </cell>
          <cell r="F125" t="str">
            <v>J</v>
          </cell>
          <cell r="G125">
            <v>93</v>
          </cell>
          <cell r="O125" t="str">
            <v>x</v>
          </cell>
          <cell r="T125" t="str">
            <v>x</v>
          </cell>
          <cell r="V125" t="str">
            <v>S</v>
          </cell>
          <cell r="AA125" t="str">
            <v>x2</v>
          </cell>
          <cell r="AC125" t="str">
            <v>Hablingbo IK</v>
          </cell>
          <cell r="AD125" t="str">
            <v>Hablingbo IK</v>
          </cell>
        </row>
        <row r="126">
          <cell r="A126">
            <v>111</v>
          </cell>
          <cell r="B126" t="str">
            <v>Kenneth</v>
          </cell>
          <cell r="C126" t="str">
            <v>Nilsson</v>
          </cell>
          <cell r="D126">
            <v>297</v>
          </cell>
          <cell r="E126" t="str">
            <v>H</v>
          </cell>
          <cell r="F126" t="str">
            <v>E</v>
          </cell>
          <cell r="G126">
            <v>55</v>
          </cell>
          <cell r="H126" t="str">
            <v>x</v>
          </cell>
          <cell r="P126" t="str">
            <v>x</v>
          </cell>
          <cell r="W126" t="str">
            <v>x2</v>
          </cell>
          <cell r="AC126" t="str">
            <v>Hablingbo IK</v>
          </cell>
          <cell r="AD126" t="str">
            <v>Hablingbo IK</v>
          </cell>
        </row>
        <row r="127">
          <cell r="A127">
            <v>112</v>
          </cell>
          <cell r="B127" t="str">
            <v xml:space="preserve">Nils-Allan </v>
          </cell>
          <cell r="C127" t="str">
            <v>Nilsson</v>
          </cell>
          <cell r="D127">
            <v>299</v>
          </cell>
          <cell r="E127" t="str">
            <v>H</v>
          </cell>
          <cell r="F127" t="str">
            <v>E</v>
          </cell>
          <cell r="G127">
            <v>53</v>
          </cell>
          <cell r="H127" t="str">
            <v>x</v>
          </cell>
          <cell r="P127" t="str">
            <v>x</v>
          </cell>
          <cell r="W127" t="str">
            <v>x2</v>
          </cell>
          <cell r="AC127" t="str">
            <v>Hablingbo IK</v>
          </cell>
          <cell r="AD127" t="str">
            <v>Hablingbo IK</v>
          </cell>
        </row>
        <row r="128">
          <cell r="A128">
            <v>113</v>
          </cell>
          <cell r="B128" t="str">
            <v>Ola</v>
          </cell>
          <cell r="C128" t="str">
            <v>Nilsson</v>
          </cell>
          <cell r="D128">
            <v>300</v>
          </cell>
          <cell r="E128" t="str">
            <v>H</v>
          </cell>
          <cell r="F128" t="str">
            <v>E</v>
          </cell>
          <cell r="G128">
            <v>68</v>
          </cell>
          <cell r="H128" t="str">
            <v>x</v>
          </cell>
          <cell r="P128" t="str">
            <v>x</v>
          </cell>
          <cell r="U128" t="str">
            <v>x1</v>
          </cell>
          <cell r="W128" t="str">
            <v>x1</v>
          </cell>
          <cell r="AC128" t="str">
            <v>Hablingbo IK</v>
          </cell>
          <cell r="AD128" t="str">
            <v>Hablingbo IK</v>
          </cell>
        </row>
        <row r="129">
          <cell r="A129">
            <v>114</v>
          </cell>
          <cell r="B129" t="str">
            <v>Roland</v>
          </cell>
          <cell r="C129" t="str">
            <v>Nilsson</v>
          </cell>
          <cell r="D129">
            <v>301</v>
          </cell>
          <cell r="E129" t="str">
            <v>H</v>
          </cell>
          <cell r="F129" t="str">
            <v>E</v>
          </cell>
          <cell r="G129">
            <v>60</v>
          </cell>
          <cell r="H129" t="str">
            <v>x</v>
          </cell>
          <cell r="P129" t="str">
            <v>x</v>
          </cell>
          <cell r="U129" t="str">
            <v>x3</v>
          </cell>
          <cell r="W129" t="str">
            <v>x2</v>
          </cell>
          <cell r="AC129" t="str">
            <v>Hablingbo IK</v>
          </cell>
          <cell r="AD129" t="str">
            <v>Hablingbo IK</v>
          </cell>
        </row>
        <row r="130">
          <cell r="A130">
            <v>115</v>
          </cell>
          <cell r="B130" t="str">
            <v>Isak</v>
          </cell>
          <cell r="C130" t="str">
            <v>Söderlund</v>
          </cell>
          <cell r="D130">
            <v>321</v>
          </cell>
          <cell r="E130" t="str">
            <v>H</v>
          </cell>
          <cell r="F130" t="str">
            <v>J</v>
          </cell>
          <cell r="G130">
            <v>93</v>
          </cell>
          <cell r="O130" t="str">
            <v>x</v>
          </cell>
          <cell r="T130" t="str">
            <v>x</v>
          </cell>
          <cell r="V130" t="str">
            <v>S</v>
          </cell>
          <cell r="AA130" t="str">
            <v>x2</v>
          </cell>
          <cell r="AC130" t="str">
            <v>Hablingbo IK</v>
          </cell>
          <cell r="AD130" t="str">
            <v>Hablingbo IK</v>
          </cell>
        </row>
        <row r="131">
          <cell r="A131">
            <v>116</v>
          </cell>
          <cell r="B131" t="str">
            <v>Fredrik</v>
          </cell>
          <cell r="C131" t="str">
            <v>Westerman</v>
          </cell>
          <cell r="D131">
            <v>326</v>
          </cell>
          <cell r="E131" t="str">
            <v xml:space="preserve">H </v>
          </cell>
          <cell r="F131" t="str">
            <v>J</v>
          </cell>
          <cell r="G131">
            <v>93</v>
          </cell>
          <cell r="O131" t="str">
            <v>x</v>
          </cell>
          <cell r="T131" t="str">
            <v>x</v>
          </cell>
          <cell r="V131" t="str">
            <v>S</v>
          </cell>
          <cell r="AA131" t="str">
            <v>x2</v>
          </cell>
          <cell r="AC131" t="str">
            <v>Hablingbo IK</v>
          </cell>
          <cell r="AD131" t="str">
            <v>Hablingbo IK</v>
          </cell>
        </row>
        <row r="132">
          <cell r="A132">
            <v>117</v>
          </cell>
          <cell r="B132" t="str">
            <v xml:space="preserve">Peter </v>
          </cell>
          <cell r="C132" t="str">
            <v>Rödel</v>
          </cell>
          <cell r="D132">
            <v>367</v>
          </cell>
          <cell r="E132" t="str">
            <v>H</v>
          </cell>
          <cell r="F132" t="str">
            <v>C</v>
          </cell>
          <cell r="G132">
            <v>65</v>
          </cell>
          <cell r="K132" t="str">
            <v>x</v>
          </cell>
          <cell r="Q132" t="str">
            <v>x</v>
          </cell>
          <cell r="AC132" t="str">
            <v>IF Triangeln</v>
          </cell>
          <cell r="AD132" t="str">
            <v>IF Triangeln</v>
          </cell>
        </row>
        <row r="133">
          <cell r="A133">
            <v>118</v>
          </cell>
          <cell r="B133" t="str">
            <v>Ulf</v>
          </cell>
          <cell r="C133" t="str">
            <v>Nilsson</v>
          </cell>
          <cell r="D133">
            <v>404</v>
          </cell>
          <cell r="E133" t="str">
            <v>H</v>
          </cell>
          <cell r="F133" t="str">
            <v>B</v>
          </cell>
          <cell r="G133">
            <v>45</v>
          </cell>
          <cell r="M133" t="str">
            <v>x</v>
          </cell>
          <cell r="R133" t="str">
            <v>x</v>
          </cell>
          <cell r="Y133" t="str">
            <v>X1</v>
          </cell>
          <cell r="AC133" t="str">
            <v>Kovlands IF</v>
          </cell>
          <cell r="AD133" t="str">
            <v>Kovlands IF</v>
          </cell>
        </row>
        <row r="134">
          <cell r="A134">
            <v>119</v>
          </cell>
          <cell r="B134" t="str">
            <v>Karin</v>
          </cell>
          <cell r="C134" t="str">
            <v>Ring</v>
          </cell>
          <cell r="D134">
            <v>407</v>
          </cell>
          <cell r="E134" t="str">
            <v>D</v>
          </cell>
          <cell r="F134" t="str">
            <v>O</v>
          </cell>
          <cell r="G134">
            <v>42</v>
          </cell>
          <cell r="N134" t="str">
            <v>x</v>
          </cell>
          <cell r="S134" t="str">
            <v>x</v>
          </cell>
          <cell r="AC134" t="str">
            <v>Kovlands IF</v>
          </cell>
          <cell r="AD134" t="str">
            <v>Kovlands IF</v>
          </cell>
        </row>
        <row r="135">
          <cell r="A135">
            <v>120</v>
          </cell>
          <cell r="B135" t="str">
            <v>Sven Olof</v>
          </cell>
          <cell r="C135" t="str">
            <v>Ring</v>
          </cell>
          <cell r="D135">
            <v>408</v>
          </cell>
          <cell r="E135" t="str">
            <v>H</v>
          </cell>
          <cell r="F135" t="str">
            <v>O</v>
          </cell>
          <cell r="G135">
            <v>38</v>
          </cell>
          <cell r="Y135" t="str">
            <v>X1</v>
          </cell>
          <cell r="AC135" t="str">
            <v>Kovlands IF</v>
          </cell>
          <cell r="AD135" t="str">
            <v>Kovlands IF</v>
          </cell>
        </row>
        <row r="136">
          <cell r="A136">
            <v>121</v>
          </cell>
          <cell r="B136" t="str">
            <v xml:space="preserve">Iréne </v>
          </cell>
          <cell r="C136" t="str">
            <v>Rönnberg</v>
          </cell>
          <cell r="D136">
            <v>409</v>
          </cell>
          <cell r="E136" t="str">
            <v>D</v>
          </cell>
          <cell r="F136" t="str">
            <v>A</v>
          </cell>
          <cell r="G136">
            <v>58</v>
          </cell>
          <cell r="I136" t="str">
            <v>x</v>
          </cell>
          <cell r="P136" t="str">
            <v>x</v>
          </cell>
          <cell r="AC136" t="str">
            <v>Kovlands IF</v>
          </cell>
          <cell r="AD136" t="str">
            <v>Kovlands IF</v>
          </cell>
        </row>
        <row r="137">
          <cell r="A137">
            <v>122</v>
          </cell>
          <cell r="B137" t="str">
            <v xml:space="preserve">Bengt </v>
          </cell>
          <cell r="C137" t="str">
            <v>Westberg</v>
          </cell>
          <cell r="D137">
            <v>411</v>
          </cell>
          <cell r="E137" t="str">
            <v>H</v>
          </cell>
          <cell r="F137" t="str">
            <v>O</v>
          </cell>
          <cell r="G137">
            <v>38</v>
          </cell>
          <cell r="M137" t="str">
            <v>X</v>
          </cell>
          <cell r="R137" t="str">
            <v>x</v>
          </cell>
          <cell r="Y137" t="str">
            <v>X1</v>
          </cell>
          <cell r="AC137" t="str">
            <v>Kovlands IF</v>
          </cell>
          <cell r="AD137" t="str">
            <v>Kovlands IF</v>
          </cell>
        </row>
        <row r="138">
          <cell r="A138">
            <v>123</v>
          </cell>
          <cell r="B138" t="str">
            <v>Sixten</v>
          </cell>
          <cell r="C138" t="str">
            <v>Hallberg</v>
          </cell>
          <cell r="D138">
            <v>416</v>
          </cell>
          <cell r="E138" t="str">
            <v>H</v>
          </cell>
          <cell r="F138" t="str">
            <v>O</v>
          </cell>
          <cell r="G138">
            <v>44</v>
          </cell>
          <cell r="M138" t="str">
            <v>x</v>
          </cell>
          <cell r="R138" t="str">
            <v>x</v>
          </cell>
          <cell r="AC138" t="str">
            <v>Kungsbacka VK</v>
          </cell>
          <cell r="AD138" t="str">
            <v>Kungsbacka VK</v>
          </cell>
        </row>
        <row r="139">
          <cell r="A139">
            <v>124</v>
          </cell>
          <cell r="B139" t="str">
            <v>Tim</v>
          </cell>
          <cell r="C139" t="str">
            <v>Andersson</v>
          </cell>
          <cell r="D139">
            <v>428</v>
          </cell>
          <cell r="E139" t="str">
            <v>H</v>
          </cell>
          <cell r="F139" t="str">
            <v>A</v>
          </cell>
          <cell r="G139">
            <v>66</v>
          </cell>
          <cell r="I139" t="str">
            <v>x</v>
          </cell>
          <cell r="P139" t="str">
            <v>x</v>
          </cell>
          <cell r="AC139" t="str">
            <v>Landskrona VK</v>
          </cell>
          <cell r="AD139" t="str">
            <v>Landskrona VK</v>
          </cell>
        </row>
        <row r="140">
          <cell r="A140">
            <v>125</v>
          </cell>
          <cell r="B140" t="str">
            <v>Fredrik</v>
          </cell>
          <cell r="C140" t="str">
            <v>Alberds</v>
          </cell>
          <cell r="E140" t="str">
            <v>H</v>
          </cell>
          <cell r="F140" t="str">
            <v>J</v>
          </cell>
          <cell r="G140">
            <v>92</v>
          </cell>
          <cell r="AA140" t="str">
            <v>x</v>
          </cell>
          <cell r="AC140" t="str">
            <v>Levide IF</v>
          </cell>
          <cell r="AD140" t="str">
            <v>Levide IF</v>
          </cell>
        </row>
        <row r="141">
          <cell r="A141">
            <v>126</v>
          </cell>
          <cell r="B141" t="str">
            <v>Sven-Olof</v>
          </cell>
          <cell r="C141" t="str">
            <v>Hansson</v>
          </cell>
          <cell r="D141">
            <v>437</v>
          </cell>
          <cell r="E141" t="str">
            <v>H</v>
          </cell>
          <cell r="F141" t="str">
            <v>C</v>
          </cell>
          <cell r="G141">
            <v>59</v>
          </cell>
          <cell r="W141" t="str">
            <v>x1</v>
          </cell>
          <cell r="AC141" t="str">
            <v>Levide IF</v>
          </cell>
          <cell r="AD141" t="str">
            <v>Levide IF</v>
          </cell>
        </row>
        <row r="142">
          <cell r="A142">
            <v>127</v>
          </cell>
          <cell r="B142" t="str">
            <v>Kristoffer</v>
          </cell>
          <cell r="C142" t="str">
            <v>Hedin</v>
          </cell>
          <cell r="E142" t="str">
            <v>H</v>
          </cell>
          <cell r="F142" t="str">
            <v>J</v>
          </cell>
          <cell r="G142">
            <v>92</v>
          </cell>
          <cell r="AC142" t="str">
            <v>Levide IF</v>
          </cell>
          <cell r="AD142" t="str">
            <v>Levide IF</v>
          </cell>
        </row>
        <row r="143">
          <cell r="A143">
            <v>128</v>
          </cell>
          <cell r="B143" t="str">
            <v>Bertil</v>
          </cell>
          <cell r="C143" t="str">
            <v>Jacobsson</v>
          </cell>
          <cell r="D143">
            <v>438</v>
          </cell>
          <cell r="E143" t="str">
            <v>H</v>
          </cell>
          <cell r="F143" t="str">
            <v>B</v>
          </cell>
          <cell r="G143">
            <v>52</v>
          </cell>
          <cell r="J143" t="str">
            <v>x</v>
          </cell>
          <cell r="W143" t="str">
            <v>x1</v>
          </cell>
          <cell r="AC143" t="str">
            <v>Levide IF</v>
          </cell>
          <cell r="AD143" t="str">
            <v>Levide IF</v>
          </cell>
        </row>
        <row r="144">
          <cell r="A144">
            <v>129</v>
          </cell>
          <cell r="B144" t="str">
            <v>Kenneth</v>
          </cell>
          <cell r="C144" t="str">
            <v>Olsson</v>
          </cell>
          <cell r="D144">
            <v>441</v>
          </cell>
          <cell r="E144" t="str">
            <v>H</v>
          </cell>
          <cell r="F144" t="str">
            <v>C</v>
          </cell>
          <cell r="G144">
            <v>61</v>
          </cell>
          <cell r="U144" t="str">
            <v>x</v>
          </cell>
          <cell r="W144" t="str">
            <v>x1</v>
          </cell>
          <cell r="AC144" t="str">
            <v>Levide IF</v>
          </cell>
          <cell r="AD144" t="str">
            <v>Levide IF</v>
          </cell>
        </row>
        <row r="145">
          <cell r="A145">
            <v>130</v>
          </cell>
          <cell r="B145" t="str">
            <v>Magnus</v>
          </cell>
          <cell r="C145" t="str">
            <v>Pettersson</v>
          </cell>
          <cell r="D145">
            <v>1030</v>
          </cell>
          <cell r="E145" t="str">
            <v>H</v>
          </cell>
          <cell r="F145" t="str">
            <v>D</v>
          </cell>
          <cell r="G145">
            <v>83</v>
          </cell>
          <cell r="W145" t="str">
            <v>x2</v>
          </cell>
          <cell r="AC145" t="str">
            <v>Levide IF</v>
          </cell>
          <cell r="AD145" t="str">
            <v>Levide IF</v>
          </cell>
        </row>
        <row r="146">
          <cell r="A146">
            <v>131</v>
          </cell>
          <cell r="B146" t="str">
            <v>Simon</v>
          </cell>
          <cell r="C146" t="str">
            <v>Pettersson</v>
          </cell>
          <cell r="D146">
            <v>442</v>
          </cell>
          <cell r="E146" t="str">
            <v>H</v>
          </cell>
          <cell r="F146" t="str">
            <v>D</v>
          </cell>
          <cell r="G146">
            <v>88</v>
          </cell>
          <cell r="Q146" t="str">
            <v>x</v>
          </cell>
          <cell r="W146" t="str">
            <v>x2</v>
          </cell>
          <cell r="AC146" t="str">
            <v>Levide IF</v>
          </cell>
          <cell r="AD146" t="str">
            <v>Levide IF</v>
          </cell>
        </row>
        <row r="147">
          <cell r="A147">
            <v>132</v>
          </cell>
          <cell r="B147" t="str">
            <v xml:space="preserve">Thomas </v>
          </cell>
          <cell r="C147" t="str">
            <v>Pettersson</v>
          </cell>
          <cell r="D147">
            <v>1029</v>
          </cell>
          <cell r="E147" t="str">
            <v>H</v>
          </cell>
          <cell r="F147" t="str">
            <v>D</v>
          </cell>
          <cell r="G147">
            <v>80</v>
          </cell>
          <cell r="L147" t="str">
            <v>x</v>
          </cell>
          <cell r="Q147" t="str">
            <v>x</v>
          </cell>
          <cell r="W147" t="str">
            <v>x2</v>
          </cell>
          <cell r="AC147" t="str">
            <v>Levide IF</v>
          </cell>
          <cell r="AD147" t="str">
            <v>Levide IF</v>
          </cell>
        </row>
        <row r="148">
          <cell r="A148">
            <v>133</v>
          </cell>
          <cell r="B148" t="str">
            <v>Erik</v>
          </cell>
          <cell r="C148" t="str">
            <v>Siggelin</v>
          </cell>
          <cell r="D148">
            <v>923</v>
          </cell>
          <cell r="E148" t="str">
            <v>H</v>
          </cell>
          <cell r="F148" t="str">
            <v>J</v>
          </cell>
          <cell r="G148">
            <v>92</v>
          </cell>
          <cell r="O148" t="str">
            <v>x</v>
          </cell>
          <cell r="T148" t="str">
            <v>x</v>
          </cell>
          <cell r="AA148" t="str">
            <v>x</v>
          </cell>
          <cell r="AC148" t="str">
            <v>Levide IF</v>
          </cell>
          <cell r="AD148" t="str">
            <v>Levide IF</v>
          </cell>
        </row>
        <row r="149">
          <cell r="A149">
            <v>134</v>
          </cell>
          <cell r="B149" t="str">
            <v>Adrian</v>
          </cell>
          <cell r="C149" t="str">
            <v>Sjödoff</v>
          </cell>
          <cell r="D149">
            <v>924</v>
          </cell>
          <cell r="E149" t="str">
            <v>H</v>
          </cell>
          <cell r="F149" t="str">
            <v>J</v>
          </cell>
          <cell r="G149">
            <v>92</v>
          </cell>
          <cell r="O149" t="str">
            <v>x</v>
          </cell>
          <cell r="T149" t="str">
            <v>x</v>
          </cell>
          <cell r="AA149" t="str">
            <v>x</v>
          </cell>
          <cell r="AC149" t="str">
            <v>Levide IF</v>
          </cell>
          <cell r="AD149" t="str">
            <v>Levide IF</v>
          </cell>
        </row>
        <row r="150">
          <cell r="A150">
            <v>135</v>
          </cell>
          <cell r="B150" t="str">
            <v>Carina</v>
          </cell>
          <cell r="C150" t="str">
            <v>Thomasson</v>
          </cell>
          <cell r="D150">
            <v>907</v>
          </cell>
          <cell r="E150" t="str">
            <v>D</v>
          </cell>
          <cell r="F150" t="str">
            <v>D</v>
          </cell>
          <cell r="G150">
            <v>61</v>
          </cell>
          <cell r="U150" t="str">
            <v>x</v>
          </cell>
          <cell r="AC150" t="str">
            <v>Levide IF</v>
          </cell>
          <cell r="AD150" t="str">
            <v>Levide IF</v>
          </cell>
        </row>
        <row r="151">
          <cell r="A151">
            <v>136</v>
          </cell>
          <cell r="B151" t="str">
            <v>Lars-Olle</v>
          </cell>
          <cell r="C151" t="str">
            <v>Siggelin</v>
          </cell>
          <cell r="E151" t="str">
            <v>H</v>
          </cell>
          <cell r="F151" t="str">
            <v>O</v>
          </cell>
          <cell r="G151">
            <v>35</v>
          </cell>
          <cell r="M151" t="str">
            <v>x</v>
          </cell>
          <cell r="R151" t="str">
            <v>x</v>
          </cell>
          <cell r="AC151" t="str">
            <v>Malmö VK</v>
          </cell>
          <cell r="AD151" t="str">
            <v>Malmö Varpaklubb</v>
          </cell>
        </row>
        <row r="152">
          <cell r="A152">
            <v>137</v>
          </cell>
          <cell r="B152" t="str">
            <v xml:space="preserve">Britt-Marie </v>
          </cell>
          <cell r="C152" t="str">
            <v>Andersson</v>
          </cell>
          <cell r="E152" t="str">
            <v>D</v>
          </cell>
          <cell r="G152">
            <v>62</v>
          </cell>
          <cell r="U152" t="str">
            <v>x</v>
          </cell>
          <cell r="AC152" t="str">
            <v>Nynäshamn IF´s VK</v>
          </cell>
          <cell r="AD152" t="str">
            <v>Nynäshamn IF´s VK</v>
          </cell>
        </row>
        <row r="153">
          <cell r="A153">
            <v>138</v>
          </cell>
          <cell r="B153" t="str">
            <v>Pierre</v>
          </cell>
          <cell r="C153" t="str">
            <v>Andersson</v>
          </cell>
          <cell r="D153">
            <v>476</v>
          </cell>
          <cell r="E153" t="str">
            <v>H</v>
          </cell>
          <cell r="F153" t="str">
            <v>E</v>
          </cell>
          <cell r="G153">
            <v>60</v>
          </cell>
          <cell r="H153" t="str">
            <v>x</v>
          </cell>
          <cell r="P153" t="str">
            <v>x</v>
          </cell>
          <cell r="U153" t="str">
            <v>x</v>
          </cell>
          <cell r="W153" t="str">
            <v>x</v>
          </cell>
          <cell r="AC153" t="str">
            <v>Nynäshamn IF´s VK</v>
          </cell>
          <cell r="AD153" t="str">
            <v>Nynäshamn IF´s VK</v>
          </cell>
        </row>
        <row r="154">
          <cell r="A154">
            <v>139</v>
          </cell>
          <cell r="B154" t="str">
            <v>Göran</v>
          </cell>
          <cell r="C154" t="str">
            <v>Augustsson</v>
          </cell>
          <cell r="D154">
            <v>477</v>
          </cell>
          <cell r="E154" t="str">
            <v>H</v>
          </cell>
          <cell r="F154" t="str">
            <v>E</v>
          </cell>
          <cell r="G154">
            <v>52</v>
          </cell>
          <cell r="H154" t="str">
            <v>x</v>
          </cell>
          <cell r="P154" t="str">
            <v>x</v>
          </cell>
          <cell r="W154" t="str">
            <v>x</v>
          </cell>
          <cell r="AC154" t="str">
            <v>Nynäshamn IF´s VK</v>
          </cell>
          <cell r="AD154" t="str">
            <v>Nynäshamn IF´s VK</v>
          </cell>
        </row>
        <row r="155">
          <cell r="A155">
            <v>140</v>
          </cell>
          <cell r="B155" t="str">
            <v>Sören</v>
          </cell>
          <cell r="C155" t="str">
            <v>Karlsson</v>
          </cell>
          <cell r="D155">
            <v>484</v>
          </cell>
          <cell r="E155" t="str">
            <v>H</v>
          </cell>
          <cell r="F155" t="str">
            <v>C</v>
          </cell>
          <cell r="G155">
            <v>54</v>
          </cell>
          <cell r="K155" t="str">
            <v>x</v>
          </cell>
          <cell r="AC155" t="str">
            <v>Nynäshamn IF´s VK</v>
          </cell>
          <cell r="AD155" t="str">
            <v>Nynäshamn IF´s VK</v>
          </cell>
        </row>
        <row r="156">
          <cell r="A156">
            <v>141</v>
          </cell>
          <cell r="B156" t="str">
            <v>Nils</v>
          </cell>
          <cell r="C156" t="str">
            <v>Kindberg</v>
          </cell>
          <cell r="D156">
            <v>485</v>
          </cell>
          <cell r="E156" t="str">
            <v>H</v>
          </cell>
          <cell r="F156" t="str">
            <v>Oldb</v>
          </cell>
          <cell r="G156">
            <v>42</v>
          </cell>
          <cell r="M156" t="str">
            <v>x</v>
          </cell>
          <cell r="R156" t="str">
            <v>x</v>
          </cell>
          <cell r="Y156" t="str">
            <v>x</v>
          </cell>
          <cell r="AC156" t="str">
            <v>Nynäshamn IF´s VK</v>
          </cell>
          <cell r="AD156" t="str">
            <v>Nynäshamn IF´s VK</v>
          </cell>
        </row>
        <row r="157">
          <cell r="A157">
            <v>142</v>
          </cell>
          <cell r="B157" t="str">
            <v>Bertil</v>
          </cell>
          <cell r="C157" t="str">
            <v>Larsson</v>
          </cell>
          <cell r="D157">
            <v>486</v>
          </cell>
          <cell r="E157" t="str">
            <v>H</v>
          </cell>
          <cell r="F157" t="str">
            <v>Oldb</v>
          </cell>
          <cell r="G157">
            <v>32</v>
          </cell>
          <cell r="M157" t="str">
            <v>x</v>
          </cell>
          <cell r="R157" t="str">
            <v>x</v>
          </cell>
          <cell r="Y157" t="str">
            <v>x</v>
          </cell>
          <cell r="AC157" t="str">
            <v>Nynäshamn IF´s VK</v>
          </cell>
          <cell r="AD157" t="str">
            <v>Nynäshamn IF´s VK</v>
          </cell>
        </row>
        <row r="158">
          <cell r="A158">
            <v>143</v>
          </cell>
          <cell r="B158" t="str">
            <v>Jan</v>
          </cell>
          <cell r="C158" t="str">
            <v>Olofsson</v>
          </cell>
          <cell r="D158">
            <v>490</v>
          </cell>
          <cell r="E158" t="str">
            <v>H</v>
          </cell>
          <cell r="F158" t="str">
            <v>A</v>
          </cell>
          <cell r="G158">
            <v>58</v>
          </cell>
          <cell r="I158" t="str">
            <v>x</v>
          </cell>
          <cell r="P158" t="str">
            <v>x</v>
          </cell>
          <cell r="W158" t="str">
            <v>x</v>
          </cell>
          <cell r="AC158" t="str">
            <v>Nynäshamn IF´s VK</v>
          </cell>
          <cell r="AD158" t="str">
            <v>Nynäshamn IF´s VK</v>
          </cell>
        </row>
        <row r="159">
          <cell r="A159">
            <v>144</v>
          </cell>
          <cell r="B159" t="str">
            <v xml:space="preserve">Bengt </v>
          </cell>
          <cell r="C159" t="str">
            <v>Söderström</v>
          </cell>
          <cell r="D159">
            <v>492</v>
          </cell>
          <cell r="E159" t="str">
            <v>H</v>
          </cell>
          <cell r="F159" t="str">
            <v>Oldb</v>
          </cell>
          <cell r="G159">
            <v>29</v>
          </cell>
          <cell r="M159" t="str">
            <v>x</v>
          </cell>
          <cell r="R159" t="str">
            <v>x</v>
          </cell>
          <cell r="Y159" t="str">
            <v>x</v>
          </cell>
          <cell r="AC159" t="str">
            <v>Nynäshamn IF´s VK</v>
          </cell>
          <cell r="AD159" t="str">
            <v>Nynäshamn IF´s VK</v>
          </cell>
        </row>
        <row r="160">
          <cell r="A160">
            <v>145</v>
          </cell>
          <cell r="B160" t="str">
            <v>Göte</v>
          </cell>
          <cell r="C160" t="str">
            <v>Angeänger</v>
          </cell>
          <cell r="D160">
            <v>760</v>
          </cell>
          <cell r="E160" t="str">
            <v>H</v>
          </cell>
          <cell r="F160" t="str">
            <v>O</v>
          </cell>
          <cell r="G160">
            <v>35</v>
          </cell>
          <cell r="AC160" t="str">
            <v>Roma IF</v>
          </cell>
          <cell r="AD160" t="str">
            <v>Roma IF</v>
          </cell>
        </row>
        <row r="161">
          <cell r="A161">
            <v>146</v>
          </cell>
          <cell r="B161" t="str">
            <v>Ove</v>
          </cell>
          <cell r="C161" t="str">
            <v>Bjersander</v>
          </cell>
          <cell r="D161">
            <v>495</v>
          </cell>
          <cell r="E161" t="str">
            <v>H</v>
          </cell>
          <cell r="F161" t="str">
            <v>O</v>
          </cell>
          <cell r="G161">
            <v>36</v>
          </cell>
          <cell r="M161" t="str">
            <v>x</v>
          </cell>
          <cell r="R161" t="str">
            <v>x</v>
          </cell>
          <cell r="Y161" t="str">
            <v>x2</v>
          </cell>
          <cell r="AC161" t="str">
            <v>Roma IF</v>
          </cell>
          <cell r="AD161" t="str">
            <v>Roma IF</v>
          </cell>
        </row>
        <row r="162">
          <cell r="A162">
            <v>147</v>
          </cell>
          <cell r="B162" t="str">
            <v>Lars-Ulle</v>
          </cell>
          <cell r="C162" t="str">
            <v>Gadefors</v>
          </cell>
          <cell r="D162">
            <v>501</v>
          </cell>
          <cell r="E162" t="str">
            <v>H</v>
          </cell>
          <cell r="F162" t="str">
            <v>O</v>
          </cell>
          <cell r="G162">
            <v>38</v>
          </cell>
          <cell r="M162" t="str">
            <v>x</v>
          </cell>
          <cell r="R162" t="str">
            <v>x</v>
          </cell>
          <cell r="Y162" t="str">
            <v>x1</v>
          </cell>
          <cell r="AC162" t="str">
            <v>Roma IF</v>
          </cell>
          <cell r="AD162" t="str">
            <v>Roma IF</v>
          </cell>
        </row>
        <row r="163">
          <cell r="A163">
            <v>148</v>
          </cell>
          <cell r="B163" t="str">
            <v>Erik</v>
          </cell>
          <cell r="C163" t="str">
            <v>Johansson</v>
          </cell>
          <cell r="D163">
            <v>506</v>
          </cell>
          <cell r="E163" t="str">
            <v>H</v>
          </cell>
          <cell r="F163" t="str">
            <v>O</v>
          </cell>
          <cell r="G163">
            <v>31</v>
          </cell>
          <cell r="M163" t="str">
            <v>x</v>
          </cell>
          <cell r="R163" t="str">
            <v>x</v>
          </cell>
          <cell r="Y163" t="str">
            <v>x1</v>
          </cell>
          <cell r="AC163" t="str">
            <v>Roma IF</v>
          </cell>
          <cell r="AD163" t="str">
            <v>Roma IF</v>
          </cell>
        </row>
        <row r="164">
          <cell r="A164">
            <v>149</v>
          </cell>
          <cell r="B164" t="str">
            <v>Georg</v>
          </cell>
          <cell r="C164" t="str">
            <v>Johansson</v>
          </cell>
          <cell r="D164">
            <v>507</v>
          </cell>
          <cell r="E164" t="str">
            <v>H</v>
          </cell>
          <cell r="F164" t="str">
            <v>O</v>
          </cell>
          <cell r="G164">
            <v>38</v>
          </cell>
          <cell r="M164" t="str">
            <v>x</v>
          </cell>
          <cell r="R164" t="str">
            <v>x</v>
          </cell>
          <cell r="Y164" t="str">
            <v>x1</v>
          </cell>
          <cell r="AC164" t="str">
            <v>Roma IF</v>
          </cell>
          <cell r="AD164" t="str">
            <v>Roma IF</v>
          </cell>
        </row>
        <row r="165">
          <cell r="A165">
            <v>150</v>
          </cell>
          <cell r="B165" t="str">
            <v>Arne</v>
          </cell>
          <cell r="C165" t="str">
            <v>Olsson</v>
          </cell>
          <cell r="D165">
            <v>514</v>
          </cell>
          <cell r="E165" t="str">
            <v>H</v>
          </cell>
          <cell r="F165" t="str">
            <v>O</v>
          </cell>
          <cell r="G165">
            <v>34</v>
          </cell>
          <cell r="M165" t="str">
            <v>x</v>
          </cell>
          <cell r="R165" t="str">
            <v>x</v>
          </cell>
          <cell r="Y165" t="str">
            <v>x2</v>
          </cell>
          <cell r="AC165" t="str">
            <v>Roma IF</v>
          </cell>
          <cell r="AD165" t="str">
            <v>Roma IF</v>
          </cell>
        </row>
        <row r="166">
          <cell r="A166">
            <v>151</v>
          </cell>
          <cell r="B166" t="str">
            <v>Klas</v>
          </cell>
          <cell r="C166" t="str">
            <v>Pettersson</v>
          </cell>
          <cell r="D166">
            <v>515</v>
          </cell>
          <cell r="E166" t="str">
            <v>H</v>
          </cell>
          <cell r="F166" t="str">
            <v>O</v>
          </cell>
          <cell r="G166">
            <v>31</v>
          </cell>
          <cell r="R166" t="str">
            <v>x</v>
          </cell>
          <cell r="AC166" t="str">
            <v>Roma IF</v>
          </cell>
          <cell r="AD166" t="str">
            <v>Roma IF</v>
          </cell>
        </row>
        <row r="167">
          <cell r="A167">
            <v>152</v>
          </cell>
          <cell r="B167" t="str">
            <v>Lennart</v>
          </cell>
          <cell r="C167" t="str">
            <v>Pettersson</v>
          </cell>
          <cell r="D167">
            <v>516</v>
          </cell>
          <cell r="E167" t="str">
            <v>H</v>
          </cell>
          <cell r="F167" t="str">
            <v>O</v>
          </cell>
          <cell r="G167">
            <v>43</v>
          </cell>
          <cell r="M167" t="str">
            <v>x</v>
          </cell>
          <cell r="R167" t="str">
            <v>x</v>
          </cell>
          <cell r="Y167" t="str">
            <v>x2</v>
          </cell>
          <cell r="AC167" t="str">
            <v>Roma IF</v>
          </cell>
          <cell r="AD167" t="str">
            <v>Roma IF</v>
          </cell>
        </row>
        <row r="168">
          <cell r="A168">
            <v>153</v>
          </cell>
          <cell r="B168" t="str">
            <v>Sören</v>
          </cell>
          <cell r="C168" t="str">
            <v>Pettersson</v>
          </cell>
          <cell r="E168" t="str">
            <v>H</v>
          </cell>
          <cell r="F168" t="str">
            <v>O</v>
          </cell>
          <cell r="G168">
            <v>37</v>
          </cell>
          <cell r="M168" t="str">
            <v>X</v>
          </cell>
          <cell r="R168" t="str">
            <v>X</v>
          </cell>
          <cell r="AC168" t="str">
            <v>Roma IF</v>
          </cell>
          <cell r="AD168" t="str">
            <v>Roma IF</v>
          </cell>
        </row>
        <row r="169">
          <cell r="A169">
            <v>154</v>
          </cell>
          <cell r="B169" t="str">
            <v>Börje</v>
          </cell>
          <cell r="C169" t="str">
            <v>Rundby</v>
          </cell>
          <cell r="D169">
            <v>517</v>
          </cell>
          <cell r="E169" t="str">
            <v>H</v>
          </cell>
          <cell r="F169" t="str">
            <v>O</v>
          </cell>
          <cell r="G169">
            <v>47</v>
          </cell>
          <cell r="R169" t="str">
            <v>x</v>
          </cell>
          <cell r="AC169" t="str">
            <v>Roma IF</v>
          </cell>
          <cell r="AD169" t="str">
            <v>Roma IF</v>
          </cell>
        </row>
        <row r="170">
          <cell r="A170">
            <v>155</v>
          </cell>
          <cell r="B170" t="str">
            <v>Tomas</v>
          </cell>
          <cell r="C170" t="str">
            <v>Holmqvist</v>
          </cell>
          <cell r="D170">
            <v>521</v>
          </cell>
          <cell r="E170" t="str">
            <v>H</v>
          </cell>
          <cell r="F170" t="str">
            <v>C</v>
          </cell>
          <cell r="G170">
            <v>74</v>
          </cell>
          <cell r="K170" t="str">
            <v>x</v>
          </cell>
          <cell r="W170" t="str">
            <v>x</v>
          </cell>
          <cell r="AC170" t="str">
            <v>Sanda IF</v>
          </cell>
          <cell r="AD170" t="str">
            <v>Sanda IF</v>
          </cell>
        </row>
        <row r="171">
          <cell r="A171">
            <v>156</v>
          </cell>
          <cell r="B171" t="str">
            <v>Roger</v>
          </cell>
          <cell r="C171" t="str">
            <v>Johansson</v>
          </cell>
          <cell r="D171">
            <v>522</v>
          </cell>
          <cell r="E171" t="str">
            <v>H</v>
          </cell>
          <cell r="G171">
            <v>73</v>
          </cell>
          <cell r="W171" t="str">
            <v>x</v>
          </cell>
          <cell r="AC171" t="str">
            <v>Sanda IF</v>
          </cell>
          <cell r="AD171" t="str">
            <v>Sanda IF</v>
          </cell>
        </row>
        <row r="172">
          <cell r="A172">
            <v>157</v>
          </cell>
          <cell r="B172" t="str">
            <v>Jan</v>
          </cell>
          <cell r="C172" t="str">
            <v>Larsson</v>
          </cell>
          <cell r="D172">
            <v>915</v>
          </cell>
          <cell r="E172" t="str">
            <v>H</v>
          </cell>
          <cell r="F172" t="str">
            <v>O</v>
          </cell>
          <cell r="G172">
            <v>44</v>
          </cell>
          <cell r="Y172" t="str">
            <v>x</v>
          </cell>
          <cell r="AC172" t="str">
            <v>Sanda IF</v>
          </cell>
          <cell r="AD172" t="str">
            <v>Sanda IF</v>
          </cell>
        </row>
        <row r="173">
          <cell r="A173">
            <v>158</v>
          </cell>
          <cell r="B173" t="str">
            <v>Mauritz</v>
          </cell>
          <cell r="C173" t="str">
            <v>Westergren</v>
          </cell>
          <cell r="D173">
            <v>526</v>
          </cell>
          <cell r="E173" t="str">
            <v>H</v>
          </cell>
          <cell r="F173" t="str">
            <v>C</v>
          </cell>
          <cell r="G173">
            <v>74</v>
          </cell>
          <cell r="K173" t="str">
            <v>x</v>
          </cell>
          <cell r="W173" t="str">
            <v>x</v>
          </cell>
          <cell r="AC173" t="str">
            <v>Sanda IF</v>
          </cell>
          <cell r="AD173" t="str">
            <v>Sanda IF</v>
          </cell>
        </row>
        <row r="174">
          <cell r="A174">
            <v>159</v>
          </cell>
          <cell r="B174" t="str">
            <v>Arne</v>
          </cell>
          <cell r="C174" t="str">
            <v>Åkerman</v>
          </cell>
          <cell r="D174">
            <v>914</v>
          </cell>
          <cell r="E174" t="str">
            <v>H</v>
          </cell>
          <cell r="F174" t="str">
            <v>O</v>
          </cell>
          <cell r="G174">
            <v>46</v>
          </cell>
          <cell r="Y174" t="str">
            <v>x</v>
          </cell>
          <cell r="AC174" t="str">
            <v>Sanda IF</v>
          </cell>
          <cell r="AD174" t="str">
            <v>Sanda IF</v>
          </cell>
        </row>
        <row r="175">
          <cell r="A175">
            <v>160</v>
          </cell>
          <cell r="B175" t="str">
            <v>Hans</v>
          </cell>
          <cell r="C175" t="str">
            <v>Öberg</v>
          </cell>
          <cell r="D175">
            <v>528</v>
          </cell>
          <cell r="E175" t="str">
            <v>H</v>
          </cell>
          <cell r="F175" t="str">
            <v>O</v>
          </cell>
          <cell r="G175">
            <v>43</v>
          </cell>
          <cell r="Y175" t="str">
            <v>x</v>
          </cell>
          <cell r="AC175" t="str">
            <v>Sanda IF</v>
          </cell>
          <cell r="AD175" t="str">
            <v>Sanda IF</v>
          </cell>
        </row>
        <row r="176">
          <cell r="A176">
            <v>161</v>
          </cell>
          <cell r="B176" t="str">
            <v>Kurt</v>
          </cell>
          <cell r="C176" t="str">
            <v>Holmegård</v>
          </cell>
          <cell r="D176">
            <v>106</v>
          </cell>
          <cell r="E176" t="str">
            <v>H</v>
          </cell>
          <cell r="F176" t="str">
            <v>O</v>
          </cell>
          <cell r="G176">
            <v>41</v>
          </cell>
          <cell r="M176" t="str">
            <v>x</v>
          </cell>
          <cell r="R176" t="str">
            <v>x</v>
          </cell>
          <cell r="AC176" t="str">
            <v>FGI Solna</v>
          </cell>
          <cell r="AD176" t="str">
            <v>Solna</v>
          </cell>
        </row>
        <row r="177">
          <cell r="A177">
            <v>162</v>
          </cell>
          <cell r="B177" t="str">
            <v>Ann</v>
          </cell>
          <cell r="C177" t="str">
            <v>Andersson</v>
          </cell>
          <cell r="D177">
            <v>534</v>
          </cell>
          <cell r="E177" t="str">
            <v>D</v>
          </cell>
          <cell r="F177" t="str">
            <v>A</v>
          </cell>
          <cell r="G177">
            <v>59</v>
          </cell>
          <cell r="I177" t="str">
            <v>x</v>
          </cell>
          <cell r="P177" t="str">
            <v>x</v>
          </cell>
          <cell r="U177" t="str">
            <v>x</v>
          </cell>
          <cell r="AC177" t="str">
            <v>Sura/Hallsta VK</v>
          </cell>
          <cell r="AD177" t="str">
            <v>Sura/Hallsta VK</v>
          </cell>
        </row>
        <row r="178">
          <cell r="A178">
            <v>163</v>
          </cell>
          <cell r="B178" t="str">
            <v>Sture</v>
          </cell>
          <cell r="C178" t="str">
            <v>Gahnström</v>
          </cell>
          <cell r="D178">
            <v>540</v>
          </cell>
          <cell r="E178" t="str">
            <v>H</v>
          </cell>
          <cell r="F178" t="str">
            <v>O</v>
          </cell>
          <cell r="G178">
            <v>39</v>
          </cell>
          <cell r="M178" t="str">
            <v>x</v>
          </cell>
          <cell r="R178" t="str">
            <v>x</v>
          </cell>
          <cell r="Y178" t="str">
            <v>x</v>
          </cell>
          <cell r="AC178" t="str">
            <v>Sura/Hallsta VK</v>
          </cell>
          <cell r="AD178" t="str">
            <v>Sura/Hallsta VK</v>
          </cell>
        </row>
        <row r="179">
          <cell r="A179">
            <v>164</v>
          </cell>
          <cell r="B179" t="str">
            <v>Bertil</v>
          </cell>
          <cell r="C179" t="str">
            <v>Jonsson</v>
          </cell>
          <cell r="D179">
            <v>542</v>
          </cell>
          <cell r="E179" t="str">
            <v>H</v>
          </cell>
          <cell r="F179" t="str">
            <v>O</v>
          </cell>
          <cell r="G179">
            <v>34</v>
          </cell>
          <cell r="M179" t="str">
            <v>x</v>
          </cell>
          <cell r="R179" t="str">
            <v>x</v>
          </cell>
          <cell r="Y179" t="str">
            <v>x</v>
          </cell>
          <cell r="AC179" t="str">
            <v>Sura/Hallsta VK</v>
          </cell>
          <cell r="AD179" t="str">
            <v>Sura/Hallsta VK</v>
          </cell>
        </row>
        <row r="180">
          <cell r="A180">
            <v>165</v>
          </cell>
          <cell r="B180" t="str">
            <v>Jesper</v>
          </cell>
          <cell r="C180" t="str">
            <v>Jonsson</v>
          </cell>
          <cell r="D180">
            <v>543</v>
          </cell>
          <cell r="E180" t="str">
            <v>H</v>
          </cell>
          <cell r="F180" t="str">
            <v>J</v>
          </cell>
          <cell r="G180">
            <v>94</v>
          </cell>
          <cell r="O180" t="str">
            <v>x</v>
          </cell>
          <cell r="T180" t="str">
            <v>x</v>
          </cell>
          <cell r="AC180" t="str">
            <v>Sura/Hallsta VK</v>
          </cell>
          <cell r="AD180" t="str">
            <v>Sura/Hallsta VK</v>
          </cell>
        </row>
        <row r="181">
          <cell r="A181">
            <v>166</v>
          </cell>
          <cell r="B181" t="str">
            <v>Jim</v>
          </cell>
          <cell r="C181" t="str">
            <v>Jonsson</v>
          </cell>
          <cell r="D181">
            <v>544</v>
          </cell>
          <cell r="E181" t="str">
            <v>H</v>
          </cell>
          <cell r="F181" t="str">
            <v>E</v>
          </cell>
          <cell r="G181">
            <v>62</v>
          </cell>
          <cell r="H181" t="str">
            <v>x</v>
          </cell>
          <cell r="P181" t="str">
            <v>x</v>
          </cell>
          <cell r="U181" t="str">
            <v>x</v>
          </cell>
          <cell r="AC181" t="str">
            <v>Sura/Hallsta VK</v>
          </cell>
          <cell r="AD181" t="str">
            <v>Sura/Hallsta VK</v>
          </cell>
        </row>
        <row r="182">
          <cell r="A182">
            <v>167</v>
          </cell>
          <cell r="B182" t="str">
            <v>Sven-Åke</v>
          </cell>
          <cell r="C182" t="str">
            <v>Bergman</v>
          </cell>
          <cell r="E182" t="str">
            <v>H</v>
          </cell>
          <cell r="F182" t="str">
            <v>O</v>
          </cell>
          <cell r="G182">
            <v>46</v>
          </cell>
          <cell r="M182" t="str">
            <v>x</v>
          </cell>
          <cell r="R182" t="str">
            <v>x</v>
          </cell>
          <cell r="Y182" t="str">
            <v>x</v>
          </cell>
          <cell r="AC182" t="str">
            <v>Svängsta VK</v>
          </cell>
          <cell r="AD182" t="str">
            <v>Svängsta VK</v>
          </cell>
        </row>
        <row r="183">
          <cell r="A183">
            <v>168</v>
          </cell>
          <cell r="B183" t="str">
            <v>Kjell</v>
          </cell>
          <cell r="C183" t="str">
            <v>Lagergren</v>
          </cell>
          <cell r="E183" t="str">
            <v>H</v>
          </cell>
          <cell r="F183" t="str">
            <v>O</v>
          </cell>
          <cell r="G183">
            <v>43</v>
          </cell>
          <cell r="Y183" t="str">
            <v>x</v>
          </cell>
          <cell r="AC183" t="str">
            <v>Svängsta VK</v>
          </cell>
          <cell r="AD183" t="str">
            <v>Svängsta VK</v>
          </cell>
        </row>
        <row r="184">
          <cell r="A184">
            <v>169</v>
          </cell>
          <cell r="B184" t="str">
            <v>Andreas</v>
          </cell>
          <cell r="C184" t="str">
            <v>Mårtensson</v>
          </cell>
          <cell r="E184" t="str">
            <v>H</v>
          </cell>
          <cell r="F184" t="str">
            <v>B</v>
          </cell>
          <cell r="G184">
            <v>72</v>
          </cell>
          <cell r="J184" t="str">
            <v>x</v>
          </cell>
          <cell r="Q184" t="str">
            <v>x</v>
          </cell>
          <cell r="W184" t="str">
            <v>x</v>
          </cell>
          <cell r="AC184" t="str">
            <v>Svängsta VK</v>
          </cell>
          <cell r="AD184" t="str">
            <v>Svängsta VK</v>
          </cell>
        </row>
        <row r="185">
          <cell r="A185">
            <v>170</v>
          </cell>
          <cell r="B185" t="str">
            <v>Sylve</v>
          </cell>
          <cell r="C185" t="str">
            <v>Nordström</v>
          </cell>
          <cell r="E185" t="str">
            <v>H</v>
          </cell>
          <cell r="F185" t="str">
            <v>O</v>
          </cell>
          <cell r="G185">
            <v>39</v>
          </cell>
          <cell r="M185" t="str">
            <v>x</v>
          </cell>
          <cell r="R185" t="str">
            <v>x</v>
          </cell>
          <cell r="Y185" t="str">
            <v>x</v>
          </cell>
          <cell r="AC185" t="str">
            <v>Svängsta VK</v>
          </cell>
          <cell r="AD185" t="str">
            <v>Svängsta VK</v>
          </cell>
        </row>
        <row r="186">
          <cell r="A186">
            <v>171</v>
          </cell>
          <cell r="B186" t="str">
            <v>André</v>
          </cell>
          <cell r="C186" t="str">
            <v>Ryberg</v>
          </cell>
          <cell r="E186" t="str">
            <v>H</v>
          </cell>
          <cell r="F186" t="str">
            <v>A</v>
          </cell>
          <cell r="G186">
            <v>83</v>
          </cell>
          <cell r="P186" t="str">
            <v>x</v>
          </cell>
          <cell r="W186" t="str">
            <v>x</v>
          </cell>
          <cell r="AC186" t="str">
            <v>Svängsta VK</v>
          </cell>
          <cell r="AD186" t="str">
            <v>Svängsta VK</v>
          </cell>
        </row>
        <row r="187">
          <cell r="A187">
            <v>172</v>
          </cell>
          <cell r="B187" t="str">
            <v>Gert-Inge</v>
          </cell>
          <cell r="C187" t="str">
            <v>Ryberg</v>
          </cell>
          <cell r="E187" t="str">
            <v>H</v>
          </cell>
          <cell r="F187" t="str">
            <v>A</v>
          </cell>
          <cell r="G187">
            <v>57</v>
          </cell>
          <cell r="P187" t="str">
            <v>x</v>
          </cell>
          <cell r="U187" t="str">
            <v>x</v>
          </cell>
          <cell r="W187" t="str">
            <v>x</v>
          </cell>
          <cell r="AC187" t="str">
            <v>Svängsta VK</v>
          </cell>
          <cell r="AD187" t="str">
            <v>Svängsta VK</v>
          </cell>
        </row>
        <row r="188">
          <cell r="A188">
            <v>173</v>
          </cell>
          <cell r="B188" t="str">
            <v>Mikael</v>
          </cell>
          <cell r="C188" t="str">
            <v>Söderberg</v>
          </cell>
          <cell r="E188" t="str">
            <v>H</v>
          </cell>
          <cell r="F188" t="str">
            <v>B</v>
          </cell>
          <cell r="G188">
            <v>60</v>
          </cell>
          <cell r="J188" t="str">
            <v>x</v>
          </cell>
          <cell r="Q188" t="str">
            <v>x</v>
          </cell>
          <cell r="AC188" t="str">
            <v>Svängsta VK</v>
          </cell>
          <cell r="AD188" t="str">
            <v>Svängsta VK</v>
          </cell>
        </row>
        <row r="189">
          <cell r="A189">
            <v>174</v>
          </cell>
          <cell r="B189" t="str">
            <v>Ing-Marie</v>
          </cell>
          <cell r="C189" t="str">
            <v>Åkesson</v>
          </cell>
          <cell r="E189" t="str">
            <v>D</v>
          </cell>
          <cell r="G189">
            <v>59</v>
          </cell>
          <cell r="U189" t="str">
            <v>x</v>
          </cell>
          <cell r="AC189" t="str">
            <v>Svängsta VK</v>
          </cell>
          <cell r="AD189" t="str">
            <v>Svängsta VK</v>
          </cell>
        </row>
        <row r="190">
          <cell r="A190">
            <v>175</v>
          </cell>
          <cell r="B190" t="str">
            <v>Serafia</v>
          </cell>
          <cell r="C190" t="str">
            <v>Hult</v>
          </cell>
          <cell r="D190">
            <v>771</v>
          </cell>
          <cell r="E190" t="str">
            <v>D</v>
          </cell>
          <cell r="F190" t="str">
            <v>B</v>
          </cell>
          <cell r="G190">
            <v>86</v>
          </cell>
          <cell r="J190" t="str">
            <v>x</v>
          </cell>
          <cell r="Q190" t="str">
            <v>x</v>
          </cell>
          <cell r="U190" t="str">
            <v>x3</v>
          </cell>
          <cell r="AC190" t="str">
            <v>Sätravik VK</v>
          </cell>
          <cell r="AD190" t="str">
            <v>Sätravik VK</v>
          </cell>
        </row>
        <row r="191">
          <cell r="A191">
            <v>176</v>
          </cell>
          <cell r="B191" t="str">
            <v>Amanda</v>
          </cell>
          <cell r="C191" t="str">
            <v>Jona</v>
          </cell>
          <cell r="D191">
            <v>568</v>
          </cell>
          <cell r="E191" t="str">
            <v>D</v>
          </cell>
          <cell r="F191" t="str">
            <v>U</v>
          </cell>
          <cell r="G191">
            <v>95</v>
          </cell>
          <cell r="U191" t="str">
            <v>x4</v>
          </cell>
          <cell r="AC191" t="str">
            <v>Sätravik VK</v>
          </cell>
          <cell r="AD191" t="str">
            <v>Sätravik VK</v>
          </cell>
        </row>
        <row r="192">
          <cell r="A192">
            <v>177</v>
          </cell>
          <cell r="B192" t="str">
            <v>Anders</v>
          </cell>
          <cell r="C192" t="str">
            <v>Jona</v>
          </cell>
          <cell r="D192">
            <v>569</v>
          </cell>
          <cell r="E192" t="str">
            <v>H</v>
          </cell>
          <cell r="F192" t="str">
            <v>C</v>
          </cell>
          <cell r="G192">
            <v>63</v>
          </cell>
          <cell r="K192" t="str">
            <v>x</v>
          </cell>
          <cell r="Q192" t="str">
            <v>x</v>
          </cell>
          <cell r="U192" t="str">
            <v>x4</v>
          </cell>
          <cell r="AC192" t="str">
            <v>Sätravik VK</v>
          </cell>
          <cell r="AD192" t="str">
            <v>Sätravik VK</v>
          </cell>
        </row>
        <row r="193">
          <cell r="A193">
            <v>178</v>
          </cell>
          <cell r="B193" t="str">
            <v>Anita</v>
          </cell>
          <cell r="C193" t="str">
            <v>Nygren</v>
          </cell>
          <cell r="D193">
            <v>572</v>
          </cell>
          <cell r="E193" t="str">
            <v>D</v>
          </cell>
          <cell r="F193" t="str">
            <v>O</v>
          </cell>
          <cell r="G193">
            <v>45</v>
          </cell>
          <cell r="S193" t="str">
            <v>x</v>
          </cell>
          <cell r="AC193" t="str">
            <v>Sätravik VK</v>
          </cell>
          <cell r="AD193" t="str">
            <v>Sätravik VK</v>
          </cell>
        </row>
        <row r="194">
          <cell r="A194">
            <v>179</v>
          </cell>
          <cell r="B194" t="str">
            <v>Eva</v>
          </cell>
          <cell r="C194" t="str">
            <v>Olofsson</v>
          </cell>
          <cell r="D194">
            <v>574</v>
          </cell>
          <cell r="E194" t="str">
            <v>D</v>
          </cell>
          <cell r="F194" t="str">
            <v>A</v>
          </cell>
          <cell r="G194">
            <v>62</v>
          </cell>
          <cell r="P194" t="str">
            <v>x</v>
          </cell>
          <cell r="U194" t="str">
            <v>x1</v>
          </cell>
          <cell r="X194" t="str">
            <v>x</v>
          </cell>
          <cell r="AC194" t="str">
            <v>Sätravik VK</v>
          </cell>
          <cell r="AD194" t="str">
            <v>Sätravik VK</v>
          </cell>
        </row>
        <row r="195">
          <cell r="A195">
            <v>180</v>
          </cell>
          <cell r="B195" t="str">
            <v>Pehr</v>
          </cell>
          <cell r="C195" t="str">
            <v>Olofsson</v>
          </cell>
          <cell r="D195">
            <v>575</v>
          </cell>
          <cell r="E195" t="str">
            <v>H</v>
          </cell>
          <cell r="F195" t="str">
            <v>A</v>
          </cell>
          <cell r="G195">
            <v>87</v>
          </cell>
          <cell r="I195" t="str">
            <v>x</v>
          </cell>
          <cell r="P195" t="str">
            <v>x</v>
          </cell>
          <cell r="U195" t="str">
            <v>x3</v>
          </cell>
          <cell r="W195" t="str">
            <v>x</v>
          </cell>
          <cell r="AC195" t="str">
            <v>Sätravik VK</v>
          </cell>
          <cell r="AD195" t="str">
            <v>Sätravik VK</v>
          </cell>
        </row>
        <row r="196">
          <cell r="A196">
            <v>181</v>
          </cell>
          <cell r="B196" t="str">
            <v>Thomas</v>
          </cell>
          <cell r="C196" t="str">
            <v>Olofsson</v>
          </cell>
          <cell r="D196">
            <v>576</v>
          </cell>
          <cell r="E196" t="str">
            <v>H</v>
          </cell>
          <cell r="F196" t="str">
            <v>E</v>
          </cell>
          <cell r="G196">
            <v>85</v>
          </cell>
          <cell r="H196" t="str">
            <v>x</v>
          </cell>
          <cell r="P196" t="str">
            <v>x</v>
          </cell>
          <cell r="U196" t="str">
            <v>x1</v>
          </cell>
          <cell r="W196" t="str">
            <v>x</v>
          </cell>
          <cell r="AC196" t="str">
            <v>Sätravik VK</v>
          </cell>
          <cell r="AD196" t="str">
            <v>Sätravik VK</v>
          </cell>
        </row>
        <row r="197">
          <cell r="A197">
            <v>182</v>
          </cell>
          <cell r="B197" t="str">
            <v>Anne-Li</v>
          </cell>
          <cell r="C197" t="str">
            <v>Sjöbäck</v>
          </cell>
          <cell r="D197">
            <v>577</v>
          </cell>
          <cell r="E197" t="str">
            <v>D</v>
          </cell>
          <cell r="F197" t="str">
            <v>B</v>
          </cell>
          <cell r="G197">
            <v>64</v>
          </cell>
          <cell r="Q197" t="str">
            <v>x</v>
          </cell>
          <cell r="X197" t="str">
            <v>x</v>
          </cell>
          <cell r="AC197" t="str">
            <v>Sätravik VK</v>
          </cell>
          <cell r="AD197" t="str">
            <v>Sätravik VK</v>
          </cell>
        </row>
        <row r="198">
          <cell r="A198">
            <v>183</v>
          </cell>
          <cell r="B198" t="str">
            <v>Tina</v>
          </cell>
          <cell r="C198" t="str">
            <v>Svensson</v>
          </cell>
          <cell r="D198">
            <v>578</v>
          </cell>
          <cell r="E198" t="str">
            <v>D</v>
          </cell>
          <cell r="F198" t="str">
            <v>A</v>
          </cell>
          <cell r="G198">
            <v>66</v>
          </cell>
          <cell r="I198" t="str">
            <v>x</v>
          </cell>
          <cell r="U198" t="str">
            <v>x2</v>
          </cell>
          <cell r="X198" t="str">
            <v>x</v>
          </cell>
          <cell r="AC198" t="str">
            <v>Sätravik VK</v>
          </cell>
          <cell r="AD198" t="str">
            <v>Sätravik VK</v>
          </cell>
        </row>
        <row r="199">
          <cell r="A199">
            <v>184</v>
          </cell>
          <cell r="B199" t="str">
            <v>Björn</v>
          </cell>
          <cell r="C199" t="str">
            <v>Åkerman</v>
          </cell>
          <cell r="D199">
            <v>579</v>
          </cell>
          <cell r="E199" t="str">
            <v>H</v>
          </cell>
          <cell r="F199" t="str">
            <v>A</v>
          </cell>
          <cell r="G199">
            <v>65</v>
          </cell>
          <cell r="I199" t="str">
            <v>x</v>
          </cell>
          <cell r="P199" t="str">
            <v>x</v>
          </cell>
          <cell r="U199" t="str">
            <v>x2</v>
          </cell>
          <cell r="W199" t="str">
            <v>x</v>
          </cell>
          <cell r="AC199" t="str">
            <v>Sätravik VK</v>
          </cell>
          <cell r="AD199" t="str">
            <v>Sätravik VK</v>
          </cell>
        </row>
        <row r="200">
          <cell r="A200">
            <v>185</v>
          </cell>
          <cell r="B200" t="str">
            <v>Göran</v>
          </cell>
          <cell r="C200" t="str">
            <v>Åkerman</v>
          </cell>
          <cell r="D200">
            <v>580</v>
          </cell>
          <cell r="E200" t="str">
            <v>H</v>
          </cell>
          <cell r="F200" t="str">
            <v>O/B</v>
          </cell>
          <cell r="G200">
            <v>42</v>
          </cell>
          <cell r="M200" t="str">
            <v>x</v>
          </cell>
          <cell r="R200" t="str">
            <v>x</v>
          </cell>
          <cell r="AC200" t="str">
            <v>Sätravik VK</v>
          </cell>
          <cell r="AD200" t="str">
            <v>Sätravik VK</v>
          </cell>
        </row>
        <row r="201">
          <cell r="A201">
            <v>186</v>
          </cell>
          <cell r="B201" t="str">
            <v xml:space="preserve">Inger </v>
          </cell>
          <cell r="C201" t="str">
            <v>Azrak</v>
          </cell>
          <cell r="D201">
            <v>581</v>
          </cell>
          <cell r="E201" t="str">
            <v>D</v>
          </cell>
          <cell r="F201" t="str">
            <v>A</v>
          </cell>
          <cell r="G201">
            <v>56</v>
          </cell>
          <cell r="I201" t="str">
            <v>x</v>
          </cell>
          <cell r="U201" t="str">
            <v>x1</v>
          </cell>
          <cell r="X201" t="str">
            <v>x</v>
          </cell>
          <cell r="AC201" t="str">
            <v>Södertälje VK</v>
          </cell>
          <cell r="AD201" t="str">
            <v>Södertälje VK</v>
          </cell>
        </row>
        <row r="202">
          <cell r="A202">
            <v>187</v>
          </cell>
          <cell r="B202" t="str">
            <v xml:space="preserve">Jimmie </v>
          </cell>
          <cell r="C202" t="str">
            <v>Azrak</v>
          </cell>
          <cell r="D202">
            <v>582</v>
          </cell>
          <cell r="E202" t="str">
            <v xml:space="preserve">H </v>
          </cell>
          <cell r="F202" t="str">
            <v>B</v>
          </cell>
          <cell r="G202">
            <v>85</v>
          </cell>
          <cell r="J202" t="str">
            <v>x</v>
          </cell>
          <cell r="Q202" t="str">
            <v>x</v>
          </cell>
          <cell r="U202" t="str">
            <v>x2</v>
          </cell>
          <cell r="AC202" t="str">
            <v>Södertälje VK</v>
          </cell>
          <cell r="AD202" t="str">
            <v>Södertälje VK</v>
          </cell>
        </row>
        <row r="203">
          <cell r="A203">
            <v>188</v>
          </cell>
          <cell r="B203" t="str">
            <v>Sara</v>
          </cell>
          <cell r="C203" t="str">
            <v>Azrak</v>
          </cell>
          <cell r="D203">
            <v>584</v>
          </cell>
          <cell r="E203" t="str">
            <v>D</v>
          </cell>
          <cell r="F203" t="str">
            <v>J</v>
          </cell>
          <cell r="G203">
            <v>91</v>
          </cell>
          <cell r="O203" t="str">
            <v>x</v>
          </cell>
          <cell r="T203" t="str">
            <v>x</v>
          </cell>
          <cell r="V203" t="str">
            <v>S</v>
          </cell>
          <cell r="X203" t="str">
            <v>x</v>
          </cell>
          <cell r="AB203" t="str">
            <v>x</v>
          </cell>
          <cell r="AC203" t="str">
            <v>Södertälje VK</v>
          </cell>
          <cell r="AD203" t="str">
            <v>Södertälje VK</v>
          </cell>
        </row>
        <row r="204">
          <cell r="A204">
            <v>189</v>
          </cell>
          <cell r="B204" t="str">
            <v>Christoffer</v>
          </cell>
          <cell r="C204" t="str">
            <v>Carlsson</v>
          </cell>
          <cell r="D204">
            <v>585</v>
          </cell>
          <cell r="E204" t="str">
            <v xml:space="preserve">H </v>
          </cell>
          <cell r="F204" t="str">
            <v>A</v>
          </cell>
          <cell r="G204">
            <v>82</v>
          </cell>
          <cell r="I204" t="str">
            <v>x</v>
          </cell>
          <cell r="P204" t="str">
            <v>x</v>
          </cell>
          <cell r="U204" t="str">
            <v>x1</v>
          </cell>
          <cell r="W204" t="str">
            <v>x</v>
          </cell>
          <cell r="AC204" t="str">
            <v>Södertälje VK</v>
          </cell>
          <cell r="AD204" t="str">
            <v>Södertälje VK</v>
          </cell>
        </row>
        <row r="205">
          <cell r="A205">
            <v>190</v>
          </cell>
          <cell r="B205" t="str">
            <v>Sofia</v>
          </cell>
          <cell r="C205" t="str">
            <v>Carlsson</v>
          </cell>
          <cell r="D205">
            <v>586</v>
          </cell>
          <cell r="E205" t="str">
            <v>D</v>
          </cell>
          <cell r="F205" t="str">
            <v>J</v>
          </cell>
          <cell r="G205">
            <v>92</v>
          </cell>
          <cell r="O205" t="str">
            <v>x</v>
          </cell>
          <cell r="T205" t="str">
            <v>x</v>
          </cell>
          <cell r="V205" t="str">
            <v>S</v>
          </cell>
          <cell r="AB205" t="str">
            <v>x</v>
          </cell>
          <cell r="AC205" t="str">
            <v>Södertälje VK</v>
          </cell>
          <cell r="AD205" t="str">
            <v>Södertälje VK</v>
          </cell>
        </row>
        <row r="206">
          <cell r="A206">
            <v>191</v>
          </cell>
          <cell r="B206" t="str">
            <v>Tomas</v>
          </cell>
          <cell r="C206" t="str">
            <v>Carlsson</v>
          </cell>
          <cell r="D206">
            <v>587</v>
          </cell>
          <cell r="E206" t="str">
            <v xml:space="preserve">H </v>
          </cell>
          <cell r="F206" t="str">
            <v>A</v>
          </cell>
          <cell r="G206">
            <v>53</v>
          </cell>
          <cell r="I206" t="str">
            <v>x</v>
          </cell>
          <cell r="P206" t="str">
            <v>x</v>
          </cell>
          <cell r="W206" t="str">
            <v>x</v>
          </cell>
          <cell r="AC206" t="str">
            <v>Södertälje VK</v>
          </cell>
          <cell r="AD206" t="str">
            <v>Södertälje VK</v>
          </cell>
        </row>
        <row r="207">
          <cell r="A207">
            <v>192</v>
          </cell>
          <cell r="B207" t="str">
            <v>Stig</v>
          </cell>
          <cell r="C207" t="str">
            <v>Fristedt</v>
          </cell>
          <cell r="D207">
            <v>589</v>
          </cell>
          <cell r="E207" t="str">
            <v xml:space="preserve">H </v>
          </cell>
          <cell r="F207" t="str">
            <v>E</v>
          </cell>
          <cell r="G207">
            <v>57</v>
          </cell>
          <cell r="H207" t="str">
            <v>x</v>
          </cell>
          <cell r="W207" t="str">
            <v>x</v>
          </cell>
          <cell r="AC207" t="str">
            <v>Södertälje VK</v>
          </cell>
          <cell r="AD207" t="str">
            <v>Södertälje VK</v>
          </cell>
        </row>
        <row r="208">
          <cell r="A208">
            <v>193</v>
          </cell>
          <cell r="B208" t="str">
            <v>Tanja</v>
          </cell>
          <cell r="C208" t="str">
            <v>Widgren</v>
          </cell>
          <cell r="D208">
            <v>592</v>
          </cell>
          <cell r="E208" t="str">
            <v>D</v>
          </cell>
          <cell r="F208" t="str">
            <v>B</v>
          </cell>
          <cell r="G208">
            <v>75</v>
          </cell>
          <cell r="U208" t="str">
            <v>x2</v>
          </cell>
          <cell r="X208" t="str">
            <v>x</v>
          </cell>
          <cell r="AC208" t="str">
            <v>Södertälje VK</v>
          </cell>
          <cell r="AD208" t="str">
            <v>Södertälje VK</v>
          </cell>
        </row>
        <row r="209">
          <cell r="A209">
            <v>194</v>
          </cell>
          <cell r="B209" t="str">
            <v>Filip</v>
          </cell>
          <cell r="C209" t="str">
            <v>Andersson</v>
          </cell>
          <cell r="D209">
            <v>728</v>
          </cell>
          <cell r="E209" t="str">
            <v>H</v>
          </cell>
          <cell r="F209" t="str">
            <v>J</v>
          </cell>
          <cell r="G209">
            <v>93</v>
          </cell>
          <cell r="O209" t="str">
            <v>x</v>
          </cell>
          <cell r="T209" t="str">
            <v>x</v>
          </cell>
          <cell r="V209" t="str">
            <v>x1</v>
          </cell>
          <cell r="AA209" t="str">
            <v>x</v>
          </cell>
          <cell r="AC209" t="str">
            <v>V:a Frölunda VK</v>
          </cell>
          <cell r="AD209" t="str">
            <v>V:a Frölunda VK</v>
          </cell>
        </row>
        <row r="210">
          <cell r="A210">
            <v>195</v>
          </cell>
          <cell r="B210" t="str">
            <v>Urban</v>
          </cell>
          <cell r="C210" t="str">
            <v>Andersson</v>
          </cell>
          <cell r="D210">
            <v>732</v>
          </cell>
          <cell r="E210" t="str">
            <v>H</v>
          </cell>
          <cell r="F210" t="str">
            <v>E</v>
          </cell>
          <cell r="G210">
            <v>66</v>
          </cell>
          <cell r="H210" t="str">
            <v>x</v>
          </cell>
          <cell r="P210" t="str">
            <v>x</v>
          </cell>
          <cell r="U210" t="str">
            <v>x2</v>
          </cell>
          <cell r="W210" t="str">
            <v>x1</v>
          </cell>
          <cell r="AC210" t="str">
            <v>V:a Frölunda VK</v>
          </cell>
          <cell r="AD210" t="str">
            <v>V:a Frölunda VK</v>
          </cell>
        </row>
        <row r="211">
          <cell r="A211">
            <v>196</v>
          </cell>
          <cell r="B211" t="str">
            <v xml:space="preserve">Erik </v>
          </cell>
          <cell r="C211" t="str">
            <v>Axelson</v>
          </cell>
          <cell r="E211" t="str">
            <v>H</v>
          </cell>
          <cell r="F211" t="str">
            <v>C</v>
          </cell>
          <cell r="G211">
            <v>85</v>
          </cell>
          <cell r="K211" t="str">
            <v>x</v>
          </cell>
          <cell r="Q211" t="str">
            <v>x</v>
          </cell>
          <cell r="W211" t="str">
            <v>x2</v>
          </cell>
          <cell r="AC211" t="str">
            <v>V:a Frölunda VK</v>
          </cell>
          <cell r="AD211" t="str">
            <v>V:a Frölunda VK</v>
          </cell>
        </row>
        <row r="212">
          <cell r="A212">
            <v>197</v>
          </cell>
          <cell r="B212" t="str">
            <v>Susanne</v>
          </cell>
          <cell r="C212" t="str">
            <v>Dehlin</v>
          </cell>
          <cell r="D212">
            <v>926</v>
          </cell>
          <cell r="E212" t="str">
            <v>D</v>
          </cell>
          <cell r="F212" t="str">
            <v>D</v>
          </cell>
          <cell r="G212">
            <v>60</v>
          </cell>
          <cell r="U212" t="str">
            <v>x3</v>
          </cell>
          <cell r="AC212" t="str">
            <v>V:a Frölunda VK</v>
          </cell>
          <cell r="AD212" t="str">
            <v>V:a Frölunda VK</v>
          </cell>
        </row>
        <row r="213">
          <cell r="A213">
            <v>198</v>
          </cell>
          <cell r="B213" t="str">
            <v>Kristina</v>
          </cell>
          <cell r="C213" t="str">
            <v>Eriksson</v>
          </cell>
          <cell r="D213">
            <v>735</v>
          </cell>
          <cell r="E213" t="str">
            <v>D</v>
          </cell>
          <cell r="F213" t="str">
            <v>A</v>
          </cell>
          <cell r="G213">
            <v>72</v>
          </cell>
          <cell r="I213" t="str">
            <v>x</v>
          </cell>
          <cell r="P213" t="str">
            <v>x</v>
          </cell>
          <cell r="U213" t="str">
            <v>x1</v>
          </cell>
          <cell r="X213" t="str">
            <v>x</v>
          </cell>
          <cell r="AC213" t="str">
            <v>V:a Frölunda VK</v>
          </cell>
          <cell r="AD213" t="str">
            <v>V:a Frölunda VK</v>
          </cell>
        </row>
        <row r="214">
          <cell r="A214">
            <v>199</v>
          </cell>
          <cell r="B214" t="str">
            <v>Anders</v>
          </cell>
          <cell r="C214" t="str">
            <v>Johansson</v>
          </cell>
          <cell r="D214">
            <v>738</v>
          </cell>
          <cell r="E214" t="str">
            <v>H</v>
          </cell>
          <cell r="F214" t="str">
            <v>A</v>
          </cell>
          <cell r="G214">
            <v>60</v>
          </cell>
          <cell r="P214" t="str">
            <v>x</v>
          </cell>
          <cell r="U214" t="str">
            <v>x3</v>
          </cell>
          <cell r="W214" t="str">
            <v>x2</v>
          </cell>
          <cell r="AC214" t="str">
            <v>V:a Frölunda VK</v>
          </cell>
          <cell r="AD214" t="str">
            <v>V:a Frölunda VK</v>
          </cell>
        </row>
        <row r="215">
          <cell r="A215">
            <v>200</v>
          </cell>
          <cell r="B215" t="str">
            <v>Cathrin</v>
          </cell>
          <cell r="C215" t="str">
            <v>Krantz</v>
          </cell>
          <cell r="D215">
            <v>741</v>
          </cell>
          <cell r="E215" t="str">
            <v>D</v>
          </cell>
          <cell r="F215" t="str">
            <v>J</v>
          </cell>
          <cell r="G215">
            <v>91</v>
          </cell>
          <cell r="O215" t="str">
            <v>x</v>
          </cell>
          <cell r="T215" t="str">
            <v>x</v>
          </cell>
          <cell r="V215" t="str">
            <v>x2</v>
          </cell>
          <cell r="X215" t="str">
            <v>x</v>
          </cell>
          <cell r="AB215" t="str">
            <v>x</v>
          </cell>
          <cell r="AC215" t="str">
            <v>V:a Frölunda VK</v>
          </cell>
          <cell r="AD215" t="str">
            <v>V:a Frölunda VK</v>
          </cell>
        </row>
        <row r="216">
          <cell r="A216">
            <v>201</v>
          </cell>
          <cell r="B216" t="str">
            <v>Martin</v>
          </cell>
          <cell r="C216" t="str">
            <v>Krantz</v>
          </cell>
          <cell r="D216">
            <v>744</v>
          </cell>
          <cell r="E216" t="str">
            <v>H</v>
          </cell>
          <cell r="F216" t="str">
            <v>B</v>
          </cell>
          <cell r="G216">
            <v>87</v>
          </cell>
          <cell r="J216" t="str">
            <v>x</v>
          </cell>
          <cell r="Q216" t="str">
            <v>x</v>
          </cell>
          <cell r="W216" t="str">
            <v>x2</v>
          </cell>
          <cell r="AC216" t="str">
            <v>V:a Frölunda VK</v>
          </cell>
          <cell r="AD216" t="str">
            <v>V:a Frölunda VK</v>
          </cell>
        </row>
        <row r="217">
          <cell r="A217">
            <v>202</v>
          </cell>
          <cell r="B217" t="str">
            <v>Catarina</v>
          </cell>
          <cell r="C217" t="str">
            <v>Lindemark</v>
          </cell>
          <cell r="D217">
            <v>745</v>
          </cell>
          <cell r="E217" t="str">
            <v>D</v>
          </cell>
          <cell r="F217" t="str">
            <v>A</v>
          </cell>
          <cell r="G217">
            <v>69</v>
          </cell>
          <cell r="U217" t="str">
            <v>x2</v>
          </cell>
          <cell r="AC217" t="str">
            <v>V:a Frölunda VK</v>
          </cell>
          <cell r="AD217" t="str">
            <v>V:a Frölunda VK</v>
          </cell>
        </row>
        <row r="218">
          <cell r="A218">
            <v>203</v>
          </cell>
          <cell r="B218" t="str">
            <v>Robert</v>
          </cell>
          <cell r="C218" t="str">
            <v>Moberg</v>
          </cell>
          <cell r="D218">
            <v>749</v>
          </cell>
          <cell r="E218" t="str">
            <v>H</v>
          </cell>
          <cell r="F218" t="str">
            <v>E</v>
          </cell>
          <cell r="G218">
            <v>67</v>
          </cell>
          <cell r="H218" t="str">
            <v>x</v>
          </cell>
          <cell r="P218" t="str">
            <v>x</v>
          </cell>
          <cell r="U218" t="str">
            <v>x1</v>
          </cell>
          <cell r="W218" t="str">
            <v>x1</v>
          </cell>
          <cell r="AC218" t="str">
            <v>V:a Frölunda VK</v>
          </cell>
          <cell r="AD218" t="str">
            <v>V:a Frölunda VK</v>
          </cell>
        </row>
        <row r="219">
          <cell r="A219">
            <v>204</v>
          </cell>
          <cell r="B219" t="str">
            <v>Jennie</v>
          </cell>
          <cell r="C219" t="str">
            <v>Olsson</v>
          </cell>
          <cell r="D219">
            <v>751</v>
          </cell>
          <cell r="E219" t="str">
            <v>D</v>
          </cell>
          <cell r="F219" t="str">
            <v>J</v>
          </cell>
          <cell r="G219">
            <v>91</v>
          </cell>
          <cell r="T219" t="str">
            <v>x</v>
          </cell>
          <cell r="V219" t="str">
            <v>x1</v>
          </cell>
          <cell r="X219" t="str">
            <v>x</v>
          </cell>
          <cell r="AB219" t="str">
            <v>x</v>
          </cell>
          <cell r="AC219" t="str">
            <v>V:a Frölunda VK</v>
          </cell>
          <cell r="AD219" t="str">
            <v>V:a Frölunda VK</v>
          </cell>
        </row>
        <row r="220">
          <cell r="A220">
            <v>205</v>
          </cell>
          <cell r="B220" t="str">
            <v>Johan</v>
          </cell>
          <cell r="C220" t="str">
            <v>Olsson</v>
          </cell>
          <cell r="D220">
            <v>752</v>
          </cell>
          <cell r="E220" t="str">
            <v>H</v>
          </cell>
          <cell r="F220" t="str">
            <v>J</v>
          </cell>
          <cell r="G220">
            <v>93</v>
          </cell>
          <cell r="O220" t="str">
            <v>x</v>
          </cell>
          <cell r="T220" t="str">
            <v>x</v>
          </cell>
          <cell r="V220" t="str">
            <v>x2</v>
          </cell>
          <cell r="AA220" t="str">
            <v>x</v>
          </cell>
          <cell r="AC220" t="str">
            <v>V:a Frölunda VK</v>
          </cell>
          <cell r="AD220" t="str">
            <v>V:a Frölunda VK</v>
          </cell>
        </row>
        <row r="221">
          <cell r="A221">
            <v>206</v>
          </cell>
          <cell r="B221" t="str">
            <v>Lennart</v>
          </cell>
          <cell r="C221" t="str">
            <v>Olsson</v>
          </cell>
          <cell r="D221">
            <v>753</v>
          </cell>
          <cell r="E221" t="str">
            <v>H</v>
          </cell>
          <cell r="F221" t="str">
            <v>B</v>
          </cell>
          <cell r="G221">
            <v>66</v>
          </cell>
          <cell r="J221" t="str">
            <v>x</v>
          </cell>
          <cell r="Q221" t="str">
            <v>x</v>
          </cell>
          <cell r="W221" t="str">
            <v>x1</v>
          </cell>
          <cell r="AC221" t="str">
            <v>V:a Frölunda VK</v>
          </cell>
          <cell r="AD221" t="str">
            <v>V:a Frölunda VK</v>
          </cell>
        </row>
        <row r="222">
          <cell r="A222">
            <v>207</v>
          </cell>
          <cell r="B222" t="str">
            <v>Marie-Louise</v>
          </cell>
          <cell r="C222" t="str">
            <v>Premberg</v>
          </cell>
          <cell r="D222">
            <v>731</v>
          </cell>
          <cell r="E222" t="str">
            <v>D</v>
          </cell>
          <cell r="F222" t="str">
            <v>C</v>
          </cell>
          <cell r="G222">
            <v>67</v>
          </cell>
          <cell r="K222" t="str">
            <v>x</v>
          </cell>
          <cell r="AC222" t="str">
            <v>V:a Frölunda VK</v>
          </cell>
          <cell r="AD222" t="str">
            <v>V:a Frölunda VK</v>
          </cell>
        </row>
        <row r="223">
          <cell r="A223">
            <v>208</v>
          </cell>
          <cell r="B223" t="str">
            <v>Sara</v>
          </cell>
          <cell r="C223" t="str">
            <v>Broberg</v>
          </cell>
          <cell r="D223">
            <v>118</v>
          </cell>
          <cell r="E223" t="str">
            <v>D</v>
          </cell>
          <cell r="F223" t="str">
            <v>B</v>
          </cell>
          <cell r="G223">
            <v>88</v>
          </cell>
          <cell r="J223" t="str">
            <v>x</v>
          </cell>
          <cell r="U223" t="str">
            <v>x2</v>
          </cell>
          <cell r="X223" t="str">
            <v xml:space="preserve">x </v>
          </cell>
          <cell r="AC223" t="str">
            <v>Vallstena IF</v>
          </cell>
          <cell r="AD223" t="str">
            <v>Vallstena IF</v>
          </cell>
        </row>
        <row r="224">
          <cell r="A224">
            <v>209</v>
          </cell>
          <cell r="B224" t="str">
            <v>Lars</v>
          </cell>
          <cell r="C224" t="str">
            <v>Eklund</v>
          </cell>
          <cell r="D224">
            <v>602</v>
          </cell>
          <cell r="E224" t="str">
            <v>H</v>
          </cell>
          <cell r="G224">
            <v>50</v>
          </cell>
          <cell r="W224" t="str">
            <v>x2</v>
          </cell>
          <cell r="AC224" t="str">
            <v>Vallstena IF</v>
          </cell>
          <cell r="AD224" t="str">
            <v>Vallstena IF</v>
          </cell>
        </row>
        <row r="225">
          <cell r="A225">
            <v>210</v>
          </cell>
          <cell r="B225" t="str">
            <v>Sanna</v>
          </cell>
          <cell r="C225" t="str">
            <v>Eklund</v>
          </cell>
          <cell r="D225">
            <v>603</v>
          </cell>
          <cell r="E225" t="str">
            <v>D</v>
          </cell>
          <cell r="F225" t="str">
            <v>A</v>
          </cell>
          <cell r="G225">
            <v>85</v>
          </cell>
          <cell r="I225" t="str">
            <v>x</v>
          </cell>
          <cell r="X225" t="str">
            <v xml:space="preserve">x </v>
          </cell>
          <cell r="AC225" t="str">
            <v>Vallstena IF</v>
          </cell>
          <cell r="AD225" t="str">
            <v>Vallstena IF</v>
          </cell>
        </row>
        <row r="226">
          <cell r="A226">
            <v>211</v>
          </cell>
          <cell r="B226" t="str">
            <v>Johanna</v>
          </cell>
          <cell r="C226" t="str">
            <v>Gudinge</v>
          </cell>
          <cell r="D226">
            <v>606</v>
          </cell>
          <cell r="E226" t="str">
            <v>D</v>
          </cell>
          <cell r="F226" t="str">
            <v>J</v>
          </cell>
          <cell r="G226">
            <v>94</v>
          </cell>
          <cell r="O226" t="str">
            <v>x</v>
          </cell>
          <cell r="T226" t="str">
            <v>x</v>
          </cell>
          <cell r="U226" t="str">
            <v>x3</v>
          </cell>
          <cell r="AC226" t="str">
            <v>Vallstena IF</v>
          </cell>
          <cell r="AD226" t="str">
            <v>Vallstena IF</v>
          </cell>
        </row>
        <row r="227">
          <cell r="A227">
            <v>212</v>
          </cell>
          <cell r="B227" t="str">
            <v xml:space="preserve">Johan </v>
          </cell>
          <cell r="C227" t="str">
            <v>Hansson</v>
          </cell>
          <cell r="D227">
            <v>607</v>
          </cell>
          <cell r="E227" t="str">
            <v>H</v>
          </cell>
          <cell r="F227" t="str">
            <v>B</v>
          </cell>
          <cell r="G227">
            <v>75</v>
          </cell>
          <cell r="J227" t="str">
            <v>x</v>
          </cell>
          <cell r="Q227" t="str">
            <v>x</v>
          </cell>
          <cell r="U227" t="str">
            <v>x3</v>
          </cell>
          <cell r="W227" t="str">
            <v>x1</v>
          </cell>
          <cell r="AC227" t="str">
            <v>Vallstena IF</v>
          </cell>
          <cell r="AD227" t="str">
            <v>Vallstena IF</v>
          </cell>
        </row>
        <row r="228">
          <cell r="A228">
            <v>213</v>
          </cell>
          <cell r="B228" t="str">
            <v>Jesper</v>
          </cell>
          <cell r="C228" t="str">
            <v>Lindgren</v>
          </cell>
          <cell r="D228">
            <v>221</v>
          </cell>
          <cell r="E228" t="str">
            <v>H</v>
          </cell>
          <cell r="F228" t="str">
            <v>B</v>
          </cell>
          <cell r="G228">
            <v>85</v>
          </cell>
          <cell r="J228" t="str">
            <v>x</v>
          </cell>
          <cell r="Q228" t="str">
            <v>x</v>
          </cell>
          <cell r="U228" t="str">
            <v>x2</v>
          </cell>
          <cell r="W228" t="str">
            <v>x2</v>
          </cell>
          <cell r="AC228" t="str">
            <v>Vallstena IF</v>
          </cell>
          <cell r="AD228" t="str">
            <v>Vallstena IF</v>
          </cell>
        </row>
        <row r="229">
          <cell r="A229">
            <v>214</v>
          </cell>
          <cell r="B229" t="str">
            <v>Signe</v>
          </cell>
          <cell r="C229" t="str">
            <v>Lindgren</v>
          </cell>
          <cell r="D229">
            <v>613</v>
          </cell>
          <cell r="E229" t="str">
            <v>D</v>
          </cell>
          <cell r="F229" t="str">
            <v>B</v>
          </cell>
          <cell r="G229">
            <v>83</v>
          </cell>
          <cell r="J229" t="str">
            <v>x</v>
          </cell>
          <cell r="Q229" t="str">
            <v>x</v>
          </cell>
          <cell r="U229" t="str">
            <v>x1</v>
          </cell>
          <cell r="X229" t="str">
            <v xml:space="preserve">x </v>
          </cell>
          <cell r="AC229" t="str">
            <v>Vallstena IF</v>
          </cell>
          <cell r="AD229" t="str">
            <v>Vallstena IF</v>
          </cell>
        </row>
        <row r="230">
          <cell r="A230">
            <v>215</v>
          </cell>
          <cell r="B230" t="str">
            <v>Patrik</v>
          </cell>
          <cell r="C230" t="str">
            <v>Olofsson</v>
          </cell>
          <cell r="D230">
            <v>866</v>
          </cell>
          <cell r="E230" t="str">
            <v>H</v>
          </cell>
          <cell r="G230">
            <v>67</v>
          </cell>
          <cell r="W230" t="str">
            <v>x2</v>
          </cell>
          <cell r="AC230" t="str">
            <v>Vallstena IF</v>
          </cell>
          <cell r="AD230" t="str">
            <v>Vallstena IF</v>
          </cell>
        </row>
        <row r="231">
          <cell r="A231">
            <v>216</v>
          </cell>
          <cell r="B231" t="str">
            <v>Thomas</v>
          </cell>
          <cell r="C231" t="str">
            <v>Söderström</v>
          </cell>
          <cell r="D231">
            <v>621</v>
          </cell>
          <cell r="E231" t="str">
            <v>H</v>
          </cell>
          <cell r="G231">
            <v>71</v>
          </cell>
          <cell r="W231" t="str">
            <v>x1</v>
          </cell>
          <cell r="AC231" t="str">
            <v>Vallstena IF</v>
          </cell>
          <cell r="AD231" t="str">
            <v>Vallstena IF</v>
          </cell>
        </row>
        <row r="232">
          <cell r="A232">
            <v>217</v>
          </cell>
          <cell r="B232" t="str">
            <v>Mattias</v>
          </cell>
          <cell r="C232" t="str">
            <v>Wahlgren</v>
          </cell>
          <cell r="D232">
            <v>623</v>
          </cell>
          <cell r="E232" t="str">
            <v>H</v>
          </cell>
          <cell r="F232" t="str">
            <v>A</v>
          </cell>
          <cell r="G232">
            <v>75</v>
          </cell>
          <cell r="I232" t="str">
            <v>x</v>
          </cell>
          <cell r="P232" t="str">
            <v>x</v>
          </cell>
          <cell r="U232" t="str">
            <v>x1</v>
          </cell>
          <cell r="W232" t="str">
            <v>x1</v>
          </cell>
          <cell r="AC232" t="str">
            <v>Vallstena IF</v>
          </cell>
          <cell r="AD232" t="str">
            <v>Vallstena IF</v>
          </cell>
        </row>
        <row r="233">
          <cell r="A233">
            <v>218</v>
          </cell>
          <cell r="B233" t="str">
            <v>Morgan</v>
          </cell>
          <cell r="C233" t="str">
            <v>Eriksson</v>
          </cell>
          <cell r="D233">
            <v>231</v>
          </cell>
          <cell r="E233" t="str">
            <v>H</v>
          </cell>
          <cell r="F233" t="str">
            <v>E</v>
          </cell>
          <cell r="G233">
            <v>74</v>
          </cell>
          <cell r="H233" t="str">
            <v>X</v>
          </cell>
          <cell r="P233" t="str">
            <v>X</v>
          </cell>
          <cell r="U233" t="str">
            <v>X2</v>
          </cell>
          <cell r="W233" t="str">
            <v>X1</v>
          </cell>
          <cell r="AC233" t="str">
            <v>Vinga VK</v>
          </cell>
          <cell r="AD233" t="str">
            <v>Vinga Varpaklubb</v>
          </cell>
        </row>
        <row r="234">
          <cell r="A234">
            <v>219</v>
          </cell>
          <cell r="B234" t="str">
            <v>Sandra</v>
          </cell>
          <cell r="C234" t="str">
            <v>Eriksson</v>
          </cell>
          <cell r="D234">
            <v>716</v>
          </cell>
          <cell r="E234" t="str">
            <v>D</v>
          </cell>
          <cell r="F234" t="str">
            <v>D</v>
          </cell>
          <cell r="G234">
            <v>90</v>
          </cell>
          <cell r="U234" t="str">
            <v>X3</v>
          </cell>
          <cell r="X234" t="str">
            <v>X</v>
          </cell>
          <cell r="AC234" t="str">
            <v>Vinga VK</v>
          </cell>
          <cell r="AD234" t="str">
            <v>Vinga Varpaklubb</v>
          </cell>
        </row>
        <row r="235">
          <cell r="A235">
            <v>220</v>
          </cell>
          <cell r="B235" t="str">
            <v>David</v>
          </cell>
          <cell r="C235" t="str">
            <v>Hallberg</v>
          </cell>
          <cell r="D235">
            <v>848</v>
          </cell>
          <cell r="E235" t="str">
            <v>H</v>
          </cell>
          <cell r="F235" t="str">
            <v>B</v>
          </cell>
          <cell r="G235">
            <v>82</v>
          </cell>
          <cell r="J235" t="str">
            <v>X</v>
          </cell>
          <cell r="Q235" t="str">
            <v>X</v>
          </cell>
          <cell r="W235" t="str">
            <v>X2</v>
          </cell>
          <cell r="AC235" t="str">
            <v>Vinga VK</v>
          </cell>
          <cell r="AD235" t="str">
            <v>Vinga Varpaklubb</v>
          </cell>
        </row>
        <row r="236">
          <cell r="A236">
            <v>221</v>
          </cell>
          <cell r="B236" t="str">
            <v>Anders</v>
          </cell>
          <cell r="C236" t="str">
            <v>Löfqvist</v>
          </cell>
          <cell r="E236" t="str">
            <v>H</v>
          </cell>
          <cell r="F236" t="str">
            <v>B</v>
          </cell>
          <cell r="W236" t="str">
            <v>X2</v>
          </cell>
          <cell r="AC236" t="str">
            <v>Vinga VK</v>
          </cell>
          <cell r="AD236" t="str">
            <v>Vinga Varpaklubb</v>
          </cell>
        </row>
        <row r="237">
          <cell r="A237">
            <v>222</v>
          </cell>
          <cell r="B237" t="str">
            <v>Andreas</v>
          </cell>
          <cell r="C237" t="str">
            <v>Löfqvist</v>
          </cell>
          <cell r="D237">
            <v>720</v>
          </cell>
          <cell r="E237" t="str">
            <v>H</v>
          </cell>
          <cell r="F237" t="str">
            <v>A</v>
          </cell>
          <cell r="G237">
            <v>83</v>
          </cell>
          <cell r="I237" t="str">
            <v>X</v>
          </cell>
          <cell r="P237" t="str">
            <v>X</v>
          </cell>
          <cell r="W237" t="str">
            <v>X1</v>
          </cell>
          <cell r="AC237" t="str">
            <v>Vinga VK</v>
          </cell>
          <cell r="AD237" t="str">
            <v>Vinga Varpaklubb</v>
          </cell>
        </row>
        <row r="238">
          <cell r="A238">
            <v>223</v>
          </cell>
          <cell r="B238" t="str">
            <v>Daniel</v>
          </cell>
          <cell r="C238" t="str">
            <v>Löfqvist</v>
          </cell>
          <cell r="D238">
            <v>722</v>
          </cell>
          <cell r="E238" t="str">
            <v>H</v>
          </cell>
          <cell r="F238" t="str">
            <v>E</v>
          </cell>
          <cell r="G238">
            <v>75</v>
          </cell>
          <cell r="H238" t="str">
            <v>X</v>
          </cell>
          <cell r="P238" t="str">
            <v>X</v>
          </cell>
          <cell r="U238" t="str">
            <v>X1</v>
          </cell>
          <cell r="W238" t="str">
            <v>X1</v>
          </cell>
          <cell r="AC238" t="str">
            <v>Vinga VK</v>
          </cell>
          <cell r="AD238" t="str">
            <v>Vinga Varpaklubb</v>
          </cell>
        </row>
        <row r="239">
          <cell r="A239">
            <v>224</v>
          </cell>
          <cell r="B239" t="str">
            <v>Johan</v>
          </cell>
          <cell r="C239" t="str">
            <v>Löfqvist</v>
          </cell>
          <cell r="D239">
            <v>748</v>
          </cell>
          <cell r="E239" t="str">
            <v>H</v>
          </cell>
          <cell r="F239" t="str">
            <v>A</v>
          </cell>
          <cell r="G239">
            <v>78</v>
          </cell>
          <cell r="P239" t="str">
            <v>X</v>
          </cell>
          <cell r="U239" t="str">
            <v>X3</v>
          </cell>
          <cell r="W239" t="str">
            <v>X2</v>
          </cell>
          <cell r="AC239" t="str">
            <v>Vinga VK</v>
          </cell>
          <cell r="AD239" t="str">
            <v>Vinga Varpaklubb</v>
          </cell>
        </row>
        <row r="240">
          <cell r="A240">
            <v>225</v>
          </cell>
          <cell r="B240" t="str">
            <v>Linda</v>
          </cell>
          <cell r="C240" t="str">
            <v>Löfqvist</v>
          </cell>
          <cell r="E240" t="str">
            <v>D</v>
          </cell>
          <cell r="F240" t="str">
            <v>B</v>
          </cell>
          <cell r="G240">
            <v>75</v>
          </cell>
          <cell r="Q240" t="str">
            <v>X</v>
          </cell>
          <cell r="U240" t="str">
            <v>X2</v>
          </cell>
          <cell r="X240" t="str">
            <v>X</v>
          </cell>
          <cell r="AC240" t="str">
            <v>Vinga VK</v>
          </cell>
          <cell r="AD240" t="str">
            <v>Vinga Varpaklubb</v>
          </cell>
        </row>
        <row r="241">
          <cell r="A241">
            <v>226</v>
          </cell>
          <cell r="B241" t="str">
            <v>Annika</v>
          </cell>
          <cell r="C241" t="str">
            <v>Wahlström</v>
          </cell>
          <cell r="D241">
            <v>721</v>
          </cell>
          <cell r="E241" t="str">
            <v>D</v>
          </cell>
          <cell r="F241" t="str">
            <v>A</v>
          </cell>
          <cell r="G241">
            <v>74</v>
          </cell>
          <cell r="U241" t="str">
            <v>X1</v>
          </cell>
          <cell r="X241" t="str">
            <v>X</v>
          </cell>
          <cell r="AC241" t="str">
            <v>Vinga VK</v>
          </cell>
          <cell r="AD241" t="str">
            <v>Vinga Varpaklubb</v>
          </cell>
        </row>
        <row r="242">
          <cell r="A242">
            <v>227</v>
          </cell>
          <cell r="B242" t="str">
            <v>Marcus</v>
          </cell>
          <cell r="C242" t="str">
            <v>Wahlström</v>
          </cell>
          <cell r="E242" t="str">
            <v>H</v>
          </cell>
          <cell r="F242" t="str">
            <v>C</v>
          </cell>
          <cell r="G242">
            <v>80</v>
          </cell>
          <cell r="AC242" t="str">
            <v>Vinga VK</v>
          </cell>
          <cell r="AD242" t="str">
            <v>Vinga Varpaklubb</v>
          </cell>
        </row>
        <row r="243">
          <cell r="A243">
            <v>228</v>
          </cell>
          <cell r="B243" t="str">
            <v>Bert</v>
          </cell>
          <cell r="C243" t="str">
            <v>Jacobsson</v>
          </cell>
          <cell r="D243">
            <v>1007</v>
          </cell>
          <cell r="E243" t="str">
            <v>H</v>
          </cell>
          <cell r="F243" t="str">
            <v>O</v>
          </cell>
          <cell r="G243">
            <v>41</v>
          </cell>
          <cell r="Y243" t="str">
            <v>x1</v>
          </cell>
          <cell r="AC243" t="str">
            <v>IF Varpa Visby</v>
          </cell>
          <cell r="AD243" t="str">
            <v>Visby</v>
          </cell>
        </row>
        <row r="244">
          <cell r="A244">
            <v>229</v>
          </cell>
          <cell r="B244" t="str">
            <v>Göran</v>
          </cell>
          <cell r="C244" t="str">
            <v>Lindberg</v>
          </cell>
          <cell r="D244">
            <v>1008</v>
          </cell>
          <cell r="E244" t="str">
            <v>H</v>
          </cell>
          <cell r="F244" t="str">
            <v>O</v>
          </cell>
          <cell r="G244">
            <v>43</v>
          </cell>
          <cell r="R244" t="str">
            <v>x</v>
          </cell>
          <cell r="Y244" t="str">
            <v>x2</v>
          </cell>
          <cell r="AC244" t="str">
            <v>IF Varpa Visby</v>
          </cell>
          <cell r="AD244" t="str">
            <v>Visby</v>
          </cell>
        </row>
        <row r="245">
          <cell r="A245">
            <v>230</v>
          </cell>
          <cell r="B245" t="str">
            <v>Göte</v>
          </cell>
          <cell r="C245" t="str">
            <v>Lindberg</v>
          </cell>
          <cell r="E245" t="str">
            <v>H</v>
          </cell>
          <cell r="F245" t="str">
            <v>O</v>
          </cell>
          <cell r="G245">
            <v>39</v>
          </cell>
          <cell r="R245" t="str">
            <v>x</v>
          </cell>
          <cell r="Y245" t="str">
            <v>x2</v>
          </cell>
          <cell r="AC245" t="str">
            <v>IF Varpa Visby</v>
          </cell>
          <cell r="AD245" t="str">
            <v>Visby</v>
          </cell>
        </row>
        <row r="246">
          <cell r="A246">
            <v>231</v>
          </cell>
          <cell r="B246" t="str">
            <v>Hans</v>
          </cell>
          <cell r="C246" t="str">
            <v>Lindberg</v>
          </cell>
          <cell r="D246">
            <v>1009</v>
          </cell>
          <cell r="E246" t="str">
            <v>H</v>
          </cell>
          <cell r="F246" t="str">
            <v>O</v>
          </cell>
          <cell r="G246">
            <v>35</v>
          </cell>
          <cell r="R246" t="str">
            <v>x</v>
          </cell>
          <cell r="Y246" t="str">
            <v>x2</v>
          </cell>
          <cell r="AC246" t="str">
            <v>IF Varpa Visby</v>
          </cell>
          <cell r="AD246" t="str">
            <v>Visby</v>
          </cell>
        </row>
        <row r="247">
          <cell r="A247">
            <v>232</v>
          </cell>
          <cell r="B247" t="str">
            <v>Inga</v>
          </cell>
          <cell r="C247" t="str">
            <v>Lindberg</v>
          </cell>
          <cell r="D247">
            <v>1010</v>
          </cell>
          <cell r="E247" t="str">
            <v>D</v>
          </cell>
          <cell r="F247" t="str">
            <v>O</v>
          </cell>
          <cell r="G247">
            <v>38</v>
          </cell>
          <cell r="N247" t="str">
            <v>x</v>
          </cell>
          <cell r="S247" t="str">
            <v>x</v>
          </cell>
          <cell r="AC247" t="str">
            <v>IF Varpa Visby</v>
          </cell>
          <cell r="AD247" t="str">
            <v>Visby</v>
          </cell>
        </row>
        <row r="248">
          <cell r="A248">
            <v>233</v>
          </cell>
          <cell r="B248" t="str">
            <v>Thommy</v>
          </cell>
          <cell r="C248" t="str">
            <v>Malmqvist</v>
          </cell>
          <cell r="D248">
            <v>381</v>
          </cell>
          <cell r="E248" t="str">
            <v>H</v>
          </cell>
          <cell r="F248" t="str">
            <v>o</v>
          </cell>
          <cell r="G248">
            <v>44</v>
          </cell>
          <cell r="M248" t="str">
            <v>x</v>
          </cell>
          <cell r="R248" t="str">
            <v>x</v>
          </cell>
          <cell r="Y248" t="str">
            <v>x1</v>
          </cell>
          <cell r="AC248" t="str">
            <v>IF Varpa Visby</v>
          </cell>
          <cell r="AD248" t="str">
            <v>Visby</v>
          </cell>
        </row>
        <row r="249">
          <cell r="A249">
            <v>234</v>
          </cell>
          <cell r="B249" t="str">
            <v>Lars-Åke</v>
          </cell>
          <cell r="C249" t="str">
            <v>Olsson</v>
          </cell>
          <cell r="D249">
            <v>383</v>
          </cell>
          <cell r="E249" t="str">
            <v>H</v>
          </cell>
          <cell r="F249" t="str">
            <v>O</v>
          </cell>
          <cell r="G249">
            <v>47</v>
          </cell>
          <cell r="M249" t="str">
            <v>x</v>
          </cell>
          <cell r="R249" t="str">
            <v>x</v>
          </cell>
          <cell r="Y249" t="str">
            <v>x1</v>
          </cell>
          <cell r="AC249" t="str">
            <v>IF Varpa Visby</v>
          </cell>
          <cell r="AD249" t="str">
            <v>Visby</v>
          </cell>
        </row>
        <row r="250">
          <cell r="A250">
            <v>235</v>
          </cell>
          <cell r="B250" t="str">
            <v>Iris</v>
          </cell>
          <cell r="C250" t="str">
            <v>Pettersson</v>
          </cell>
          <cell r="D250">
            <v>390</v>
          </cell>
          <cell r="E250" t="str">
            <v>D</v>
          </cell>
          <cell r="F250" t="str">
            <v>O</v>
          </cell>
          <cell r="G250">
            <v>33</v>
          </cell>
          <cell r="N250" t="str">
            <v>x</v>
          </cell>
          <cell r="S250" t="str">
            <v>x</v>
          </cell>
          <cell r="AC250" t="str">
            <v>IF Varpa Visby</v>
          </cell>
          <cell r="AD250" t="str">
            <v>Visby</v>
          </cell>
        </row>
        <row r="251">
          <cell r="A251">
            <v>236</v>
          </cell>
          <cell r="B251" t="str">
            <v>Jan-Inge</v>
          </cell>
          <cell r="C251" t="str">
            <v>Ahlgren</v>
          </cell>
          <cell r="D251">
            <v>636</v>
          </cell>
          <cell r="E251" t="str">
            <v>H</v>
          </cell>
          <cell r="F251" t="str">
            <v>B</v>
          </cell>
          <cell r="G251">
            <v>66</v>
          </cell>
          <cell r="J251" t="str">
            <v>x</v>
          </cell>
          <cell r="Q251" t="str">
            <v>x</v>
          </cell>
          <cell r="U251" t="str">
            <v>x2</v>
          </cell>
          <cell r="W251" t="str">
            <v>x1</v>
          </cell>
          <cell r="AC251" t="str">
            <v>Wisby BK</v>
          </cell>
          <cell r="AD251" t="str">
            <v>Wisby BK</v>
          </cell>
        </row>
        <row r="252">
          <cell r="A252">
            <v>237</v>
          </cell>
          <cell r="B252" t="str">
            <v>Torolf</v>
          </cell>
          <cell r="C252" t="str">
            <v>Berg</v>
          </cell>
          <cell r="D252">
            <v>638</v>
          </cell>
          <cell r="E252" t="str">
            <v>H</v>
          </cell>
          <cell r="F252" t="str">
            <v>O</v>
          </cell>
          <cell r="G252">
            <v>32</v>
          </cell>
          <cell r="M252" t="str">
            <v>x</v>
          </cell>
          <cell r="R252" t="str">
            <v>x</v>
          </cell>
          <cell r="AC252" t="str">
            <v>Wisby BK</v>
          </cell>
          <cell r="AD252" t="str">
            <v>Wisby BK</v>
          </cell>
        </row>
        <row r="253">
          <cell r="A253">
            <v>238</v>
          </cell>
          <cell r="B253" t="str">
            <v>Rolf</v>
          </cell>
          <cell r="C253" t="str">
            <v>Burgesäter</v>
          </cell>
          <cell r="D253">
            <v>639</v>
          </cell>
          <cell r="E253" t="str">
            <v>H</v>
          </cell>
          <cell r="F253" t="str">
            <v>O</v>
          </cell>
          <cell r="G253">
            <v>40</v>
          </cell>
          <cell r="M253" t="str">
            <v>x</v>
          </cell>
          <cell r="R253" t="str">
            <v>x</v>
          </cell>
          <cell r="Y253" t="str">
            <v>x1</v>
          </cell>
          <cell r="AC253" t="str">
            <v>Wisby BK</v>
          </cell>
          <cell r="AD253" t="str">
            <v>Wisby BK</v>
          </cell>
        </row>
        <row r="254">
          <cell r="A254">
            <v>239</v>
          </cell>
          <cell r="B254" t="str">
            <v>Sylve</v>
          </cell>
          <cell r="C254" t="str">
            <v>Gillerfors</v>
          </cell>
          <cell r="D254">
            <v>642</v>
          </cell>
          <cell r="E254" t="str">
            <v>H</v>
          </cell>
          <cell r="F254" t="str">
            <v>O</v>
          </cell>
          <cell r="G254">
            <v>43</v>
          </cell>
          <cell r="M254" t="str">
            <v>x</v>
          </cell>
          <cell r="R254" t="str">
            <v>x</v>
          </cell>
          <cell r="Y254" t="str">
            <v>x1</v>
          </cell>
          <cell r="AC254" t="str">
            <v>Wisby BK</v>
          </cell>
          <cell r="AD254" t="str">
            <v>Wisby BK</v>
          </cell>
        </row>
        <row r="255">
          <cell r="A255">
            <v>240</v>
          </cell>
          <cell r="B255" t="str">
            <v>Gilla</v>
          </cell>
          <cell r="C255" t="str">
            <v>Hafdell</v>
          </cell>
          <cell r="D255">
            <v>162</v>
          </cell>
          <cell r="E255" t="str">
            <v>D</v>
          </cell>
          <cell r="F255" t="str">
            <v>A</v>
          </cell>
          <cell r="G255">
            <v>57</v>
          </cell>
          <cell r="I255" t="str">
            <v>x</v>
          </cell>
          <cell r="P255" t="str">
            <v>x</v>
          </cell>
          <cell r="U255" t="str">
            <v>x1</v>
          </cell>
          <cell r="X255" t="str">
            <v>x</v>
          </cell>
          <cell r="AC255" t="str">
            <v>Wisby BK</v>
          </cell>
          <cell r="AD255" t="str">
            <v>Wisby BK</v>
          </cell>
        </row>
        <row r="256">
          <cell r="A256">
            <v>241</v>
          </cell>
          <cell r="B256" t="str">
            <v>Berith</v>
          </cell>
          <cell r="C256" t="str">
            <v>Hoas</v>
          </cell>
          <cell r="D256">
            <v>770</v>
          </cell>
          <cell r="E256" t="str">
            <v>D</v>
          </cell>
          <cell r="F256" t="str">
            <v>A</v>
          </cell>
          <cell r="G256">
            <v>57</v>
          </cell>
          <cell r="I256" t="str">
            <v>x</v>
          </cell>
          <cell r="P256" t="str">
            <v>x</v>
          </cell>
          <cell r="U256" t="str">
            <v>x2</v>
          </cell>
          <cell r="X256" t="str">
            <v>x</v>
          </cell>
          <cell r="AC256" t="str">
            <v>Wisby BK</v>
          </cell>
          <cell r="AD256" t="str">
            <v>Wisby BK</v>
          </cell>
        </row>
        <row r="257">
          <cell r="A257">
            <v>242</v>
          </cell>
          <cell r="B257" t="str">
            <v xml:space="preserve">Janne </v>
          </cell>
          <cell r="C257" t="str">
            <v>Larsson</v>
          </cell>
          <cell r="D257">
            <v>644</v>
          </cell>
          <cell r="E257" t="str">
            <v>H</v>
          </cell>
          <cell r="F257" t="str">
            <v>A</v>
          </cell>
          <cell r="G257">
            <v>65</v>
          </cell>
          <cell r="I257" t="str">
            <v>x</v>
          </cell>
          <cell r="P257" t="str">
            <v>x</v>
          </cell>
          <cell r="U257" t="str">
            <v>x1</v>
          </cell>
          <cell r="W257" t="str">
            <v>x1</v>
          </cell>
          <cell r="AC257" t="str">
            <v>Wisby BK</v>
          </cell>
          <cell r="AD257" t="str">
            <v>Wisby BK</v>
          </cell>
        </row>
        <row r="258">
          <cell r="A258">
            <v>243</v>
          </cell>
          <cell r="B258" t="str">
            <v>Agnetha</v>
          </cell>
          <cell r="C258" t="str">
            <v>Lawergren</v>
          </cell>
          <cell r="D258">
            <v>645</v>
          </cell>
          <cell r="E258" t="str">
            <v>D</v>
          </cell>
          <cell r="G258">
            <v>70</v>
          </cell>
          <cell r="U258" t="str">
            <v>x3</v>
          </cell>
          <cell r="X258" t="str">
            <v>x</v>
          </cell>
          <cell r="AC258" t="str">
            <v>Wisby BK</v>
          </cell>
          <cell r="AD258" t="str">
            <v>Wisby BK</v>
          </cell>
        </row>
        <row r="259">
          <cell r="A259">
            <v>244</v>
          </cell>
          <cell r="B259" t="str">
            <v>Alvar</v>
          </cell>
          <cell r="C259" t="str">
            <v>Lindkvist</v>
          </cell>
          <cell r="D259">
            <v>888</v>
          </cell>
          <cell r="E259" t="str">
            <v>H</v>
          </cell>
          <cell r="F259" t="str">
            <v>O</v>
          </cell>
          <cell r="G259">
            <v>37</v>
          </cell>
          <cell r="M259" t="str">
            <v>x</v>
          </cell>
          <cell r="R259" t="str">
            <v>x</v>
          </cell>
          <cell r="Y259" t="str">
            <v>x2</v>
          </cell>
          <cell r="AC259" t="str">
            <v>Wisby BK</v>
          </cell>
          <cell r="AD259" t="str">
            <v>Wisby BK</v>
          </cell>
        </row>
        <row r="260">
          <cell r="A260">
            <v>245</v>
          </cell>
          <cell r="B260" t="str">
            <v>Freddy</v>
          </cell>
          <cell r="C260" t="str">
            <v>Lindström</v>
          </cell>
          <cell r="D260">
            <v>646</v>
          </cell>
          <cell r="E260" t="str">
            <v>H</v>
          </cell>
          <cell r="G260">
            <v>52</v>
          </cell>
          <cell r="Q260" t="str">
            <v>x</v>
          </cell>
          <cell r="AC260" t="str">
            <v>Wisby BK</v>
          </cell>
          <cell r="AD260" t="str">
            <v>Wisby BK</v>
          </cell>
        </row>
        <row r="261">
          <cell r="A261">
            <v>246</v>
          </cell>
          <cell r="B261" t="str">
            <v>Magnus</v>
          </cell>
          <cell r="C261" t="str">
            <v>Lindström</v>
          </cell>
          <cell r="D261">
            <v>831</v>
          </cell>
          <cell r="E261" t="str">
            <v>H</v>
          </cell>
          <cell r="F261" t="str">
            <v>C</v>
          </cell>
          <cell r="G261">
            <v>73</v>
          </cell>
          <cell r="K261" t="str">
            <v>x</v>
          </cell>
          <cell r="L261" t="str">
            <v xml:space="preserve"> </v>
          </cell>
          <cell r="Q261" t="str">
            <v>x</v>
          </cell>
          <cell r="W261" t="str">
            <v>x2</v>
          </cell>
          <cell r="AC261" t="str">
            <v>Wisby BK</v>
          </cell>
          <cell r="AD261" t="str">
            <v>Wisby BK</v>
          </cell>
        </row>
        <row r="262">
          <cell r="A262">
            <v>247</v>
          </cell>
          <cell r="B262" t="str">
            <v>Fredian</v>
          </cell>
          <cell r="C262" t="str">
            <v>Lundberg</v>
          </cell>
          <cell r="D262">
            <v>647</v>
          </cell>
          <cell r="E262" t="str">
            <v>H</v>
          </cell>
          <cell r="F262" t="str">
            <v>O</v>
          </cell>
          <cell r="G262">
            <v>33</v>
          </cell>
          <cell r="M262" t="str">
            <v>x</v>
          </cell>
          <cell r="R262" t="str">
            <v>x</v>
          </cell>
          <cell r="AC262" t="str">
            <v>Wisby BK</v>
          </cell>
          <cell r="AD262" t="str">
            <v>Wisby BK</v>
          </cell>
        </row>
        <row r="263">
          <cell r="A263">
            <v>248</v>
          </cell>
          <cell r="B263" t="str">
            <v>David</v>
          </cell>
          <cell r="C263" t="str">
            <v>Melin</v>
          </cell>
          <cell r="D263">
            <v>648</v>
          </cell>
          <cell r="E263" t="str">
            <v>H</v>
          </cell>
          <cell r="F263" t="str">
            <v>B</v>
          </cell>
          <cell r="G263">
            <v>66</v>
          </cell>
          <cell r="J263" t="str">
            <v>x</v>
          </cell>
          <cell r="Q263" t="str">
            <v>x</v>
          </cell>
          <cell r="W263" t="str">
            <v>x1</v>
          </cell>
          <cell r="AC263" t="str">
            <v>Wisby BK</v>
          </cell>
          <cell r="AD263" t="str">
            <v>Wisby BK</v>
          </cell>
        </row>
        <row r="264">
          <cell r="A264">
            <v>249</v>
          </cell>
          <cell r="B264" t="str">
            <v>Tage</v>
          </cell>
          <cell r="C264" t="str">
            <v>Svanborg</v>
          </cell>
          <cell r="D264">
            <v>100</v>
          </cell>
          <cell r="E264" t="str">
            <v>H</v>
          </cell>
          <cell r="F264" t="str">
            <v>O</v>
          </cell>
          <cell r="G264">
            <v>40</v>
          </cell>
          <cell r="M264" t="str">
            <v>x</v>
          </cell>
          <cell r="R264" t="str">
            <v>x</v>
          </cell>
          <cell r="Y264" t="str">
            <v>x2</v>
          </cell>
          <cell r="AC264" t="str">
            <v>Wisby BK</v>
          </cell>
          <cell r="AD264" t="str">
            <v>Wisby BK</v>
          </cell>
        </row>
        <row r="265">
          <cell r="A265">
            <v>250</v>
          </cell>
          <cell r="B265" t="str">
            <v>Pär</v>
          </cell>
          <cell r="C265" t="str">
            <v>Svensson</v>
          </cell>
          <cell r="D265">
            <v>649</v>
          </cell>
          <cell r="E265" t="str">
            <v>H</v>
          </cell>
          <cell r="F265" t="str">
            <v>C</v>
          </cell>
          <cell r="G265">
            <v>63</v>
          </cell>
          <cell r="K265" t="str">
            <v>x</v>
          </cell>
          <cell r="L265" t="str">
            <v xml:space="preserve"> </v>
          </cell>
          <cell r="Q265" t="str">
            <v>x</v>
          </cell>
          <cell r="U265" t="str">
            <v>x3</v>
          </cell>
          <cell r="W265" t="str">
            <v>x2</v>
          </cell>
          <cell r="AC265" t="str">
            <v>Wisby BK</v>
          </cell>
          <cell r="AD265" t="str">
            <v>Wisby BK</v>
          </cell>
        </row>
        <row r="266">
          <cell r="A266">
            <v>251</v>
          </cell>
          <cell r="B266" t="str">
            <v>Gösta</v>
          </cell>
          <cell r="C266" t="str">
            <v>Westergren</v>
          </cell>
          <cell r="D266">
            <v>652</v>
          </cell>
          <cell r="E266" t="str">
            <v>H</v>
          </cell>
          <cell r="F266" t="str">
            <v>O</v>
          </cell>
          <cell r="G266">
            <v>43</v>
          </cell>
          <cell r="M266" t="str">
            <v>x</v>
          </cell>
          <cell r="R266" t="str">
            <v>x</v>
          </cell>
          <cell r="Y266" t="str">
            <v>x2</v>
          </cell>
          <cell r="AC266" t="str">
            <v>Wisby BK</v>
          </cell>
          <cell r="AD266" t="str">
            <v>Wisby BK</v>
          </cell>
        </row>
        <row r="267">
          <cell r="A267">
            <v>252</v>
          </cell>
          <cell r="B267" t="str">
            <v xml:space="preserve">Elert </v>
          </cell>
          <cell r="C267" t="str">
            <v>Westerlund</v>
          </cell>
          <cell r="D267">
            <v>653</v>
          </cell>
          <cell r="E267" t="str">
            <v>H</v>
          </cell>
          <cell r="F267" t="str">
            <v>O</v>
          </cell>
          <cell r="G267">
            <v>34</v>
          </cell>
          <cell r="M267" t="str">
            <v>x</v>
          </cell>
          <cell r="R267" t="str">
            <v>x</v>
          </cell>
          <cell r="Y267" t="str">
            <v>x1</v>
          </cell>
          <cell r="AC267" t="str">
            <v>Wisby BK</v>
          </cell>
          <cell r="AD267" t="str">
            <v>Wisby BK</v>
          </cell>
        </row>
        <row r="268">
          <cell r="A268">
            <v>253</v>
          </cell>
          <cell r="B268" t="str">
            <v>Jörgen</v>
          </cell>
          <cell r="C268" t="str">
            <v>Wiss</v>
          </cell>
          <cell r="D268">
            <v>878</v>
          </cell>
          <cell r="E268" t="str">
            <v>H</v>
          </cell>
          <cell r="G268">
            <v>69</v>
          </cell>
          <cell r="Q268" t="str">
            <v>x</v>
          </cell>
          <cell r="W268" t="str">
            <v>x2</v>
          </cell>
          <cell r="AC268" t="str">
            <v>Wisby BK</v>
          </cell>
          <cell r="AD268" t="str">
            <v>Wisby BK</v>
          </cell>
        </row>
        <row r="269">
          <cell r="A269">
            <v>254</v>
          </cell>
          <cell r="B269" t="str">
            <v>Anki</v>
          </cell>
          <cell r="C269" t="str">
            <v>Karlsson</v>
          </cell>
          <cell r="D269">
            <v>692</v>
          </cell>
          <cell r="E269" t="str">
            <v>D</v>
          </cell>
          <cell r="G269">
            <v>60</v>
          </cell>
          <cell r="P269" t="str">
            <v>x</v>
          </cell>
          <cell r="U269" t="str">
            <v>x1</v>
          </cell>
          <cell r="AC269" t="str">
            <v>Väskinde AIS</v>
          </cell>
          <cell r="AD269" t="str">
            <v>Väskinde AIS</v>
          </cell>
        </row>
        <row r="270">
          <cell r="A270">
            <v>255</v>
          </cell>
          <cell r="B270" t="str">
            <v>Lars</v>
          </cell>
          <cell r="C270" t="str">
            <v>Karlsson</v>
          </cell>
          <cell r="D270">
            <v>693</v>
          </cell>
          <cell r="E270" t="str">
            <v>H</v>
          </cell>
          <cell r="G270">
            <v>59</v>
          </cell>
          <cell r="U270" t="str">
            <v>x1</v>
          </cell>
          <cell r="AC270" t="str">
            <v>Väskinde AIS</v>
          </cell>
          <cell r="AD270" t="str">
            <v>Väskinde AIS</v>
          </cell>
        </row>
        <row r="271">
          <cell r="A271">
            <v>256</v>
          </cell>
          <cell r="B271" t="str">
            <v>Mattias</v>
          </cell>
          <cell r="C271" t="str">
            <v>Karlsson</v>
          </cell>
          <cell r="D271">
            <v>694</v>
          </cell>
          <cell r="E271" t="str">
            <v>H</v>
          </cell>
          <cell r="F271" t="str">
            <v>C</v>
          </cell>
          <cell r="G271">
            <v>82</v>
          </cell>
          <cell r="K271" t="str">
            <v>x</v>
          </cell>
          <cell r="Q271" t="str">
            <v>x</v>
          </cell>
          <cell r="U271" t="str">
            <v>x2</v>
          </cell>
          <cell r="AC271" t="str">
            <v>Väskinde AIS</v>
          </cell>
          <cell r="AD271" t="str">
            <v>Väskinde AIS</v>
          </cell>
        </row>
        <row r="272">
          <cell r="A272">
            <v>257</v>
          </cell>
          <cell r="B272" t="str">
            <v>Jessica</v>
          </cell>
          <cell r="C272" t="str">
            <v>Wessberg</v>
          </cell>
          <cell r="D272">
            <v>938</v>
          </cell>
          <cell r="E272" t="str">
            <v>D</v>
          </cell>
          <cell r="G272">
            <v>78</v>
          </cell>
          <cell r="U272" t="str">
            <v>x2</v>
          </cell>
          <cell r="AC272" t="str">
            <v>Väskinde AIS</v>
          </cell>
          <cell r="AD272" t="str">
            <v>Väskinde AIS</v>
          </cell>
        </row>
        <row r="273">
          <cell r="A273">
            <v>258</v>
          </cell>
          <cell r="B273" t="str">
            <v>Anders</v>
          </cell>
          <cell r="C273" t="str">
            <v>Andersson</v>
          </cell>
          <cell r="D273">
            <v>704</v>
          </cell>
          <cell r="E273" t="str">
            <v>H</v>
          </cell>
          <cell r="F273" t="str">
            <v>B</v>
          </cell>
          <cell r="G273">
            <v>85</v>
          </cell>
          <cell r="J273" t="str">
            <v>x</v>
          </cell>
          <cell r="Q273" t="str">
            <v>x</v>
          </cell>
          <cell r="U273" t="str">
            <v>x1</v>
          </cell>
          <cell r="W273" t="str">
            <v>x</v>
          </cell>
          <cell r="AC273" t="str">
            <v>Västerås VK</v>
          </cell>
          <cell r="AD273" t="str">
            <v>Västerås VK</v>
          </cell>
        </row>
        <row r="274">
          <cell r="A274">
            <v>259</v>
          </cell>
          <cell r="B274" t="str">
            <v>Arne</v>
          </cell>
          <cell r="C274" t="str">
            <v>Andersson</v>
          </cell>
          <cell r="D274">
            <v>705</v>
          </cell>
          <cell r="E274" t="str">
            <v>H</v>
          </cell>
          <cell r="F274" t="str">
            <v>O</v>
          </cell>
          <cell r="G274">
            <v>36</v>
          </cell>
          <cell r="M274" t="str">
            <v>x</v>
          </cell>
          <cell r="R274" t="str">
            <v>x</v>
          </cell>
          <cell r="Y274" t="str">
            <v>x</v>
          </cell>
          <cell r="AC274" t="str">
            <v>Västerås VK</v>
          </cell>
          <cell r="AD274" t="str">
            <v>Västerås VK</v>
          </cell>
        </row>
        <row r="275">
          <cell r="A275">
            <v>260</v>
          </cell>
          <cell r="B275" t="str">
            <v xml:space="preserve">Karl-Bertil </v>
          </cell>
          <cell r="C275" t="str">
            <v>Eklund</v>
          </cell>
          <cell r="D275">
            <v>706</v>
          </cell>
          <cell r="E275" t="str">
            <v>H</v>
          </cell>
          <cell r="F275" t="str">
            <v>O</v>
          </cell>
          <cell r="G275">
            <v>39</v>
          </cell>
          <cell r="M275" t="str">
            <v>x</v>
          </cell>
          <cell r="R275" t="str">
            <v>x</v>
          </cell>
          <cell r="AC275" t="str">
            <v>Västerås VK</v>
          </cell>
          <cell r="AD275" t="str">
            <v>Västerås VK</v>
          </cell>
        </row>
        <row r="276">
          <cell r="A276">
            <v>261</v>
          </cell>
          <cell r="B276" t="str">
            <v xml:space="preserve">Markus </v>
          </cell>
          <cell r="C276" t="str">
            <v>Hortana</v>
          </cell>
          <cell r="D276">
            <v>707</v>
          </cell>
          <cell r="E276" t="str">
            <v xml:space="preserve">H </v>
          </cell>
          <cell r="F276" t="str">
            <v>E</v>
          </cell>
          <cell r="G276">
            <v>85</v>
          </cell>
          <cell r="H276" t="str">
            <v>x</v>
          </cell>
          <cell r="P276" t="str">
            <v>x</v>
          </cell>
          <cell r="W276" t="str">
            <v>x</v>
          </cell>
          <cell r="AC276" t="str">
            <v>Västerås VK</v>
          </cell>
          <cell r="AD276" t="str">
            <v>Västerås VK</v>
          </cell>
        </row>
        <row r="277">
          <cell r="A277">
            <v>262</v>
          </cell>
          <cell r="B277" t="str">
            <v>Lars</v>
          </cell>
          <cell r="C277" t="str">
            <v>Larsson</v>
          </cell>
          <cell r="D277">
            <v>709</v>
          </cell>
          <cell r="E277" t="str">
            <v xml:space="preserve">H </v>
          </cell>
          <cell r="F277" t="str">
            <v>O</v>
          </cell>
          <cell r="G277">
            <v>24</v>
          </cell>
          <cell r="M277" t="str">
            <v>x</v>
          </cell>
          <cell r="R277" t="str">
            <v>x</v>
          </cell>
          <cell r="Y277" t="str">
            <v>x</v>
          </cell>
          <cell r="AC277" t="str">
            <v>Västerås VK</v>
          </cell>
          <cell r="AD277" t="str">
            <v>Västerås VK</v>
          </cell>
        </row>
        <row r="278">
          <cell r="A278">
            <v>263</v>
          </cell>
          <cell r="B278" t="str">
            <v xml:space="preserve">Markus </v>
          </cell>
          <cell r="C278" t="str">
            <v>Lundberg</v>
          </cell>
          <cell r="D278">
            <v>710</v>
          </cell>
          <cell r="E278" t="str">
            <v>H</v>
          </cell>
          <cell r="F278" t="str">
            <v>A</v>
          </cell>
          <cell r="G278">
            <v>86</v>
          </cell>
          <cell r="I278" t="str">
            <v>x</v>
          </cell>
          <cell r="P278" t="str">
            <v>x</v>
          </cell>
          <cell r="U278" t="str">
            <v>x2</v>
          </cell>
          <cell r="W278" t="str">
            <v>x</v>
          </cell>
          <cell r="AC278" t="str">
            <v>Västerås VK</v>
          </cell>
          <cell r="AD278" t="str">
            <v>Västerås VK</v>
          </cell>
        </row>
        <row r="279">
          <cell r="A279">
            <v>264</v>
          </cell>
          <cell r="B279" t="str">
            <v>Sture</v>
          </cell>
          <cell r="C279" t="str">
            <v>Lundberg</v>
          </cell>
          <cell r="D279">
            <v>711</v>
          </cell>
          <cell r="E279" t="str">
            <v>H</v>
          </cell>
          <cell r="F279" t="str">
            <v>O</v>
          </cell>
          <cell r="G279">
            <v>39</v>
          </cell>
          <cell r="M279" t="str">
            <v>x</v>
          </cell>
          <cell r="R279" t="str">
            <v>x</v>
          </cell>
          <cell r="Y279" t="str">
            <v>x</v>
          </cell>
          <cell r="AC279" t="str">
            <v>Västerås VK</v>
          </cell>
          <cell r="AD279" t="str">
            <v>Västerås VK</v>
          </cell>
        </row>
        <row r="280">
          <cell r="A280">
            <v>265</v>
          </cell>
          <cell r="B280" t="str">
            <v>Anneli</v>
          </cell>
          <cell r="C280" t="str">
            <v>Syverssen</v>
          </cell>
          <cell r="D280">
            <v>715</v>
          </cell>
          <cell r="E280" t="str">
            <v>D</v>
          </cell>
          <cell r="F280" t="str">
            <v>C</v>
          </cell>
          <cell r="G280">
            <v>72</v>
          </cell>
          <cell r="K280" t="str">
            <v>x</v>
          </cell>
          <cell r="Q280" t="str">
            <v>x</v>
          </cell>
          <cell r="U280" t="str">
            <v>x2</v>
          </cell>
          <cell r="AC280" t="str">
            <v>Västerås VK</v>
          </cell>
          <cell r="AD280" t="str">
            <v>Västerås VK</v>
          </cell>
        </row>
        <row r="281">
          <cell r="A281">
            <v>266</v>
          </cell>
          <cell r="B281" t="str">
            <v>Therese</v>
          </cell>
          <cell r="C281" t="str">
            <v>Syverssen</v>
          </cell>
          <cell r="D281">
            <v>808</v>
          </cell>
          <cell r="E281" t="str">
            <v>D</v>
          </cell>
          <cell r="F281" t="str">
            <v>J</v>
          </cell>
          <cell r="G281">
            <v>93</v>
          </cell>
          <cell r="O281" t="str">
            <v>x</v>
          </cell>
          <cell r="T281" t="str">
            <v>x</v>
          </cell>
          <cell r="U281" t="str">
            <v>x1</v>
          </cell>
          <cell r="AC281" t="str">
            <v>Västerås VK</v>
          </cell>
          <cell r="AD281" t="str">
            <v>Västerås VK</v>
          </cell>
        </row>
        <row r="282">
          <cell r="A282">
            <v>267</v>
          </cell>
          <cell r="B282" t="str">
            <v xml:space="preserve">Agne </v>
          </cell>
          <cell r="C282" t="str">
            <v>Broberg</v>
          </cell>
          <cell r="D282">
            <v>766</v>
          </cell>
          <cell r="E282" t="str">
            <v>H</v>
          </cell>
          <cell r="F282" t="str">
            <v>A</v>
          </cell>
          <cell r="G282">
            <v>58</v>
          </cell>
          <cell r="I282" t="str">
            <v>x</v>
          </cell>
          <cell r="P282" t="str">
            <v>x</v>
          </cell>
          <cell r="W282" t="str">
            <v>x2</v>
          </cell>
          <cell r="AC282" t="str">
            <v>Östergarns IK</v>
          </cell>
          <cell r="AD282" t="str">
            <v>Östergarns IK</v>
          </cell>
        </row>
        <row r="283">
          <cell r="A283">
            <v>268</v>
          </cell>
          <cell r="B283" t="str">
            <v xml:space="preserve">Arne </v>
          </cell>
          <cell r="C283" t="str">
            <v>Eriksson</v>
          </cell>
          <cell r="D283">
            <v>767</v>
          </cell>
          <cell r="E283" t="str">
            <v>H</v>
          </cell>
          <cell r="F283" t="str">
            <v>E</v>
          </cell>
          <cell r="G283">
            <v>64</v>
          </cell>
          <cell r="H283" t="str">
            <v>x</v>
          </cell>
          <cell r="P283" t="str">
            <v>x</v>
          </cell>
          <cell r="U283" t="str">
            <v>x</v>
          </cell>
          <cell r="W283" t="str">
            <v>x1</v>
          </cell>
          <cell r="AC283" t="str">
            <v>Östergarns IK</v>
          </cell>
          <cell r="AD283" t="str">
            <v>Östergarns IK</v>
          </cell>
        </row>
        <row r="284">
          <cell r="A284">
            <v>269</v>
          </cell>
          <cell r="B284" t="str">
            <v xml:space="preserve">Maja </v>
          </cell>
          <cell r="C284" t="str">
            <v>Gustafsson</v>
          </cell>
          <cell r="D284">
            <v>805</v>
          </cell>
          <cell r="E284" t="str">
            <v>D</v>
          </cell>
          <cell r="F284" t="str">
            <v>B</v>
          </cell>
          <cell r="G284">
            <v>77</v>
          </cell>
          <cell r="J284" t="str">
            <v>x</v>
          </cell>
          <cell r="Q284" t="str">
            <v>x</v>
          </cell>
          <cell r="U284" t="str">
            <v>x</v>
          </cell>
          <cell r="AC284" t="str">
            <v>Östergarns IK</v>
          </cell>
          <cell r="AD284" t="str">
            <v>Östergarns IK</v>
          </cell>
        </row>
        <row r="285">
          <cell r="A285">
            <v>270</v>
          </cell>
          <cell r="B285" t="str">
            <v>Göte</v>
          </cell>
          <cell r="C285" t="str">
            <v>Karlsson</v>
          </cell>
          <cell r="D285">
            <v>770</v>
          </cell>
          <cell r="E285" t="str">
            <v>O</v>
          </cell>
          <cell r="F285" t="str">
            <v>A</v>
          </cell>
          <cell r="G285">
            <v>45</v>
          </cell>
          <cell r="M285" t="str">
            <v>x</v>
          </cell>
          <cell r="R285" t="str">
            <v>x</v>
          </cell>
          <cell r="Y285" t="str">
            <v>x1</v>
          </cell>
          <cell r="AC285" t="str">
            <v>Östergarns IK</v>
          </cell>
          <cell r="AD285" t="str">
            <v>Östergarns IK</v>
          </cell>
        </row>
        <row r="286">
          <cell r="A286">
            <v>271</v>
          </cell>
          <cell r="B286" t="str">
            <v>Fred</v>
          </cell>
          <cell r="C286" t="str">
            <v>Klingvall</v>
          </cell>
          <cell r="D286">
            <v>776</v>
          </cell>
          <cell r="E286" t="str">
            <v>O</v>
          </cell>
          <cell r="F286" t="str">
            <v>E</v>
          </cell>
          <cell r="G286">
            <v>38</v>
          </cell>
          <cell r="M286" t="str">
            <v>x</v>
          </cell>
          <cell r="R286" t="str">
            <v>x</v>
          </cell>
          <cell r="Y286" t="str">
            <v>x1</v>
          </cell>
          <cell r="AC286" t="str">
            <v>Östergarns IK</v>
          </cell>
          <cell r="AD286" t="str">
            <v>Östergarns IK</v>
          </cell>
        </row>
        <row r="287">
          <cell r="A287">
            <v>272</v>
          </cell>
          <cell r="B287" t="str">
            <v xml:space="preserve">Lars </v>
          </cell>
          <cell r="C287" t="str">
            <v>Klingvall</v>
          </cell>
          <cell r="D287">
            <v>777</v>
          </cell>
          <cell r="E287" t="str">
            <v>H</v>
          </cell>
          <cell r="F287" t="str">
            <v>A</v>
          </cell>
          <cell r="G287">
            <v>66</v>
          </cell>
          <cell r="I287" t="str">
            <v>x</v>
          </cell>
          <cell r="P287" t="str">
            <v>x</v>
          </cell>
          <cell r="W287" t="str">
            <v>x2</v>
          </cell>
          <cell r="AC287" t="str">
            <v>Östergarns IK</v>
          </cell>
          <cell r="AD287" t="str">
            <v>Östergarns IK</v>
          </cell>
        </row>
        <row r="288">
          <cell r="A288">
            <v>273</v>
          </cell>
          <cell r="B288" t="str">
            <v xml:space="preserve">Lars </v>
          </cell>
          <cell r="C288" t="str">
            <v>Klintström</v>
          </cell>
          <cell r="E288" t="str">
            <v>H</v>
          </cell>
          <cell r="F288" t="str">
            <v>B</v>
          </cell>
          <cell r="G288">
            <v>54</v>
          </cell>
          <cell r="J288" t="str">
            <v>x</v>
          </cell>
          <cell r="W288" t="str">
            <v>x2</v>
          </cell>
          <cell r="AC288" t="str">
            <v>Östergarns IK</v>
          </cell>
          <cell r="AD288" t="str">
            <v>Östergarns IK</v>
          </cell>
        </row>
        <row r="289">
          <cell r="A289">
            <v>274</v>
          </cell>
          <cell r="B289" t="str">
            <v xml:space="preserve">Lars-Erik </v>
          </cell>
          <cell r="C289" t="str">
            <v>Larsson</v>
          </cell>
          <cell r="D289">
            <v>780</v>
          </cell>
          <cell r="E289" t="str">
            <v>O</v>
          </cell>
          <cell r="F289" t="str">
            <v>B</v>
          </cell>
          <cell r="G289">
            <v>45</v>
          </cell>
          <cell r="M289" t="str">
            <v>x</v>
          </cell>
          <cell r="R289" t="str">
            <v>x</v>
          </cell>
          <cell r="Y289" t="str">
            <v>x2</v>
          </cell>
          <cell r="AC289" t="str">
            <v>Östergarns IK</v>
          </cell>
          <cell r="AD289" t="str">
            <v>Östergarns IK</v>
          </cell>
        </row>
        <row r="290">
          <cell r="A290">
            <v>275</v>
          </cell>
          <cell r="B290" t="str">
            <v>Henrik</v>
          </cell>
          <cell r="C290" t="str">
            <v>Lawergren</v>
          </cell>
          <cell r="D290">
            <v>782</v>
          </cell>
          <cell r="E290" t="str">
            <v>H</v>
          </cell>
          <cell r="F290" t="str">
            <v>A</v>
          </cell>
          <cell r="G290">
            <v>63</v>
          </cell>
          <cell r="I290" t="str">
            <v>x</v>
          </cell>
          <cell r="P290" t="str">
            <v>x</v>
          </cell>
          <cell r="W290" t="str">
            <v>x1</v>
          </cell>
          <cell r="AC290" t="str">
            <v>Östergarns IK</v>
          </cell>
          <cell r="AD290" t="str">
            <v>Östergarns IK</v>
          </cell>
        </row>
        <row r="291">
          <cell r="A291">
            <v>276</v>
          </cell>
          <cell r="B291" t="str">
            <v>Joel</v>
          </cell>
          <cell r="C291" t="str">
            <v>Lawergren</v>
          </cell>
          <cell r="D291">
            <v>783</v>
          </cell>
          <cell r="E291" t="str">
            <v>H</v>
          </cell>
          <cell r="F291" t="str">
            <v>J</v>
          </cell>
          <cell r="G291">
            <v>93</v>
          </cell>
          <cell r="O291" t="str">
            <v>x</v>
          </cell>
          <cell r="T291" t="str">
            <v>x</v>
          </cell>
          <cell r="V291" t="str">
            <v>S</v>
          </cell>
          <cell r="AA291" t="str">
            <v>x</v>
          </cell>
          <cell r="AC291" t="str">
            <v>Östergarns IK</v>
          </cell>
          <cell r="AD291" t="str">
            <v>Östergarns IK</v>
          </cell>
        </row>
        <row r="292">
          <cell r="A292">
            <v>277</v>
          </cell>
          <cell r="B292" t="str">
            <v xml:space="preserve">Torbjörn </v>
          </cell>
          <cell r="C292" t="str">
            <v>Lawergren</v>
          </cell>
          <cell r="D292">
            <v>785</v>
          </cell>
          <cell r="E292" t="str">
            <v>H</v>
          </cell>
          <cell r="F292" t="str">
            <v>E</v>
          </cell>
          <cell r="G292">
            <v>65</v>
          </cell>
          <cell r="H292" t="str">
            <v>x</v>
          </cell>
          <cell r="P292" t="str">
            <v>x</v>
          </cell>
          <cell r="W292" t="str">
            <v>x1</v>
          </cell>
          <cell r="AC292" t="str">
            <v>Östergarns IK</v>
          </cell>
          <cell r="AD292" t="str">
            <v>Östergarns IK</v>
          </cell>
        </row>
        <row r="293">
          <cell r="A293">
            <v>278</v>
          </cell>
          <cell r="B293" t="str">
            <v xml:space="preserve">Inge </v>
          </cell>
          <cell r="C293" t="str">
            <v>Olsson</v>
          </cell>
          <cell r="D293">
            <v>793</v>
          </cell>
          <cell r="E293" t="str">
            <v>O</v>
          </cell>
          <cell r="F293" t="str">
            <v>B</v>
          </cell>
          <cell r="G293">
            <v>48</v>
          </cell>
          <cell r="M293" t="str">
            <v>X</v>
          </cell>
          <cell r="R293" t="str">
            <v>X</v>
          </cell>
          <cell r="Y293" t="str">
            <v>X2</v>
          </cell>
          <cell r="AC293" t="str">
            <v>Östergarns IK</v>
          </cell>
          <cell r="AD293" t="str">
            <v>Östergarns IK</v>
          </cell>
        </row>
        <row r="294">
          <cell r="A294">
            <v>279</v>
          </cell>
          <cell r="B294" t="str">
            <v>Erland</v>
          </cell>
          <cell r="C294" t="str">
            <v>Persson</v>
          </cell>
          <cell r="D294">
            <v>794</v>
          </cell>
          <cell r="E294" t="str">
            <v>O</v>
          </cell>
          <cell r="F294" t="str">
            <v>B</v>
          </cell>
          <cell r="G294">
            <v>41</v>
          </cell>
          <cell r="AC294" t="str">
            <v>Östergarns IK</v>
          </cell>
          <cell r="AD294" t="str">
            <v>Östergarns IK</v>
          </cell>
        </row>
        <row r="295">
          <cell r="A295">
            <v>280</v>
          </cell>
          <cell r="B295" t="str">
            <v>Johan</v>
          </cell>
          <cell r="C295" t="str">
            <v>Pettersson</v>
          </cell>
          <cell r="D295">
            <v>798</v>
          </cell>
          <cell r="E295" t="str">
            <v>H</v>
          </cell>
          <cell r="F295" t="str">
            <v>J</v>
          </cell>
          <cell r="G295">
            <v>91</v>
          </cell>
          <cell r="O295" t="str">
            <v>x</v>
          </cell>
          <cell r="T295" t="str">
            <v>x</v>
          </cell>
          <cell r="V295" t="str">
            <v>S</v>
          </cell>
          <cell r="AA295" t="str">
            <v>x</v>
          </cell>
          <cell r="AC295" t="str">
            <v>Östergarns IK</v>
          </cell>
          <cell r="AD295" t="str">
            <v>Östergarns IK</v>
          </cell>
        </row>
        <row r="296">
          <cell r="A296">
            <v>281</v>
          </cell>
          <cell r="B296" t="str">
            <v>Sture</v>
          </cell>
          <cell r="C296" t="str">
            <v>Stenström</v>
          </cell>
          <cell r="D296">
            <v>865</v>
          </cell>
          <cell r="E296" t="str">
            <v>O</v>
          </cell>
          <cell r="F296" t="str">
            <v>E</v>
          </cell>
          <cell r="G296">
            <v>40</v>
          </cell>
          <cell r="M296" t="str">
            <v>x</v>
          </cell>
          <cell r="R296" t="str">
            <v>x</v>
          </cell>
          <cell r="Y296" t="str">
            <v>x1</v>
          </cell>
          <cell r="AC296" t="str">
            <v>Östergarns IK</v>
          </cell>
          <cell r="AD296" t="str">
            <v>Östergarns IK</v>
          </cell>
        </row>
        <row r="297">
          <cell r="A297">
            <v>282</v>
          </cell>
          <cell r="B297" t="str">
            <v>Åke</v>
          </cell>
          <cell r="C297" t="str">
            <v>Wahlgren</v>
          </cell>
          <cell r="D297">
            <v>803</v>
          </cell>
          <cell r="E297" t="str">
            <v>O</v>
          </cell>
          <cell r="F297" t="str">
            <v>B</v>
          </cell>
          <cell r="G297">
            <v>34</v>
          </cell>
          <cell r="M297" t="str">
            <v>x</v>
          </cell>
          <cell r="R297" t="str">
            <v>x</v>
          </cell>
          <cell r="Y297" t="str">
            <v>x2</v>
          </cell>
          <cell r="AC297" t="str">
            <v>Östergarns IK</v>
          </cell>
          <cell r="AD297" t="str">
            <v>Östergarns IK</v>
          </cell>
        </row>
        <row r="298">
          <cell r="A298">
            <v>283</v>
          </cell>
        </row>
        <row r="299">
          <cell r="A299">
            <v>284</v>
          </cell>
        </row>
        <row r="300">
          <cell r="A300">
            <v>285</v>
          </cell>
        </row>
        <row r="301">
          <cell r="A301">
            <v>286</v>
          </cell>
        </row>
        <row r="302">
          <cell r="A302">
            <v>287</v>
          </cell>
        </row>
        <row r="303">
          <cell r="A303">
            <v>288</v>
          </cell>
        </row>
        <row r="304">
          <cell r="A304">
            <v>289</v>
          </cell>
        </row>
        <row r="305">
          <cell r="A305">
            <v>290</v>
          </cell>
        </row>
        <row r="306">
          <cell r="A306">
            <v>291</v>
          </cell>
        </row>
        <row r="307">
          <cell r="A307">
            <v>292</v>
          </cell>
        </row>
        <row r="308">
          <cell r="A308">
            <v>293</v>
          </cell>
        </row>
        <row r="309">
          <cell r="A309">
            <v>294</v>
          </cell>
        </row>
        <row r="310">
          <cell r="A310">
            <v>295</v>
          </cell>
        </row>
        <row r="311">
          <cell r="A311">
            <v>296</v>
          </cell>
        </row>
        <row r="312">
          <cell r="A312">
            <v>297</v>
          </cell>
        </row>
        <row r="313">
          <cell r="A313">
            <v>298</v>
          </cell>
        </row>
        <row r="314">
          <cell r="A314">
            <v>299</v>
          </cell>
        </row>
        <row r="315">
          <cell r="A315">
            <v>300</v>
          </cell>
        </row>
        <row r="316">
          <cell r="A316">
            <v>301</v>
          </cell>
        </row>
        <row r="317">
          <cell r="A317">
            <v>302</v>
          </cell>
        </row>
        <row r="318">
          <cell r="A318">
            <v>303</v>
          </cell>
        </row>
        <row r="319">
          <cell r="A319">
            <v>304</v>
          </cell>
        </row>
        <row r="320">
          <cell r="A320">
            <v>305</v>
          </cell>
        </row>
        <row r="321">
          <cell r="A321">
            <v>306</v>
          </cell>
        </row>
        <row r="322">
          <cell r="A322">
            <v>307</v>
          </cell>
        </row>
        <row r="323">
          <cell r="A323">
            <v>308</v>
          </cell>
        </row>
        <row r="324">
          <cell r="A324">
            <v>309</v>
          </cell>
        </row>
        <row r="325">
          <cell r="A325">
            <v>310</v>
          </cell>
        </row>
        <row r="326">
          <cell r="A326">
            <v>311</v>
          </cell>
        </row>
        <row r="327">
          <cell r="A327">
            <v>312</v>
          </cell>
        </row>
        <row r="328">
          <cell r="A328">
            <v>313</v>
          </cell>
        </row>
        <row r="329">
          <cell r="A329">
            <v>314</v>
          </cell>
        </row>
        <row r="330">
          <cell r="A330">
            <v>315</v>
          </cell>
        </row>
        <row r="331">
          <cell r="A331">
            <v>316</v>
          </cell>
        </row>
        <row r="332">
          <cell r="A332">
            <v>317</v>
          </cell>
        </row>
        <row r="333">
          <cell r="A333">
            <v>318</v>
          </cell>
        </row>
        <row r="334">
          <cell r="A334">
            <v>319</v>
          </cell>
        </row>
        <row r="335">
          <cell r="A335">
            <v>320</v>
          </cell>
        </row>
        <row r="336">
          <cell r="A336">
            <v>321</v>
          </cell>
        </row>
        <row r="337">
          <cell r="A337">
            <v>322</v>
          </cell>
        </row>
        <row r="338">
          <cell r="A338">
            <v>323</v>
          </cell>
        </row>
        <row r="339">
          <cell r="A339">
            <v>324</v>
          </cell>
        </row>
        <row r="340">
          <cell r="A340">
            <v>325</v>
          </cell>
        </row>
        <row r="341">
          <cell r="A341">
            <v>326</v>
          </cell>
        </row>
        <row r="342">
          <cell r="A342">
            <v>327</v>
          </cell>
        </row>
        <row r="343">
          <cell r="A343">
            <v>328</v>
          </cell>
        </row>
        <row r="344">
          <cell r="A344">
            <v>329</v>
          </cell>
        </row>
        <row r="345">
          <cell r="A345">
            <v>330</v>
          </cell>
        </row>
        <row r="346">
          <cell r="A346">
            <v>331</v>
          </cell>
        </row>
        <row r="347">
          <cell r="A347">
            <v>332</v>
          </cell>
        </row>
        <row r="348">
          <cell r="A348">
            <v>334</v>
          </cell>
        </row>
        <row r="349">
          <cell r="A349">
            <v>335</v>
          </cell>
        </row>
        <row r="350">
          <cell r="A350">
            <v>336</v>
          </cell>
        </row>
        <row r="351">
          <cell r="A351">
            <v>337</v>
          </cell>
        </row>
        <row r="352">
          <cell r="A352">
            <v>338</v>
          </cell>
        </row>
        <row r="353">
          <cell r="A353">
            <v>339</v>
          </cell>
        </row>
        <row r="354">
          <cell r="A354">
            <v>340</v>
          </cell>
        </row>
        <row r="355">
          <cell r="A355">
            <v>341</v>
          </cell>
        </row>
        <row r="356">
          <cell r="A356">
            <v>342</v>
          </cell>
        </row>
        <row r="357">
          <cell r="A357">
            <v>343</v>
          </cell>
        </row>
        <row r="358">
          <cell r="A358">
            <v>344</v>
          </cell>
        </row>
        <row r="359">
          <cell r="A359">
            <v>345</v>
          </cell>
        </row>
        <row r="360">
          <cell r="A360">
            <v>346</v>
          </cell>
        </row>
        <row r="361">
          <cell r="A361">
            <v>347</v>
          </cell>
        </row>
        <row r="362">
          <cell r="A362">
            <v>348</v>
          </cell>
        </row>
        <row r="363">
          <cell r="A363">
            <v>349</v>
          </cell>
        </row>
        <row r="364">
          <cell r="A364">
            <v>350</v>
          </cell>
        </row>
        <row r="365">
          <cell r="A365">
            <v>351</v>
          </cell>
        </row>
        <row r="366">
          <cell r="A366">
            <v>352</v>
          </cell>
        </row>
        <row r="367">
          <cell r="A367">
            <v>353</v>
          </cell>
        </row>
        <row r="368">
          <cell r="A368">
            <v>354</v>
          </cell>
        </row>
        <row r="369">
          <cell r="A369">
            <v>355</v>
          </cell>
        </row>
        <row r="370">
          <cell r="A370">
            <v>356</v>
          </cell>
        </row>
        <row r="371">
          <cell r="A371">
            <v>357</v>
          </cell>
        </row>
        <row r="372">
          <cell r="A372">
            <v>358</v>
          </cell>
        </row>
        <row r="373">
          <cell r="A373">
            <v>359</v>
          </cell>
        </row>
        <row r="374">
          <cell r="A374">
            <v>360</v>
          </cell>
        </row>
        <row r="375">
          <cell r="A375">
            <v>361</v>
          </cell>
        </row>
        <row r="376">
          <cell r="A376">
            <v>362</v>
          </cell>
        </row>
        <row r="377">
          <cell r="A377">
            <v>363</v>
          </cell>
        </row>
        <row r="378">
          <cell r="A378">
            <v>364</v>
          </cell>
        </row>
        <row r="379">
          <cell r="A379">
            <v>365</v>
          </cell>
        </row>
        <row r="380">
          <cell r="A380">
            <v>366</v>
          </cell>
        </row>
        <row r="381">
          <cell r="A381">
            <v>367</v>
          </cell>
        </row>
        <row r="382">
          <cell r="A382">
            <v>368</v>
          </cell>
        </row>
        <row r="383">
          <cell r="A383">
            <v>369</v>
          </cell>
        </row>
        <row r="384">
          <cell r="A384">
            <v>370</v>
          </cell>
        </row>
        <row r="385">
          <cell r="A385">
            <v>371</v>
          </cell>
        </row>
        <row r="386">
          <cell r="A386">
            <v>372</v>
          </cell>
        </row>
        <row r="387">
          <cell r="A387">
            <v>373</v>
          </cell>
        </row>
        <row r="388">
          <cell r="A388">
            <v>374</v>
          </cell>
        </row>
        <row r="389">
          <cell r="A389">
            <v>375</v>
          </cell>
        </row>
        <row r="390">
          <cell r="A390">
            <v>376</v>
          </cell>
        </row>
        <row r="391">
          <cell r="A391">
            <v>377</v>
          </cell>
        </row>
        <row r="392">
          <cell r="A392">
            <v>378</v>
          </cell>
        </row>
        <row r="393">
          <cell r="A393">
            <v>379</v>
          </cell>
        </row>
        <row r="394">
          <cell r="A394">
            <v>380</v>
          </cell>
        </row>
        <row r="395">
          <cell r="A395">
            <v>381</v>
          </cell>
        </row>
        <row r="396">
          <cell r="A396">
            <v>382</v>
          </cell>
        </row>
        <row r="397">
          <cell r="A397">
            <v>383</v>
          </cell>
        </row>
        <row r="398">
          <cell r="A398">
            <v>384</v>
          </cell>
        </row>
        <row r="399">
          <cell r="A399">
            <v>385</v>
          </cell>
        </row>
        <row r="400">
          <cell r="A400">
            <v>386</v>
          </cell>
        </row>
        <row r="401">
          <cell r="A401">
            <v>387</v>
          </cell>
        </row>
        <row r="402">
          <cell r="A402">
            <v>388</v>
          </cell>
        </row>
        <row r="403">
          <cell r="A403">
            <v>389</v>
          </cell>
        </row>
        <row r="404">
          <cell r="A404">
            <v>390</v>
          </cell>
        </row>
        <row r="405">
          <cell r="A405">
            <v>391</v>
          </cell>
        </row>
        <row r="406">
          <cell r="A406">
            <v>392</v>
          </cell>
        </row>
        <row r="407">
          <cell r="A407">
            <v>393</v>
          </cell>
        </row>
        <row r="408">
          <cell r="A408">
            <v>394</v>
          </cell>
        </row>
        <row r="409">
          <cell r="A409">
            <v>395</v>
          </cell>
        </row>
        <row r="410">
          <cell r="A410">
            <v>396</v>
          </cell>
        </row>
        <row r="411">
          <cell r="A411">
            <v>397</v>
          </cell>
        </row>
        <row r="412">
          <cell r="A412">
            <v>398</v>
          </cell>
        </row>
        <row r="413">
          <cell r="A413">
            <v>399</v>
          </cell>
        </row>
        <row r="414">
          <cell r="A414">
            <v>400</v>
          </cell>
        </row>
        <row r="415">
          <cell r="A415">
            <v>401</v>
          </cell>
        </row>
        <row r="416">
          <cell r="A416">
            <v>402</v>
          </cell>
        </row>
        <row r="417">
          <cell r="A417">
            <v>403</v>
          </cell>
        </row>
        <row r="418">
          <cell r="A418">
            <v>404</v>
          </cell>
        </row>
        <row r="419">
          <cell r="A419">
            <v>405</v>
          </cell>
        </row>
        <row r="420">
          <cell r="A420">
            <v>406</v>
          </cell>
        </row>
        <row r="421">
          <cell r="A421">
            <v>407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22"/>
  <sheetViews>
    <sheetView workbookViewId="0">
      <pane xSplit="3" ySplit="11" topLeftCell="D22" activePane="bottomRight" state="frozen"/>
      <selection pane="topRight" activeCell="D1" sqref="D1"/>
      <selection pane="bottomLeft" activeCell="A12" sqref="A12"/>
      <selection pane="bottomRight" activeCell="AF14" sqref="AF14"/>
    </sheetView>
  </sheetViews>
  <sheetFormatPr defaultRowHeight="12.75" x14ac:dyDescent="0.2"/>
  <cols>
    <col min="1" max="1" width="5.140625" customWidth="1"/>
    <col min="2" max="2" width="11.7109375" customWidth="1"/>
    <col min="3" max="3" width="13.28515625" bestFit="1" customWidth="1"/>
    <col min="4" max="4" width="5.28515625" customWidth="1"/>
    <col min="5" max="9" width="4.5703125" customWidth="1"/>
    <col min="10" max="11" width="5.28515625" customWidth="1"/>
    <col min="12" max="23" width="4" customWidth="1"/>
    <col min="24" max="24" width="3.85546875" customWidth="1"/>
    <col min="25" max="26" width="4" customWidth="1"/>
    <col min="27" max="27" width="15" customWidth="1"/>
  </cols>
  <sheetData>
    <row r="1" spans="1:27" x14ac:dyDescent="0.2">
      <c r="A1" s="1"/>
      <c r="B1" s="2" t="s">
        <v>39</v>
      </c>
      <c r="C1" s="3"/>
      <c r="D1" s="3"/>
      <c r="E1" s="3"/>
      <c r="F1" s="3"/>
      <c r="G1" s="3" t="s">
        <v>41</v>
      </c>
      <c r="H1" s="3"/>
      <c r="I1" s="3"/>
      <c r="J1" s="3"/>
      <c r="K1" s="3"/>
      <c r="L1" s="3"/>
      <c r="M1" s="3"/>
      <c r="N1" s="3"/>
      <c r="O1" s="3"/>
      <c r="P1" s="3"/>
      <c r="Q1" s="3"/>
      <c r="R1" s="3"/>
      <c r="S1" s="3"/>
      <c r="T1" s="3"/>
      <c r="U1" s="3"/>
      <c r="V1" s="3"/>
      <c r="W1" s="3"/>
      <c r="X1" s="3"/>
      <c r="Y1" s="3"/>
      <c r="Z1" s="4"/>
    </row>
    <row r="2" spans="1:27" ht="8.25" customHeight="1" x14ac:dyDescent="0.2">
      <c r="A2" s="5"/>
      <c r="B2" s="6"/>
      <c r="C2" s="7"/>
      <c r="D2" s="7"/>
      <c r="E2" s="7"/>
      <c r="F2" s="7"/>
      <c r="G2" s="7"/>
      <c r="H2" s="7"/>
      <c r="I2" s="7"/>
      <c r="J2" s="7"/>
      <c r="K2" s="7"/>
      <c r="L2" s="7"/>
      <c r="M2" s="7"/>
      <c r="N2" s="7"/>
      <c r="O2" s="7"/>
      <c r="P2" s="6"/>
      <c r="Q2" s="7"/>
      <c r="R2" s="7"/>
      <c r="S2" s="7"/>
      <c r="T2" s="7"/>
      <c r="U2" s="7"/>
      <c r="V2" s="7"/>
      <c r="W2" s="7"/>
      <c r="X2" s="7"/>
      <c r="Y2" s="7"/>
      <c r="Z2" s="8"/>
    </row>
    <row r="3" spans="1:27" x14ac:dyDescent="0.2">
      <c r="A3" s="5"/>
      <c r="B3" s="9" t="s">
        <v>0</v>
      </c>
      <c r="C3" s="46"/>
      <c r="D3" s="7"/>
      <c r="E3" s="9"/>
      <c r="F3" s="9"/>
      <c r="G3" s="9"/>
      <c r="H3" s="9" t="s">
        <v>1</v>
      </c>
      <c r="I3" s="9"/>
      <c r="J3" s="10"/>
      <c r="K3" s="387"/>
      <c r="L3" s="384"/>
      <c r="M3" s="384"/>
      <c r="N3" s="384"/>
      <c r="O3" s="7"/>
      <c r="P3" s="6"/>
      <c r="Q3" s="7"/>
      <c r="R3" s="7"/>
      <c r="S3" s="7"/>
      <c r="T3" s="7"/>
      <c r="U3" s="7"/>
      <c r="V3" s="7"/>
      <c r="W3" s="7"/>
      <c r="X3" s="7"/>
      <c r="Y3" s="7"/>
      <c r="Z3" s="8"/>
    </row>
    <row r="4" spans="1:27" x14ac:dyDescent="0.2">
      <c r="A4" s="5"/>
      <c r="B4" s="9" t="s">
        <v>2</v>
      </c>
      <c r="C4" s="46"/>
      <c r="D4" s="7"/>
      <c r="E4" s="9"/>
      <c r="F4" s="9"/>
      <c r="G4" s="9"/>
      <c r="H4" s="9" t="s">
        <v>3</v>
      </c>
      <c r="I4" s="9"/>
      <c r="J4" s="10"/>
      <c r="K4" s="384"/>
      <c r="L4" s="384"/>
      <c r="M4" s="384"/>
      <c r="N4" s="384"/>
      <c r="O4" s="7"/>
      <c r="P4" s="6"/>
      <c r="Q4" s="7"/>
      <c r="R4" s="7"/>
      <c r="S4" s="7"/>
      <c r="T4" s="7"/>
      <c r="U4" s="7"/>
      <c r="V4" s="7"/>
      <c r="W4" s="7"/>
      <c r="X4" s="7"/>
      <c r="Y4" s="7"/>
      <c r="Z4" s="8"/>
    </row>
    <row r="5" spans="1:27" x14ac:dyDescent="0.2">
      <c r="A5" s="5"/>
      <c r="B5" s="9" t="s">
        <v>4</v>
      </c>
      <c r="C5" s="46"/>
      <c r="D5" s="7"/>
      <c r="E5" s="9"/>
      <c r="F5" s="9"/>
      <c r="G5" s="9"/>
      <c r="H5" s="9" t="s">
        <v>5</v>
      </c>
      <c r="I5" s="9"/>
      <c r="J5" s="10"/>
      <c r="K5" s="387"/>
      <c r="L5" s="384"/>
      <c r="M5" s="384"/>
      <c r="N5" s="384"/>
      <c r="O5" s="7"/>
      <c r="P5" s="11" t="s">
        <v>6</v>
      </c>
      <c r="Q5" s="7"/>
      <c r="R5" s="7"/>
      <c r="S5" s="7"/>
      <c r="T5" s="385"/>
      <c r="U5" s="385"/>
      <c r="V5" s="385"/>
      <c r="W5" s="7" t="s">
        <v>7</v>
      </c>
      <c r="X5" s="7"/>
      <c r="Y5" s="7"/>
      <c r="Z5" s="8"/>
    </row>
    <row r="6" spans="1:27" x14ac:dyDescent="0.2">
      <c r="A6" s="5"/>
      <c r="B6" s="9" t="s">
        <v>8</v>
      </c>
      <c r="C6" s="46"/>
      <c r="D6" s="7"/>
      <c r="E6" s="9"/>
      <c r="F6" s="9"/>
      <c r="G6" s="9"/>
      <c r="H6" s="9" t="s">
        <v>9</v>
      </c>
      <c r="I6" s="9"/>
      <c r="J6" s="10"/>
      <c r="K6" s="383"/>
      <c r="L6" s="384"/>
      <c r="M6" s="384"/>
      <c r="N6" s="384"/>
      <c r="O6" s="7"/>
      <c r="P6" s="7" t="s">
        <v>40</v>
      </c>
      <c r="Q6" s="7"/>
      <c r="R6" s="7"/>
      <c r="S6" s="7"/>
      <c r="T6" s="385"/>
      <c r="U6" s="386"/>
      <c r="V6" s="386"/>
      <c r="W6" s="7"/>
      <c r="X6" s="7"/>
      <c r="Y6" s="7"/>
      <c r="Z6" s="8"/>
    </row>
    <row r="7" spans="1:27" x14ac:dyDescent="0.2">
      <c r="A7" s="12"/>
      <c r="B7" s="13"/>
      <c r="C7" s="13"/>
      <c r="D7" s="13"/>
      <c r="E7" s="13"/>
      <c r="F7" s="13"/>
      <c r="G7" s="13"/>
      <c r="H7" s="13"/>
      <c r="I7" s="13"/>
      <c r="J7" s="13"/>
      <c r="K7" s="13"/>
      <c r="L7" s="13"/>
      <c r="M7" s="13"/>
      <c r="N7" s="13"/>
      <c r="O7" s="13"/>
      <c r="P7" s="13"/>
      <c r="Q7" s="13"/>
      <c r="R7" s="13"/>
      <c r="S7" s="13"/>
      <c r="T7" s="13"/>
      <c r="U7" s="13"/>
      <c r="V7" s="13"/>
      <c r="W7" s="13"/>
      <c r="X7" s="13"/>
      <c r="Y7" s="13"/>
      <c r="Z7" s="14"/>
    </row>
    <row r="8" spans="1:27" x14ac:dyDescent="0.2">
      <c r="A8" s="15"/>
      <c r="B8" s="16" t="s">
        <v>10</v>
      </c>
      <c r="C8" s="13"/>
      <c r="D8" s="13"/>
      <c r="E8" s="13"/>
      <c r="F8" s="13"/>
      <c r="G8" s="13"/>
      <c r="H8" s="13"/>
      <c r="I8" s="13"/>
      <c r="J8" s="13"/>
      <c r="K8" s="13"/>
      <c r="L8" s="17" t="s">
        <v>11</v>
      </c>
      <c r="M8" s="13"/>
      <c r="N8" s="13"/>
      <c r="O8" s="13"/>
      <c r="P8" s="13"/>
      <c r="Q8" s="13"/>
      <c r="R8" s="7"/>
      <c r="S8" s="13"/>
      <c r="T8" s="13"/>
      <c r="U8" s="13"/>
      <c r="V8" s="13"/>
      <c r="W8" s="13"/>
      <c r="X8" s="13"/>
      <c r="Y8" s="13"/>
      <c r="Z8" s="8"/>
    </row>
    <row r="9" spans="1:27" x14ac:dyDescent="0.2">
      <c r="A9" s="18" t="s">
        <v>12</v>
      </c>
      <c r="B9" s="19" t="s">
        <v>13</v>
      </c>
      <c r="C9" s="19" t="s">
        <v>14</v>
      </c>
      <c r="D9" s="19" t="s">
        <v>36</v>
      </c>
      <c r="E9" s="20" t="s">
        <v>15</v>
      </c>
      <c r="F9" s="20" t="s">
        <v>16</v>
      </c>
      <c r="G9" s="21"/>
      <c r="H9" s="21"/>
      <c r="I9" s="22"/>
      <c r="J9" s="22" t="s">
        <v>17</v>
      </c>
      <c r="K9" s="20" t="s">
        <v>18</v>
      </c>
      <c r="L9" s="23" t="s">
        <v>19</v>
      </c>
      <c r="M9" s="20" t="s">
        <v>20</v>
      </c>
      <c r="N9" s="21"/>
      <c r="O9" s="21"/>
      <c r="P9" s="21"/>
      <c r="Q9" s="21"/>
      <c r="R9" s="42"/>
      <c r="S9" s="21" t="s">
        <v>21</v>
      </c>
      <c r="T9" s="21"/>
      <c r="U9" s="21"/>
      <c r="V9" s="21"/>
      <c r="W9" s="21"/>
      <c r="X9" s="22"/>
      <c r="Y9" s="26"/>
      <c r="Z9" s="42"/>
    </row>
    <row r="10" spans="1:27" x14ac:dyDescent="0.2">
      <c r="A10" s="24"/>
      <c r="B10" s="25"/>
      <c r="C10" s="25"/>
      <c r="D10" s="25"/>
      <c r="E10" s="26"/>
      <c r="F10" s="26"/>
      <c r="G10" s="9"/>
      <c r="H10" s="9" t="s">
        <v>22</v>
      </c>
      <c r="I10" s="27"/>
      <c r="J10" s="28"/>
      <c r="K10" s="26"/>
      <c r="L10" s="29"/>
      <c r="M10" s="26"/>
      <c r="N10" s="9"/>
      <c r="O10" s="9" t="s">
        <v>22</v>
      </c>
      <c r="P10" s="9"/>
      <c r="Q10" s="9"/>
      <c r="R10" s="43"/>
      <c r="S10" s="9" t="s">
        <v>23</v>
      </c>
      <c r="T10" s="9"/>
      <c r="U10" s="9"/>
      <c r="V10" s="9"/>
      <c r="W10" s="26" t="s">
        <v>24</v>
      </c>
      <c r="X10" s="27"/>
      <c r="Y10" s="25" t="s">
        <v>38</v>
      </c>
      <c r="Z10" s="25"/>
    </row>
    <row r="11" spans="1:27" x14ac:dyDescent="0.2">
      <c r="A11" s="30"/>
      <c r="B11" s="31"/>
      <c r="C11" s="31"/>
      <c r="D11" s="31" t="s">
        <v>12</v>
      </c>
      <c r="E11" s="31" t="s">
        <v>25</v>
      </c>
      <c r="F11" s="31" t="s">
        <v>26</v>
      </c>
      <c r="G11" s="31" t="s">
        <v>27</v>
      </c>
      <c r="H11" s="31" t="s">
        <v>28</v>
      </c>
      <c r="I11" s="31" t="s">
        <v>29</v>
      </c>
      <c r="J11" s="32" t="s">
        <v>30</v>
      </c>
      <c r="K11" s="33" t="s">
        <v>31</v>
      </c>
      <c r="L11" s="34"/>
      <c r="M11" s="31" t="s">
        <v>32</v>
      </c>
      <c r="N11" s="31" t="s">
        <v>33</v>
      </c>
      <c r="O11" s="31" t="s">
        <v>28</v>
      </c>
      <c r="P11" s="31" t="s">
        <v>29</v>
      </c>
      <c r="Q11" s="33" t="s">
        <v>27</v>
      </c>
      <c r="R11" s="41" t="s">
        <v>37</v>
      </c>
      <c r="S11" s="39" t="s">
        <v>34</v>
      </c>
      <c r="T11" s="31" t="s">
        <v>35</v>
      </c>
      <c r="U11" s="31" t="s">
        <v>22</v>
      </c>
      <c r="V11" s="31" t="s">
        <v>28</v>
      </c>
      <c r="W11" s="31" t="s">
        <v>34</v>
      </c>
      <c r="X11" s="31" t="s">
        <v>35</v>
      </c>
      <c r="Y11" s="25" t="s">
        <v>34</v>
      </c>
      <c r="Z11" s="25" t="s">
        <v>35</v>
      </c>
    </row>
    <row r="12" spans="1:27" x14ac:dyDescent="0.2">
      <c r="A12" s="30">
        <v>0</v>
      </c>
      <c r="B12" s="25"/>
      <c r="C12" s="25"/>
      <c r="D12" s="31"/>
      <c r="E12" s="31"/>
      <c r="F12" s="31"/>
      <c r="G12" s="31"/>
      <c r="H12" s="31"/>
      <c r="I12" s="31"/>
      <c r="J12" s="32"/>
      <c r="K12" s="33"/>
      <c r="L12" s="34"/>
      <c r="M12" s="31"/>
      <c r="N12" s="31"/>
      <c r="O12" s="31"/>
      <c r="P12" s="31"/>
      <c r="Q12" s="33"/>
      <c r="R12" s="9"/>
      <c r="S12" s="39"/>
      <c r="T12" s="31"/>
      <c r="U12" s="31"/>
      <c r="V12" s="31"/>
      <c r="W12" s="31"/>
      <c r="X12" s="31"/>
      <c r="Y12" s="25"/>
      <c r="Z12" s="25"/>
    </row>
    <row r="13" spans="1:27" ht="15.95" customHeight="1" x14ac:dyDescent="0.2">
      <c r="A13" s="350">
        <v>1</v>
      </c>
      <c r="B13" s="353" t="s">
        <v>428</v>
      </c>
      <c r="C13" s="353" t="s">
        <v>118</v>
      </c>
      <c r="D13" s="351">
        <v>3</v>
      </c>
      <c r="E13" s="35" t="s">
        <v>45</v>
      </c>
      <c r="F13" s="35"/>
      <c r="G13" s="35"/>
      <c r="H13" s="35"/>
      <c r="I13" s="35" t="s">
        <v>42</v>
      </c>
      <c r="J13" s="35" t="s">
        <v>43</v>
      </c>
      <c r="K13" s="37">
        <v>48</v>
      </c>
      <c r="L13" s="38"/>
      <c r="M13" s="35"/>
      <c r="N13" s="35"/>
      <c r="O13" s="35"/>
      <c r="P13" s="35" t="s">
        <v>42</v>
      </c>
      <c r="Q13" s="35"/>
      <c r="R13" s="40"/>
      <c r="S13" s="35"/>
      <c r="T13" s="35"/>
      <c r="U13" s="35" t="s">
        <v>56</v>
      </c>
      <c r="V13" s="35"/>
      <c r="W13" s="35"/>
      <c r="X13" s="35"/>
      <c r="Y13" s="35"/>
      <c r="Z13" s="35"/>
      <c r="AA13" t="s">
        <v>417</v>
      </c>
    </row>
    <row r="14" spans="1:27" ht="15.95" customHeight="1" x14ac:dyDescent="0.2">
      <c r="A14" s="350">
        <v>2</v>
      </c>
      <c r="B14" s="353" t="s">
        <v>434</v>
      </c>
      <c r="C14" s="353" t="s">
        <v>435</v>
      </c>
      <c r="D14" s="351"/>
      <c r="E14" s="35"/>
      <c r="F14" s="35"/>
      <c r="G14" s="35"/>
      <c r="H14" s="35"/>
      <c r="I14" s="35" t="s">
        <v>42</v>
      </c>
      <c r="J14" s="35"/>
      <c r="K14" s="37">
        <v>51</v>
      </c>
      <c r="L14" s="38"/>
      <c r="M14" s="35"/>
      <c r="N14" s="35"/>
      <c r="O14" s="35"/>
      <c r="P14" s="35"/>
      <c r="Q14" s="35"/>
      <c r="R14" s="35"/>
      <c r="S14" s="35"/>
      <c r="T14" s="35"/>
      <c r="U14" s="35" t="s">
        <v>81</v>
      </c>
      <c r="V14" s="35"/>
      <c r="W14" s="35"/>
      <c r="X14" s="35"/>
      <c r="Y14" s="35"/>
      <c r="Z14" s="35"/>
      <c r="AA14" t="s">
        <v>417</v>
      </c>
    </row>
    <row r="15" spans="1:27" ht="15.95" customHeight="1" x14ac:dyDescent="0.2">
      <c r="A15" s="350">
        <v>3</v>
      </c>
      <c r="B15" s="353" t="s">
        <v>481</v>
      </c>
      <c r="C15" s="353" t="s">
        <v>308</v>
      </c>
      <c r="D15" s="351">
        <v>11</v>
      </c>
      <c r="E15" s="35"/>
      <c r="F15" s="35"/>
      <c r="G15" s="35"/>
      <c r="H15" s="35"/>
      <c r="I15" s="35" t="s">
        <v>42</v>
      </c>
      <c r="J15" s="35" t="s">
        <v>75</v>
      </c>
      <c r="K15" s="37">
        <v>48</v>
      </c>
      <c r="L15" s="38" t="s">
        <v>42</v>
      </c>
      <c r="M15" s="35"/>
      <c r="N15" s="35"/>
      <c r="O15" s="35"/>
      <c r="P15" s="35"/>
      <c r="Q15" s="35"/>
      <c r="R15" s="35"/>
      <c r="S15" s="35"/>
      <c r="T15" s="35"/>
      <c r="U15" s="35" t="s">
        <v>54</v>
      </c>
      <c r="V15" s="35"/>
      <c r="W15" s="35"/>
      <c r="X15" s="35"/>
      <c r="Y15" s="35"/>
      <c r="Z15" s="35"/>
      <c r="AA15" t="s">
        <v>417</v>
      </c>
    </row>
    <row r="16" spans="1:27" ht="15.95" customHeight="1" x14ac:dyDescent="0.2">
      <c r="A16" s="350">
        <v>4</v>
      </c>
      <c r="B16" s="353" t="s">
        <v>433</v>
      </c>
      <c r="C16" s="353" t="s">
        <v>308</v>
      </c>
      <c r="D16" s="351"/>
      <c r="E16" s="35"/>
      <c r="F16" s="35"/>
      <c r="G16" s="35"/>
      <c r="H16" s="35"/>
      <c r="I16" s="35" t="s">
        <v>42</v>
      </c>
      <c r="J16" s="35"/>
      <c r="K16" s="37">
        <v>43</v>
      </c>
      <c r="L16" s="38"/>
      <c r="M16" s="35"/>
      <c r="N16" s="35"/>
      <c r="O16" s="35"/>
      <c r="P16" s="35"/>
      <c r="Q16" s="35"/>
      <c r="R16" s="35"/>
      <c r="S16" s="35"/>
      <c r="T16" s="35"/>
      <c r="U16" s="35" t="s">
        <v>81</v>
      </c>
      <c r="V16" s="35"/>
      <c r="W16" s="35"/>
      <c r="X16" s="35"/>
      <c r="Y16" s="35"/>
      <c r="Z16" s="35"/>
      <c r="AA16" t="s">
        <v>417</v>
      </c>
    </row>
    <row r="17" spans="1:27" ht="15.95" customHeight="1" x14ac:dyDescent="0.2">
      <c r="A17" s="350">
        <v>5</v>
      </c>
      <c r="B17" s="353" t="s">
        <v>429</v>
      </c>
      <c r="C17" s="353" t="s">
        <v>430</v>
      </c>
      <c r="D17" s="351">
        <v>1052</v>
      </c>
      <c r="E17" s="35" t="s">
        <v>45</v>
      </c>
      <c r="F17" s="35"/>
      <c r="G17" s="35"/>
      <c r="H17" s="35"/>
      <c r="I17" s="35" t="s">
        <v>42</v>
      </c>
      <c r="J17" s="35" t="s">
        <v>47</v>
      </c>
      <c r="K17" s="37">
        <v>41</v>
      </c>
      <c r="L17" s="38"/>
      <c r="M17" s="35"/>
      <c r="N17" s="35"/>
      <c r="O17" s="35"/>
      <c r="P17" s="35"/>
      <c r="Q17" s="35"/>
      <c r="R17" s="35"/>
      <c r="S17" s="35"/>
      <c r="T17" s="35"/>
      <c r="U17" s="35" t="s">
        <v>56</v>
      </c>
      <c r="V17" s="35"/>
      <c r="W17" s="35"/>
      <c r="X17" s="35"/>
      <c r="Y17" s="35"/>
      <c r="Z17" s="35"/>
      <c r="AA17" t="s">
        <v>417</v>
      </c>
    </row>
    <row r="18" spans="1:27" ht="15.95" customHeight="1" x14ac:dyDescent="0.2">
      <c r="A18" s="350">
        <v>6</v>
      </c>
      <c r="B18" s="353" t="s">
        <v>431</v>
      </c>
      <c r="C18" s="353" t="s">
        <v>62</v>
      </c>
      <c r="D18" s="351">
        <v>32</v>
      </c>
      <c r="E18" s="35" t="s">
        <v>45</v>
      </c>
      <c r="F18" s="35"/>
      <c r="G18" s="35"/>
      <c r="H18" s="35"/>
      <c r="I18" s="35" t="s">
        <v>42</v>
      </c>
      <c r="J18" s="35" t="s">
        <v>47</v>
      </c>
      <c r="K18" s="37">
        <v>49</v>
      </c>
      <c r="L18" s="45" t="s">
        <v>42</v>
      </c>
      <c r="M18" s="35"/>
      <c r="N18" s="35"/>
      <c r="O18" s="35"/>
      <c r="P18" s="35"/>
      <c r="Q18" s="35"/>
      <c r="R18" s="35"/>
      <c r="S18" s="35"/>
      <c r="T18" s="35"/>
      <c r="U18" s="35" t="s">
        <v>54</v>
      </c>
      <c r="V18" s="35"/>
      <c r="W18" s="35"/>
      <c r="X18" s="35"/>
      <c r="Y18" s="35"/>
      <c r="Z18" s="35"/>
      <c r="AA18" t="s">
        <v>417</v>
      </c>
    </row>
    <row r="19" spans="1:27" ht="15.95" customHeight="1" x14ac:dyDescent="0.2">
      <c r="A19" s="350">
        <v>7</v>
      </c>
      <c r="B19" s="353" t="s">
        <v>140</v>
      </c>
      <c r="C19" s="353" t="s">
        <v>432</v>
      </c>
      <c r="D19" s="351">
        <v>1051</v>
      </c>
      <c r="E19" s="35" t="s">
        <v>45</v>
      </c>
      <c r="F19" s="35"/>
      <c r="G19" s="35"/>
      <c r="H19" s="35"/>
      <c r="I19" s="35" t="s">
        <v>42</v>
      </c>
      <c r="J19" s="35" t="s">
        <v>75</v>
      </c>
      <c r="K19" s="37">
        <v>53</v>
      </c>
      <c r="L19" s="38" t="s">
        <v>42</v>
      </c>
      <c r="M19" s="35"/>
      <c r="N19" s="35"/>
      <c r="O19" s="35"/>
      <c r="P19" s="35" t="s">
        <v>42</v>
      </c>
      <c r="Q19" s="35"/>
      <c r="R19" s="35"/>
      <c r="S19" s="35"/>
      <c r="T19" s="35"/>
      <c r="U19" s="35" t="s">
        <v>54</v>
      </c>
      <c r="V19" s="35"/>
      <c r="W19" s="35"/>
      <c r="X19" s="35"/>
      <c r="Y19" s="35"/>
      <c r="Z19" s="35"/>
      <c r="AA19" t="s">
        <v>417</v>
      </c>
    </row>
    <row r="20" spans="1:27" ht="15.95" customHeight="1" x14ac:dyDescent="0.2">
      <c r="A20" s="350">
        <v>8</v>
      </c>
      <c r="B20" s="353" t="s">
        <v>312</v>
      </c>
      <c r="C20" s="353" t="s">
        <v>313</v>
      </c>
      <c r="D20" s="351">
        <v>329</v>
      </c>
      <c r="E20" s="35" t="s">
        <v>45</v>
      </c>
      <c r="F20" s="35"/>
      <c r="G20" s="35"/>
      <c r="H20" s="35"/>
      <c r="I20" s="35" t="s">
        <v>42</v>
      </c>
      <c r="J20" s="35" t="s">
        <v>44</v>
      </c>
      <c r="K20" s="37">
        <v>45</v>
      </c>
      <c r="L20" s="38"/>
      <c r="M20" s="35"/>
      <c r="N20" s="35"/>
      <c r="O20" s="35"/>
      <c r="P20" s="35"/>
      <c r="Q20" s="35"/>
      <c r="R20" s="35"/>
      <c r="S20" s="35"/>
      <c r="T20" s="35"/>
      <c r="U20" s="35" t="s">
        <v>56</v>
      </c>
      <c r="V20" s="35"/>
      <c r="W20" s="35"/>
      <c r="X20" s="35"/>
      <c r="Y20" s="35"/>
      <c r="Z20" s="35"/>
      <c r="AA20" s="133" t="s">
        <v>417</v>
      </c>
    </row>
    <row r="21" spans="1:27" ht="15.95" customHeight="1" x14ac:dyDescent="0.2">
      <c r="A21" s="350">
        <v>9</v>
      </c>
      <c r="B21" s="353" t="s">
        <v>66</v>
      </c>
      <c r="C21" s="353" t="s">
        <v>69</v>
      </c>
      <c r="D21" s="351"/>
      <c r="E21" s="35" t="s">
        <v>45</v>
      </c>
      <c r="F21" s="35"/>
      <c r="G21" s="35"/>
      <c r="H21" s="35"/>
      <c r="I21" s="35" t="s">
        <v>42</v>
      </c>
      <c r="J21" s="35" t="s">
        <v>75</v>
      </c>
      <c r="K21" s="37">
        <v>43</v>
      </c>
      <c r="L21" s="38" t="s">
        <v>42</v>
      </c>
      <c r="M21" s="35"/>
      <c r="N21" s="35"/>
      <c r="O21" s="35"/>
      <c r="P21" s="35" t="s">
        <v>42</v>
      </c>
      <c r="Q21" s="35"/>
      <c r="R21" s="35"/>
      <c r="S21" s="35"/>
      <c r="T21" s="35"/>
      <c r="U21" s="35" t="s">
        <v>42</v>
      </c>
      <c r="V21" s="35"/>
      <c r="W21" s="35"/>
      <c r="X21" s="35"/>
      <c r="Y21" s="35"/>
      <c r="Z21" s="35"/>
      <c r="AA21" t="s">
        <v>70</v>
      </c>
    </row>
    <row r="22" spans="1:27" ht="15.95" customHeight="1" x14ac:dyDescent="0.2">
      <c r="A22" s="350">
        <v>10</v>
      </c>
      <c r="B22" s="353" t="s">
        <v>68</v>
      </c>
      <c r="C22" s="353" t="s">
        <v>69</v>
      </c>
      <c r="D22" s="351"/>
      <c r="E22" s="35" t="s">
        <v>45</v>
      </c>
      <c r="F22" s="35"/>
      <c r="G22" s="35"/>
      <c r="H22" s="35"/>
      <c r="I22" s="35" t="s">
        <v>42</v>
      </c>
      <c r="J22" s="35" t="s">
        <v>75</v>
      </c>
      <c r="K22" s="37">
        <v>49</v>
      </c>
      <c r="L22" s="38" t="s">
        <v>42</v>
      </c>
      <c r="M22" s="35"/>
      <c r="N22" s="35"/>
      <c r="O22" s="35"/>
      <c r="P22" s="35" t="s">
        <v>42</v>
      </c>
      <c r="Q22" s="35"/>
      <c r="R22" s="35"/>
      <c r="S22" s="35"/>
      <c r="T22" s="35"/>
      <c r="U22" s="35" t="s">
        <v>42</v>
      </c>
      <c r="V22" s="35"/>
      <c r="W22" s="35"/>
      <c r="X22" s="35"/>
      <c r="Y22" s="35"/>
      <c r="Z22" s="35"/>
      <c r="AA22" t="s">
        <v>70</v>
      </c>
    </row>
    <row r="23" spans="1:27" ht="15.95" customHeight="1" x14ac:dyDescent="0.2">
      <c r="A23" s="350">
        <v>11</v>
      </c>
      <c r="B23" s="353" t="s">
        <v>64</v>
      </c>
      <c r="C23" s="353" t="s">
        <v>65</v>
      </c>
      <c r="D23" s="351"/>
      <c r="E23" s="35" t="s">
        <v>45</v>
      </c>
      <c r="F23" s="35"/>
      <c r="G23" s="35"/>
      <c r="H23" s="35"/>
      <c r="I23" s="35" t="s">
        <v>42</v>
      </c>
      <c r="J23" s="35" t="s">
        <v>44</v>
      </c>
      <c r="K23" s="37">
        <v>39</v>
      </c>
      <c r="L23" s="38" t="s">
        <v>42</v>
      </c>
      <c r="M23" s="35"/>
      <c r="N23" s="35"/>
      <c r="O23" s="35"/>
      <c r="P23" s="35" t="s">
        <v>42</v>
      </c>
      <c r="Q23" s="35"/>
      <c r="R23" s="40"/>
      <c r="S23" s="35"/>
      <c r="T23" s="35"/>
      <c r="U23" s="35" t="s">
        <v>42</v>
      </c>
      <c r="V23" s="35"/>
      <c r="W23" s="35"/>
      <c r="X23" s="35"/>
      <c r="Y23" s="35"/>
      <c r="Z23" s="35"/>
      <c r="AA23" s="133" t="s">
        <v>70</v>
      </c>
    </row>
    <row r="24" spans="1:27" ht="15.95" customHeight="1" x14ac:dyDescent="0.2">
      <c r="A24" s="350">
        <v>12</v>
      </c>
      <c r="B24" s="353" t="s">
        <v>437</v>
      </c>
      <c r="C24" s="353" t="s">
        <v>436</v>
      </c>
      <c r="D24" s="351">
        <v>68</v>
      </c>
      <c r="E24" s="35" t="s">
        <v>46</v>
      </c>
      <c r="F24" s="35"/>
      <c r="G24" s="35"/>
      <c r="H24" s="35" t="s">
        <v>42</v>
      </c>
      <c r="I24" s="35"/>
      <c r="J24" s="35"/>
      <c r="K24" s="37">
        <v>51</v>
      </c>
      <c r="L24" s="38" t="s">
        <v>42</v>
      </c>
      <c r="M24" s="35"/>
      <c r="N24" s="35"/>
      <c r="O24" s="35" t="s">
        <v>42</v>
      </c>
      <c r="P24" s="35"/>
      <c r="Q24" s="35"/>
      <c r="R24" s="40"/>
      <c r="S24" s="35"/>
      <c r="T24" s="35"/>
      <c r="U24" s="35"/>
      <c r="V24" s="35"/>
      <c r="W24" s="35"/>
      <c r="X24" s="35"/>
      <c r="Y24" s="35"/>
      <c r="Z24" s="35"/>
      <c r="AA24" s="133" t="s">
        <v>84</v>
      </c>
    </row>
    <row r="25" spans="1:27" ht="15.95" customHeight="1" x14ac:dyDescent="0.2">
      <c r="A25" s="350">
        <v>13</v>
      </c>
      <c r="B25" s="353" t="s">
        <v>438</v>
      </c>
      <c r="C25" s="353" t="s">
        <v>73</v>
      </c>
      <c r="D25" s="351">
        <v>91</v>
      </c>
      <c r="E25" s="35" t="s">
        <v>45</v>
      </c>
      <c r="F25" s="35"/>
      <c r="G25" s="35"/>
      <c r="H25" s="35"/>
      <c r="I25" s="35" t="s">
        <v>42</v>
      </c>
      <c r="J25" s="35" t="s">
        <v>47</v>
      </c>
      <c r="K25" s="37">
        <v>41</v>
      </c>
      <c r="L25" s="38"/>
      <c r="M25" s="35"/>
      <c r="N25" s="35"/>
      <c r="O25" s="35"/>
      <c r="P25" s="35" t="s">
        <v>42</v>
      </c>
      <c r="Q25" s="35"/>
      <c r="R25" s="35"/>
      <c r="S25" s="35"/>
      <c r="T25" s="35"/>
      <c r="U25" s="35"/>
      <c r="V25" s="35"/>
      <c r="W25" s="35"/>
      <c r="X25" s="35"/>
      <c r="Y25" s="35"/>
      <c r="Z25" s="35"/>
      <c r="AA25" s="133" t="s">
        <v>84</v>
      </c>
    </row>
    <row r="26" spans="1:27" ht="15.95" customHeight="1" x14ac:dyDescent="0.2">
      <c r="A26" s="350">
        <v>14</v>
      </c>
      <c r="B26" s="353" t="s">
        <v>85</v>
      </c>
      <c r="C26" s="353" t="s">
        <v>87</v>
      </c>
      <c r="D26" s="351">
        <v>905</v>
      </c>
      <c r="E26" s="35" t="s">
        <v>46</v>
      </c>
      <c r="F26" s="35"/>
      <c r="G26" s="35"/>
      <c r="H26" s="35" t="s">
        <v>42</v>
      </c>
      <c r="I26" s="35"/>
      <c r="J26" s="35"/>
      <c r="K26" s="37">
        <v>50</v>
      </c>
      <c r="L26" s="38" t="s">
        <v>42</v>
      </c>
      <c r="M26" s="35"/>
      <c r="N26" s="35"/>
      <c r="O26" s="35"/>
      <c r="P26" s="35"/>
      <c r="Q26" s="35"/>
      <c r="R26" s="35"/>
      <c r="S26" s="35"/>
      <c r="T26" s="35"/>
      <c r="U26" s="35"/>
      <c r="V26" s="35"/>
      <c r="W26" s="35"/>
      <c r="X26" s="35"/>
      <c r="Y26" s="35"/>
      <c r="Z26" s="35"/>
      <c r="AA26" s="133" t="s">
        <v>88</v>
      </c>
    </row>
    <row r="27" spans="1:27" ht="15.95" customHeight="1" x14ac:dyDescent="0.2">
      <c r="A27" s="350">
        <v>15</v>
      </c>
      <c r="B27" s="353" t="s">
        <v>101</v>
      </c>
      <c r="C27" s="353" t="s">
        <v>102</v>
      </c>
      <c r="D27" s="351"/>
      <c r="E27" s="35" t="s">
        <v>45</v>
      </c>
      <c r="F27" s="35" t="s">
        <v>42</v>
      </c>
      <c r="G27" s="35"/>
      <c r="H27" s="35"/>
      <c r="I27" s="35"/>
      <c r="J27" s="35"/>
      <c r="K27" s="37"/>
      <c r="L27" s="38" t="s">
        <v>42</v>
      </c>
      <c r="M27" s="35" t="s">
        <v>42</v>
      </c>
      <c r="N27" s="35"/>
      <c r="O27" s="35"/>
      <c r="P27" s="35"/>
      <c r="Q27" s="35"/>
      <c r="R27" s="40"/>
      <c r="S27" s="35" t="s">
        <v>42</v>
      </c>
      <c r="T27" s="35"/>
      <c r="U27" s="35"/>
      <c r="V27" s="35"/>
      <c r="W27" s="35"/>
      <c r="X27" s="35"/>
      <c r="Y27" s="35"/>
      <c r="Z27" s="35"/>
      <c r="AA27" s="133" t="s">
        <v>110</v>
      </c>
    </row>
    <row r="28" spans="1:27" ht="15.95" customHeight="1" x14ac:dyDescent="0.2">
      <c r="A28" s="350">
        <v>16</v>
      </c>
      <c r="B28" s="353" t="s">
        <v>107</v>
      </c>
      <c r="C28" s="353" t="s">
        <v>466</v>
      </c>
      <c r="D28" s="351"/>
      <c r="E28" s="35" t="s">
        <v>46</v>
      </c>
      <c r="F28" s="35" t="s">
        <v>42</v>
      </c>
      <c r="G28" s="35"/>
      <c r="H28" s="35"/>
      <c r="I28" s="35"/>
      <c r="J28" s="35"/>
      <c r="K28" s="37"/>
      <c r="L28" s="38" t="s">
        <v>42</v>
      </c>
      <c r="M28" s="35" t="s">
        <v>42</v>
      </c>
      <c r="N28" s="35"/>
      <c r="O28" s="35"/>
      <c r="P28" s="35"/>
      <c r="Q28" s="35"/>
      <c r="R28" s="35"/>
      <c r="S28" s="35"/>
      <c r="T28" s="35"/>
      <c r="U28" s="35"/>
      <c r="V28" s="35"/>
      <c r="W28" s="35"/>
      <c r="X28" s="35"/>
      <c r="Y28" s="35"/>
      <c r="Z28" s="35"/>
      <c r="AA28" s="133" t="s">
        <v>110</v>
      </c>
    </row>
    <row r="29" spans="1:27" ht="15.95" customHeight="1" x14ac:dyDescent="0.2">
      <c r="A29" s="350">
        <v>17</v>
      </c>
      <c r="B29" s="353" t="s">
        <v>155</v>
      </c>
      <c r="C29" s="353" t="s">
        <v>156</v>
      </c>
      <c r="D29" s="351"/>
      <c r="E29" s="35" t="s">
        <v>45</v>
      </c>
      <c r="F29" s="35" t="s">
        <v>42</v>
      </c>
      <c r="G29" s="35"/>
      <c r="H29" s="35"/>
      <c r="I29" s="35"/>
      <c r="J29" s="35"/>
      <c r="K29" s="37"/>
      <c r="L29" s="38" t="s">
        <v>42</v>
      </c>
      <c r="M29" s="35" t="s">
        <v>42</v>
      </c>
      <c r="N29" s="35"/>
      <c r="O29" s="35"/>
      <c r="P29" s="35"/>
      <c r="Q29" s="35"/>
      <c r="R29" s="35"/>
      <c r="S29" s="35" t="s">
        <v>42</v>
      </c>
      <c r="T29" s="44"/>
      <c r="U29" s="35"/>
      <c r="V29" s="35"/>
      <c r="W29" s="35"/>
      <c r="X29" s="35"/>
      <c r="Y29" s="35"/>
      <c r="Z29" s="35"/>
      <c r="AA29" s="133" t="s">
        <v>110</v>
      </c>
    </row>
    <row r="30" spans="1:27" ht="15.95" customHeight="1" x14ac:dyDescent="0.2">
      <c r="A30" s="350">
        <v>18</v>
      </c>
      <c r="B30" s="353" t="s">
        <v>99</v>
      </c>
      <c r="C30" s="353" t="s">
        <v>458</v>
      </c>
      <c r="D30" s="351"/>
      <c r="E30" s="35" t="s">
        <v>45</v>
      </c>
      <c r="F30" s="35" t="s">
        <v>42</v>
      </c>
      <c r="G30" s="35"/>
      <c r="H30" s="35"/>
      <c r="I30" s="35"/>
      <c r="J30" s="35"/>
      <c r="K30" s="37"/>
      <c r="L30" s="38" t="s">
        <v>42</v>
      </c>
      <c r="M30" s="35" t="s">
        <v>42</v>
      </c>
      <c r="N30" s="35"/>
      <c r="O30" s="35"/>
      <c r="P30" s="35"/>
      <c r="Q30" s="35"/>
      <c r="R30" s="35"/>
      <c r="S30" s="35" t="s">
        <v>42</v>
      </c>
      <c r="T30" s="35"/>
      <c r="U30" s="35"/>
      <c r="V30" s="35"/>
      <c r="W30" s="35"/>
      <c r="X30" s="35"/>
      <c r="Y30" s="35"/>
      <c r="Z30" s="35"/>
      <c r="AA30" s="133" t="s">
        <v>110</v>
      </c>
    </row>
    <row r="31" spans="1:27" ht="15.95" customHeight="1" x14ac:dyDescent="0.2">
      <c r="A31" s="350">
        <v>19</v>
      </c>
      <c r="B31" s="353" t="s">
        <v>64</v>
      </c>
      <c r="C31" s="353" t="s">
        <v>111</v>
      </c>
      <c r="D31" s="351">
        <v>141</v>
      </c>
      <c r="E31" s="35" t="s">
        <v>45</v>
      </c>
      <c r="F31" s="35"/>
      <c r="G31" s="35"/>
      <c r="H31" s="35"/>
      <c r="I31" s="35" t="s">
        <v>42</v>
      </c>
      <c r="J31" s="35" t="s">
        <v>75</v>
      </c>
      <c r="K31" s="37">
        <v>49</v>
      </c>
      <c r="L31" s="38" t="s">
        <v>42</v>
      </c>
      <c r="M31" s="35"/>
      <c r="N31" s="35"/>
      <c r="O31" s="35"/>
      <c r="P31" s="35" t="s">
        <v>42</v>
      </c>
      <c r="Q31" s="35"/>
      <c r="R31" s="35"/>
      <c r="S31" s="35"/>
      <c r="T31" s="35"/>
      <c r="U31" s="35" t="s">
        <v>42</v>
      </c>
      <c r="V31" s="35"/>
      <c r="W31" s="35"/>
      <c r="X31" s="35"/>
      <c r="Y31" s="35"/>
      <c r="Z31" s="35"/>
      <c r="AA31" s="133" t="s">
        <v>116</v>
      </c>
    </row>
    <row r="32" spans="1:27" ht="15.95" customHeight="1" x14ac:dyDescent="0.2">
      <c r="A32" s="350">
        <v>20</v>
      </c>
      <c r="B32" s="353" t="s">
        <v>115</v>
      </c>
      <c r="C32" s="353" t="s">
        <v>111</v>
      </c>
      <c r="D32" s="351">
        <v>477</v>
      </c>
      <c r="E32" s="35" t="s">
        <v>45</v>
      </c>
      <c r="F32" s="35"/>
      <c r="G32" s="35"/>
      <c r="H32" s="35"/>
      <c r="I32" s="35" t="s">
        <v>42</v>
      </c>
      <c r="J32" s="35" t="s">
        <v>75</v>
      </c>
      <c r="K32" s="37">
        <v>52</v>
      </c>
      <c r="L32" s="38" t="s">
        <v>42</v>
      </c>
      <c r="M32" s="35"/>
      <c r="N32" s="35"/>
      <c r="O32" s="35"/>
      <c r="P32" s="35" t="s">
        <v>42</v>
      </c>
      <c r="Q32" s="35"/>
      <c r="R32" s="35"/>
      <c r="S32" s="35"/>
      <c r="T32" s="35"/>
      <c r="U32" s="35"/>
      <c r="V32" s="35"/>
      <c r="W32" s="35"/>
      <c r="X32" s="35"/>
      <c r="Y32" s="35"/>
      <c r="Z32" s="35"/>
      <c r="AA32" s="133" t="s">
        <v>116</v>
      </c>
    </row>
    <row r="33" spans="1:27" ht="15.95" customHeight="1" x14ac:dyDescent="0.2">
      <c r="A33" s="350">
        <v>21</v>
      </c>
      <c r="B33" s="353" t="s">
        <v>114</v>
      </c>
      <c r="C33" s="353" t="s">
        <v>65</v>
      </c>
      <c r="D33" s="351">
        <v>151</v>
      </c>
      <c r="E33" s="35" t="s">
        <v>45</v>
      </c>
      <c r="F33" s="35"/>
      <c r="G33" s="35"/>
      <c r="H33" s="35"/>
      <c r="I33" s="35" t="s">
        <v>42</v>
      </c>
      <c r="J33" s="35" t="s">
        <v>47</v>
      </c>
      <c r="K33" s="37">
        <v>49</v>
      </c>
      <c r="L33" s="38" t="s">
        <v>42</v>
      </c>
      <c r="M33" s="35"/>
      <c r="N33" s="35"/>
      <c r="O33" s="35"/>
      <c r="P33" s="35" t="s">
        <v>42</v>
      </c>
      <c r="Q33" s="35"/>
      <c r="R33" s="35"/>
      <c r="S33" s="35"/>
      <c r="T33" s="35"/>
      <c r="U33" s="35" t="s">
        <v>42</v>
      </c>
      <c r="V33" s="35"/>
      <c r="W33" s="35"/>
      <c r="X33" s="35"/>
      <c r="Y33" s="35"/>
      <c r="Z33" s="35"/>
      <c r="AA33" t="s">
        <v>116</v>
      </c>
    </row>
    <row r="34" spans="1:27" ht="15.95" customHeight="1" x14ac:dyDescent="0.2">
      <c r="A34" s="350">
        <v>22</v>
      </c>
      <c r="B34" s="353" t="s">
        <v>112</v>
      </c>
      <c r="C34" s="353" t="s">
        <v>113</v>
      </c>
      <c r="D34" s="351">
        <v>152</v>
      </c>
      <c r="E34" s="35" t="s">
        <v>45</v>
      </c>
      <c r="F34" s="35"/>
      <c r="G34" s="35"/>
      <c r="H34" s="35"/>
      <c r="I34" s="35" t="s">
        <v>42</v>
      </c>
      <c r="J34" s="35" t="s">
        <v>75</v>
      </c>
      <c r="K34" s="37">
        <v>51</v>
      </c>
      <c r="L34" s="38" t="s">
        <v>42</v>
      </c>
      <c r="M34" s="35"/>
      <c r="N34" s="35"/>
      <c r="O34" s="35"/>
      <c r="P34" s="35" t="s">
        <v>42</v>
      </c>
      <c r="Q34" s="35"/>
      <c r="R34" s="35"/>
      <c r="S34" s="35"/>
      <c r="T34" s="35"/>
      <c r="U34" s="35" t="s">
        <v>42</v>
      </c>
      <c r="V34" s="35"/>
      <c r="W34" s="35"/>
      <c r="X34" s="35"/>
      <c r="Y34" s="35"/>
      <c r="Z34" s="35"/>
      <c r="AA34" t="s">
        <v>116</v>
      </c>
    </row>
    <row r="35" spans="1:27" ht="15.95" customHeight="1" x14ac:dyDescent="0.2">
      <c r="A35" s="350">
        <v>23</v>
      </c>
      <c r="B35" s="353" t="s">
        <v>96</v>
      </c>
      <c r="C35" s="353" t="s">
        <v>48</v>
      </c>
      <c r="D35" s="351">
        <v>177</v>
      </c>
      <c r="E35" s="35" t="s">
        <v>45</v>
      </c>
      <c r="F35" s="35" t="s">
        <v>42</v>
      </c>
      <c r="G35" s="35"/>
      <c r="H35" s="35"/>
      <c r="I35" s="35"/>
      <c r="J35" s="35" t="s">
        <v>47</v>
      </c>
      <c r="K35" s="37">
        <v>89</v>
      </c>
      <c r="L35" s="45" t="s">
        <v>42</v>
      </c>
      <c r="M35" s="35" t="s">
        <v>42</v>
      </c>
      <c r="N35" s="35"/>
      <c r="O35" s="35"/>
      <c r="P35" s="35"/>
      <c r="Q35" s="35"/>
      <c r="R35" s="40"/>
      <c r="S35" s="35"/>
      <c r="T35" s="35"/>
      <c r="U35" s="35" t="s">
        <v>42</v>
      </c>
      <c r="V35" s="35"/>
      <c r="W35" s="35"/>
      <c r="X35" s="35"/>
      <c r="Y35" s="35"/>
      <c r="Z35" s="35"/>
      <c r="AA35" s="133" t="s">
        <v>49</v>
      </c>
    </row>
    <row r="36" spans="1:27" ht="15.95" customHeight="1" x14ac:dyDescent="0.2">
      <c r="A36" s="350">
        <v>24</v>
      </c>
      <c r="B36" s="353" t="s">
        <v>55</v>
      </c>
      <c r="C36" s="353" t="s">
        <v>48</v>
      </c>
      <c r="D36" s="351">
        <v>178</v>
      </c>
      <c r="E36" s="35" t="s">
        <v>45</v>
      </c>
      <c r="F36" s="35" t="s">
        <v>42</v>
      </c>
      <c r="G36" s="35"/>
      <c r="H36" s="35"/>
      <c r="I36" s="35"/>
      <c r="J36" s="35" t="s">
        <v>43</v>
      </c>
      <c r="K36" s="37">
        <v>93</v>
      </c>
      <c r="L36" s="38" t="s">
        <v>42</v>
      </c>
      <c r="M36" s="35"/>
      <c r="N36" s="35" t="s">
        <v>42</v>
      </c>
      <c r="O36" s="35"/>
      <c r="P36" s="35"/>
      <c r="Q36" s="35"/>
      <c r="R36" s="35"/>
      <c r="S36" s="35"/>
      <c r="T36" s="44"/>
      <c r="U36" s="35" t="s">
        <v>42</v>
      </c>
      <c r="V36" s="35"/>
      <c r="W36" s="35"/>
      <c r="X36" s="35"/>
      <c r="Y36" s="35"/>
      <c r="Z36" s="35"/>
      <c r="AA36" s="133" t="s">
        <v>49</v>
      </c>
    </row>
    <row r="37" spans="1:27" ht="15.95" customHeight="1" x14ac:dyDescent="0.2">
      <c r="A37" s="350">
        <v>25</v>
      </c>
      <c r="B37" s="353" t="s">
        <v>57</v>
      </c>
      <c r="C37" s="353" t="s">
        <v>48</v>
      </c>
      <c r="D37" s="351">
        <v>180</v>
      </c>
      <c r="E37" s="35" t="s">
        <v>45</v>
      </c>
      <c r="F37" s="35" t="s">
        <v>42</v>
      </c>
      <c r="G37" s="35"/>
      <c r="H37" s="35"/>
      <c r="I37" s="35"/>
      <c r="J37" s="35" t="s">
        <v>44</v>
      </c>
      <c r="K37" s="37">
        <v>95</v>
      </c>
      <c r="L37" s="38" t="s">
        <v>42</v>
      </c>
      <c r="M37" s="35"/>
      <c r="N37" s="35" t="s">
        <v>42</v>
      </c>
      <c r="O37" s="35"/>
      <c r="P37" s="35"/>
      <c r="Q37" s="35"/>
      <c r="R37" s="40"/>
      <c r="S37" s="35"/>
      <c r="T37" s="35"/>
      <c r="U37" s="35" t="s">
        <v>81</v>
      </c>
      <c r="V37" s="35"/>
      <c r="W37" s="35"/>
      <c r="X37" s="35"/>
      <c r="Y37" s="35"/>
      <c r="Z37" s="35"/>
      <c r="AA37" s="133" t="s">
        <v>49</v>
      </c>
    </row>
    <row r="38" spans="1:27" ht="15.95" customHeight="1" x14ac:dyDescent="0.2">
      <c r="A38" s="350">
        <v>26</v>
      </c>
      <c r="B38" s="353" t="s">
        <v>59</v>
      </c>
      <c r="C38" s="353" t="s">
        <v>60</v>
      </c>
      <c r="D38" s="351">
        <v>623</v>
      </c>
      <c r="E38" s="35" t="s">
        <v>45</v>
      </c>
      <c r="F38" s="35" t="s">
        <v>42</v>
      </c>
      <c r="G38" s="35"/>
      <c r="H38" s="35"/>
      <c r="I38" s="35"/>
      <c r="J38" s="35" t="s">
        <v>47</v>
      </c>
      <c r="K38" s="37">
        <v>75</v>
      </c>
      <c r="L38" s="38" t="s">
        <v>42</v>
      </c>
      <c r="M38" s="35" t="s">
        <v>42</v>
      </c>
      <c r="N38" s="35"/>
      <c r="O38" s="35"/>
      <c r="P38" s="35"/>
      <c r="Q38" s="35"/>
      <c r="R38" s="35"/>
      <c r="S38" s="35"/>
      <c r="T38" s="35"/>
      <c r="U38" s="35" t="s">
        <v>42</v>
      </c>
      <c r="V38" s="35"/>
      <c r="W38" s="35"/>
      <c r="X38" s="35"/>
      <c r="Y38" s="35"/>
      <c r="Z38" s="35"/>
      <c r="AA38" s="133" t="s">
        <v>49</v>
      </c>
    </row>
    <row r="39" spans="1:27" ht="15.95" customHeight="1" x14ac:dyDescent="0.2">
      <c r="A39" s="350">
        <v>27</v>
      </c>
      <c r="B39" s="353" t="s">
        <v>117</v>
      </c>
      <c r="C39" s="353" t="s">
        <v>118</v>
      </c>
      <c r="D39" s="351">
        <v>257</v>
      </c>
      <c r="E39" s="35" t="s">
        <v>45</v>
      </c>
      <c r="F39" s="35" t="s">
        <v>42</v>
      </c>
      <c r="G39" s="35"/>
      <c r="H39" s="35"/>
      <c r="I39" s="35"/>
      <c r="J39" s="35" t="s">
        <v>75</v>
      </c>
      <c r="K39" s="37">
        <v>64</v>
      </c>
      <c r="L39" s="38" t="s">
        <v>42</v>
      </c>
      <c r="M39" s="35" t="s">
        <v>42</v>
      </c>
      <c r="N39" s="35"/>
      <c r="O39" s="35"/>
      <c r="P39" s="35"/>
      <c r="Q39" s="35"/>
      <c r="R39" s="35"/>
      <c r="S39" s="35" t="s">
        <v>54</v>
      </c>
      <c r="T39" s="35"/>
      <c r="U39" s="35"/>
      <c r="V39" s="35"/>
      <c r="W39" s="35"/>
      <c r="X39" s="35"/>
      <c r="Y39" s="35"/>
      <c r="Z39" s="35"/>
      <c r="AA39" s="133" t="s">
        <v>128</v>
      </c>
    </row>
    <row r="40" spans="1:27" ht="15.95" customHeight="1" x14ac:dyDescent="0.2">
      <c r="A40" s="350">
        <v>28</v>
      </c>
      <c r="B40" s="353" t="s">
        <v>440</v>
      </c>
      <c r="C40" s="353" t="s">
        <v>71</v>
      </c>
      <c r="D40" s="351">
        <v>1082</v>
      </c>
      <c r="E40" s="35" t="s">
        <v>46</v>
      </c>
      <c r="F40" s="35"/>
      <c r="G40" s="35" t="s">
        <v>219</v>
      </c>
      <c r="H40" s="35"/>
      <c r="I40" s="35"/>
      <c r="J40" s="35" t="s">
        <v>43</v>
      </c>
      <c r="K40" s="37">
        <v>4</v>
      </c>
      <c r="L40" s="38" t="s">
        <v>42</v>
      </c>
      <c r="M40" s="35"/>
      <c r="N40" s="35"/>
      <c r="O40" s="35"/>
      <c r="P40" s="35"/>
      <c r="Q40" s="35"/>
      <c r="R40" s="35" t="s">
        <v>42</v>
      </c>
      <c r="S40" s="35"/>
      <c r="T40" s="35" t="s">
        <v>42</v>
      </c>
      <c r="U40" s="35"/>
      <c r="V40" s="35"/>
      <c r="W40" s="35"/>
      <c r="X40" s="35"/>
      <c r="Y40" s="35"/>
      <c r="Z40" s="35"/>
      <c r="AA40" s="133" t="s">
        <v>128</v>
      </c>
    </row>
    <row r="41" spans="1:27" ht="15.95" customHeight="1" x14ac:dyDescent="0.2">
      <c r="A41" s="350">
        <v>29</v>
      </c>
      <c r="B41" s="353" t="s">
        <v>439</v>
      </c>
      <c r="C41" s="353" t="s">
        <v>103</v>
      </c>
      <c r="D41" s="351">
        <v>908</v>
      </c>
      <c r="E41" s="35" t="s">
        <v>46</v>
      </c>
      <c r="F41" s="35"/>
      <c r="G41" s="35" t="s">
        <v>42</v>
      </c>
      <c r="H41" s="35"/>
      <c r="I41" s="35"/>
      <c r="J41" s="35" t="s">
        <v>43</v>
      </c>
      <c r="K41" s="37">
        <v>2</v>
      </c>
      <c r="L41" s="38" t="s">
        <v>42</v>
      </c>
      <c r="M41" s="35"/>
      <c r="N41" s="35"/>
      <c r="O41" s="35"/>
      <c r="P41" s="35"/>
      <c r="Q41" s="35" t="s">
        <v>42</v>
      </c>
      <c r="R41" s="35"/>
      <c r="S41" s="35"/>
      <c r="T41" s="35" t="s">
        <v>42</v>
      </c>
      <c r="U41" s="35"/>
      <c r="V41" s="35"/>
      <c r="W41" s="35"/>
      <c r="X41" s="35"/>
      <c r="Y41" s="35"/>
      <c r="Z41" s="35"/>
      <c r="AA41" t="s">
        <v>128</v>
      </c>
    </row>
    <row r="42" spans="1:27" ht="15.95" customHeight="1" x14ac:dyDescent="0.2">
      <c r="A42" s="350">
        <v>30</v>
      </c>
      <c r="B42" s="353" t="s">
        <v>119</v>
      </c>
      <c r="C42" s="353" t="s">
        <v>120</v>
      </c>
      <c r="D42" s="351">
        <v>287</v>
      </c>
      <c r="E42" s="35" t="s">
        <v>45</v>
      </c>
      <c r="F42" s="35" t="s">
        <v>42</v>
      </c>
      <c r="G42" s="35"/>
      <c r="H42" s="35"/>
      <c r="I42" s="35"/>
      <c r="J42" s="35" t="s">
        <v>75</v>
      </c>
      <c r="K42" s="37">
        <v>67</v>
      </c>
      <c r="L42" s="38" t="s">
        <v>42</v>
      </c>
      <c r="M42" s="35" t="s">
        <v>42</v>
      </c>
      <c r="N42" s="35"/>
      <c r="O42" s="35"/>
      <c r="P42" s="35"/>
      <c r="Q42" s="35"/>
      <c r="R42" s="35"/>
      <c r="S42" s="35" t="s">
        <v>54</v>
      </c>
      <c r="T42" s="35"/>
      <c r="U42" s="35"/>
      <c r="V42" s="35"/>
      <c r="W42" s="35"/>
      <c r="X42" s="35"/>
      <c r="Y42" s="35"/>
      <c r="Z42" s="35"/>
      <c r="AA42" t="s">
        <v>128</v>
      </c>
    </row>
    <row r="43" spans="1:27" ht="15.95" customHeight="1" x14ac:dyDescent="0.2">
      <c r="A43" s="350">
        <v>31</v>
      </c>
      <c r="B43" s="353" t="s">
        <v>126</v>
      </c>
      <c r="C43" s="353" t="s">
        <v>65</v>
      </c>
      <c r="D43" s="351">
        <v>297</v>
      </c>
      <c r="E43" s="35" t="s">
        <v>45</v>
      </c>
      <c r="F43" s="35" t="s">
        <v>42</v>
      </c>
      <c r="G43" s="35"/>
      <c r="H43" s="35"/>
      <c r="I43" s="35"/>
      <c r="J43" s="35" t="s">
        <v>47</v>
      </c>
      <c r="K43" s="37">
        <v>55</v>
      </c>
      <c r="L43" s="38" t="s">
        <v>42</v>
      </c>
      <c r="M43" s="35" t="s">
        <v>42</v>
      </c>
      <c r="N43" s="35"/>
      <c r="O43" s="35"/>
      <c r="P43" s="35"/>
      <c r="Q43" s="35"/>
      <c r="R43" s="35"/>
      <c r="S43" s="35" t="s">
        <v>56</v>
      </c>
      <c r="T43" s="35"/>
      <c r="U43" s="35"/>
      <c r="V43" s="35"/>
      <c r="W43" s="35"/>
      <c r="X43" s="35"/>
      <c r="Y43" s="35"/>
      <c r="Z43" s="35"/>
      <c r="AA43" t="s">
        <v>128</v>
      </c>
    </row>
    <row r="44" spans="1:27" ht="15.95" customHeight="1" x14ac:dyDescent="0.2">
      <c r="A44" s="350">
        <v>32</v>
      </c>
      <c r="B44" s="353" t="s">
        <v>125</v>
      </c>
      <c r="C44" s="353" t="s">
        <v>65</v>
      </c>
      <c r="D44" s="351">
        <v>299</v>
      </c>
      <c r="E44" s="35" t="s">
        <v>45</v>
      </c>
      <c r="F44" s="35" t="s">
        <v>42</v>
      </c>
      <c r="G44" s="35"/>
      <c r="H44" s="35"/>
      <c r="I44" s="35"/>
      <c r="J44" s="35" t="s">
        <v>47</v>
      </c>
      <c r="K44" s="37">
        <v>53</v>
      </c>
      <c r="L44" s="38" t="s">
        <v>42</v>
      </c>
      <c r="M44" s="35" t="s">
        <v>42</v>
      </c>
      <c r="N44" s="35"/>
      <c r="O44" s="35"/>
      <c r="P44" s="35"/>
      <c r="Q44" s="35"/>
      <c r="R44" s="35"/>
      <c r="S44" s="35" t="s">
        <v>56</v>
      </c>
      <c r="T44" s="35"/>
      <c r="U44" s="35"/>
      <c r="V44" s="35"/>
      <c r="W44" s="35"/>
      <c r="X44" s="35"/>
      <c r="Y44" s="35"/>
      <c r="Z44" s="35"/>
      <c r="AA44" t="s">
        <v>128</v>
      </c>
    </row>
    <row r="45" spans="1:27" ht="15.95" customHeight="1" x14ac:dyDescent="0.2">
      <c r="A45" s="350">
        <v>33</v>
      </c>
      <c r="B45" s="353" t="s">
        <v>121</v>
      </c>
      <c r="C45" s="353" t="s">
        <v>65</v>
      </c>
      <c r="D45" s="351">
        <v>300</v>
      </c>
      <c r="E45" s="35" t="s">
        <v>45</v>
      </c>
      <c r="F45" s="35" t="s">
        <v>42</v>
      </c>
      <c r="G45" s="35"/>
      <c r="H45" s="35"/>
      <c r="I45" s="35"/>
      <c r="J45" s="35" t="s">
        <v>75</v>
      </c>
      <c r="K45" s="37">
        <v>68</v>
      </c>
      <c r="L45" s="38" t="s">
        <v>42</v>
      </c>
      <c r="M45" s="35" t="s">
        <v>42</v>
      </c>
      <c r="N45" s="35"/>
      <c r="O45" s="35"/>
      <c r="P45" s="35"/>
      <c r="Q45" s="35"/>
      <c r="R45" s="35"/>
      <c r="S45" s="35" t="s">
        <v>54</v>
      </c>
      <c r="T45" s="35"/>
      <c r="U45" s="35"/>
      <c r="V45" s="35"/>
      <c r="W45" s="35"/>
      <c r="X45" s="35"/>
      <c r="Y45" s="35"/>
      <c r="Z45" s="35"/>
      <c r="AA45" t="s">
        <v>128</v>
      </c>
    </row>
    <row r="46" spans="1:27" ht="15.95" customHeight="1" x14ac:dyDescent="0.2">
      <c r="A46" s="350">
        <v>34</v>
      </c>
      <c r="B46" s="353" t="s">
        <v>127</v>
      </c>
      <c r="C46" s="353" t="s">
        <v>65</v>
      </c>
      <c r="D46" s="351">
        <v>301</v>
      </c>
      <c r="E46" s="35" t="s">
        <v>45</v>
      </c>
      <c r="F46" s="35" t="s">
        <v>42</v>
      </c>
      <c r="G46" s="35"/>
      <c r="H46" s="35"/>
      <c r="I46" s="35"/>
      <c r="J46" s="35" t="s">
        <v>75</v>
      </c>
      <c r="K46" s="37">
        <v>60</v>
      </c>
      <c r="L46" s="45" t="s">
        <v>42</v>
      </c>
      <c r="M46" s="35" t="s">
        <v>42</v>
      </c>
      <c r="N46" s="35"/>
      <c r="O46" s="35"/>
      <c r="P46" s="35"/>
      <c r="Q46" s="35"/>
      <c r="R46" s="35"/>
      <c r="S46" s="35" t="s">
        <v>56</v>
      </c>
      <c r="T46" s="35"/>
      <c r="U46" s="35"/>
      <c r="V46" s="35"/>
      <c r="W46" s="35"/>
      <c r="X46" s="35"/>
      <c r="Y46" s="35"/>
      <c r="Z46" s="35"/>
      <c r="AA46" s="133" t="s">
        <v>128</v>
      </c>
    </row>
    <row r="47" spans="1:27" ht="15.95" customHeight="1" x14ac:dyDescent="0.2">
      <c r="A47" s="350">
        <v>35</v>
      </c>
      <c r="B47" s="353" t="s">
        <v>124</v>
      </c>
      <c r="C47" s="353" t="s">
        <v>62</v>
      </c>
      <c r="D47" s="351">
        <v>575</v>
      </c>
      <c r="E47" s="35" t="s">
        <v>45</v>
      </c>
      <c r="F47" s="35" t="s">
        <v>42</v>
      </c>
      <c r="G47" s="35"/>
      <c r="H47" s="35"/>
      <c r="I47" s="35"/>
      <c r="J47" s="35" t="s">
        <v>47</v>
      </c>
      <c r="K47" s="37">
        <v>87</v>
      </c>
      <c r="L47" s="38"/>
      <c r="M47" s="35"/>
      <c r="N47" s="35"/>
      <c r="O47" s="35"/>
      <c r="P47" s="35"/>
      <c r="Q47" s="35"/>
      <c r="R47" s="35"/>
      <c r="S47" s="35" t="s">
        <v>81</v>
      </c>
      <c r="T47" s="35"/>
      <c r="U47" s="35"/>
      <c r="V47" s="35"/>
      <c r="W47" s="35"/>
      <c r="X47" s="35"/>
      <c r="Y47" s="35"/>
      <c r="Z47" s="35"/>
      <c r="AA47" t="s">
        <v>128</v>
      </c>
    </row>
    <row r="48" spans="1:27" ht="15.95" customHeight="1" x14ac:dyDescent="0.2">
      <c r="A48" s="350">
        <v>36</v>
      </c>
      <c r="B48" s="353" t="s">
        <v>133</v>
      </c>
      <c r="C48" s="353" t="s">
        <v>441</v>
      </c>
      <c r="D48" s="351">
        <v>428</v>
      </c>
      <c r="E48" s="35" t="s">
        <v>45</v>
      </c>
      <c r="F48" s="35" t="s">
        <v>42</v>
      </c>
      <c r="G48" s="35"/>
      <c r="H48" s="35"/>
      <c r="I48" s="35"/>
      <c r="J48" s="35" t="s">
        <v>47</v>
      </c>
      <c r="K48" s="37">
        <v>66</v>
      </c>
      <c r="L48" s="38" t="s">
        <v>42</v>
      </c>
      <c r="M48" s="35"/>
      <c r="N48" s="35"/>
      <c r="O48" s="35"/>
      <c r="P48" s="35"/>
      <c r="Q48" s="35"/>
      <c r="R48" s="35"/>
      <c r="S48" s="35"/>
      <c r="T48" s="35"/>
      <c r="U48" s="35"/>
      <c r="V48" s="35"/>
      <c r="W48" s="35"/>
      <c r="X48" s="35"/>
      <c r="Y48" s="35"/>
      <c r="Z48" s="35"/>
      <c r="AA48" s="133" t="s">
        <v>136</v>
      </c>
    </row>
    <row r="49" spans="1:27" ht="15.95" customHeight="1" x14ac:dyDescent="0.2">
      <c r="A49" s="350">
        <v>37</v>
      </c>
      <c r="B49" s="353" t="s">
        <v>77</v>
      </c>
      <c r="C49" s="353" t="s">
        <v>78</v>
      </c>
      <c r="D49" s="351">
        <v>644</v>
      </c>
      <c r="E49" s="35" t="s">
        <v>45</v>
      </c>
      <c r="F49" s="35" t="s">
        <v>42</v>
      </c>
      <c r="G49" s="35"/>
      <c r="H49" s="35"/>
      <c r="I49" s="35"/>
      <c r="J49" s="35" t="s">
        <v>47</v>
      </c>
      <c r="K49" s="37"/>
      <c r="L49" s="38" t="s">
        <v>42</v>
      </c>
      <c r="M49" s="35"/>
      <c r="N49" s="35"/>
      <c r="O49" s="35"/>
      <c r="P49" s="35"/>
      <c r="Q49" s="35"/>
      <c r="R49" s="40"/>
      <c r="S49" s="35"/>
      <c r="T49" s="35"/>
      <c r="U49" s="35"/>
      <c r="V49" s="35"/>
      <c r="W49" s="35"/>
      <c r="X49" s="35"/>
      <c r="Y49" s="35"/>
      <c r="Z49" s="35"/>
      <c r="AA49" s="133" t="s">
        <v>427</v>
      </c>
    </row>
    <row r="50" spans="1:27" ht="15.95" customHeight="1" x14ac:dyDescent="0.2">
      <c r="A50" s="350">
        <v>38</v>
      </c>
      <c r="B50" s="353" t="s">
        <v>99</v>
      </c>
      <c r="C50" s="353" t="s">
        <v>137</v>
      </c>
      <c r="D50" s="351"/>
      <c r="E50" s="35" t="s">
        <v>45</v>
      </c>
      <c r="F50" s="35"/>
      <c r="G50" s="35"/>
      <c r="H50" s="35"/>
      <c r="I50" s="35" t="s">
        <v>42</v>
      </c>
      <c r="J50" s="35" t="s">
        <v>75</v>
      </c>
      <c r="K50" s="37"/>
      <c r="L50" s="38" t="s">
        <v>42</v>
      </c>
      <c r="M50" s="35"/>
      <c r="N50" s="35"/>
      <c r="O50" s="35"/>
      <c r="P50" s="35" t="s">
        <v>42</v>
      </c>
      <c r="Q50" s="35"/>
      <c r="R50" s="35"/>
      <c r="S50" s="35"/>
      <c r="T50" s="35"/>
      <c r="U50" s="35" t="s">
        <v>42</v>
      </c>
      <c r="V50" s="35"/>
      <c r="W50" s="35"/>
      <c r="X50" s="35"/>
      <c r="Y50" s="35"/>
      <c r="Z50" s="35"/>
      <c r="AA50" s="133" t="s">
        <v>144</v>
      </c>
    </row>
    <row r="51" spans="1:27" ht="15.95" customHeight="1" x14ac:dyDescent="0.2">
      <c r="A51" s="350">
        <v>39</v>
      </c>
      <c r="B51" s="353" t="s">
        <v>140</v>
      </c>
      <c r="C51" s="353" t="s">
        <v>141</v>
      </c>
      <c r="D51" s="351"/>
      <c r="E51" s="35" t="s">
        <v>45</v>
      </c>
      <c r="F51" s="35"/>
      <c r="G51" s="35"/>
      <c r="H51" s="35"/>
      <c r="I51" s="35" t="s">
        <v>42</v>
      </c>
      <c r="J51" s="35" t="s">
        <v>47</v>
      </c>
      <c r="K51" s="37"/>
      <c r="L51" s="38" t="s">
        <v>42</v>
      </c>
      <c r="M51" s="35"/>
      <c r="N51" s="35"/>
      <c r="O51" s="35"/>
      <c r="P51" s="35" t="s">
        <v>42</v>
      </c>
      <c r="Q51" s="35"/>
      <c r="R51" s="35"/>
      <c r="S51" s="35"/>
      <c r="T51" s="35"/>
      <c r="U51" s="35" t="s">
        <v>42</v>
      </c>
      <c r="V51" s="35"/>
      <c r="W51" s="35"/>
      <c r="X51" s="35"/>
      <c r="Y51" s="35"/>
      <c r="Z51" s="35"/>
      <c r="AA51" s="133" t="s">
        <v>144</v>
      </c>
    </row>
    <row r="52" spans="1:27" ht="15.95" customHeight="1" x14ac:dyDescent="0.2">
      <c r="A52" s="350">
        <v>40</v>
      </c>
      <c r="B52" s="353" t="s">
        <v>143</v>
      </c>
      <c r="C52" s="353" t="s">
        <v>69</v>
      </c>
      <c r="D52" s="351"/>
      <c r="E52" s="35" t="s">
        <v>45</v>
      </c>
      <c r="F52" s="35"/>
      <c r="G52" s="35"/>
      <c r="H52" s="35"/>
      <c r="I52" s="35" t="s">
        <v>42</v>
      </c>
      <c r="J52" s="35" t="s">
        <v>44</v>
      </c>
      <c r="K52" s="37"/>
      <c r="L52" s="38" t="s">
        <v>42</v>
      </c>
      <c r="M52" s="35"/>
      <c r="N52" s="35"/>
      <c r="O52" s="35"/>
      <c r="P52" s="35" t="s">
        <v>42</v>
      </c>
      <c r="Q52" s="35"/>
      <c r="R52" s="35"/>
      <c r="S52" s="35"/>
      <c r="T52" s="35"/>
      <c r="U52" s="35" t="s">
        <v>42</v>
      </c>
      <c r="V52" s="35"/>
      <c r="W52" s="35"/>
      <c r="X52" s="35"/>
      <c r="Y52" s="35"/>
      <c r="Z52" s="35"/>
      <c r="AA52" s="133" t="s">
        <v>144</v>
      </c>
    </row>
    <row r="53" spans="1:27" ht="15.95" customHeight="1" x14ac:dyDescent="0.2">
      <c r="A53" s="350">
        <v>41</v>
      </c>
      <c r="B53" s="353" t="s">
        <v>442</v>
      </c>
      <c r="C53" s="353" t="s">
        <v>145</v>
      </c>
      <c r="D53" s="351">
        <v>568</v>
      </c>
      <c r="E53" s="35" t="s">
        <v>46</v>
      </c>
      <c r="F53" s="35" t="s">
        <v>42</v>
      </c>
      <c r="G53" s="35"/>
      <c r="H53" s="35"/>
      <c r="I53" s="35"/>
      <c r="J53" s="35" t="s">
        <v>44</v>
      </c>
      <c r="K53" s="37">
        <v>95</v>
      </c>
      <c r="L53" s="38"/>
      <c r="M53" s="35"/>
      <c r="N53" s="35"/>
      <c r="O53" s="35"/>
      <c r="P53" s="35"/>
      <c r="Q53" s="35"/>
      <c r="R53" s="35"/>
      <c r="S53" s="35"/>
      <c r="T53" s="35" t="s">
        <v>42</v>
      </c>
      <c r="U53" s="35"/>
      <c r="V53" s="35"/>
      <c r="W53" s="35"/>
      <c r="X53" s="35"/>
      <c r="Y53" s="35"/>
      <c r="Z53" s="35"/>
      <c r="AA53" s="133" t="s">
        <v>152</v>
      </c>
    </row>
    <row r="54" spans="1:27" ht="15.95" customHeight="1" x14ac:dyDescent="0.2">
      <c r="A54" s="350">
        <v>42</v>
      </c>
      <c r="B54" s="353" t="s">
        <v>99</v>
      </c>
      <c r="C54" s="353" t="s">
        <v>145</v>
      </c>
      <c r="D54" s="351">
        <v>569</v>
      </c>
      <c r="E54" s="35" t="s">
        <v>45</v>
      </c>
      <c r="F54" s="35" t="s">
        <v>42</v>
      </c>
      <c r="G54" s="35"/>
      <c r="H54" s="35"/>
      <c r="I54" s="35"/>
      <c r="J54" s="35" t="s">
        <v>44</v>
      </c>
      <c r="K54" s="37">
        <v>63</v>
      </c>
      <c r="L54" s="45" t="s">
        <v>42</v>
      </c>
      <c r="M54" s="35"/>
      <c r="N54" s="35" t="s">
        <v>42</v>
      </c>
      <c r="O54" s="35"/>
      <c r="P54" s="35"/>
      <c r="Q54" s="35"/>
      <c r="R54" s="35"/>
      <c r="S54" s="35" t="s">
        <v>42</v>
      </c>
      <c r="T54" s="35"/>
      <c r="U54" s="35"/>
      <c r="V54" s="35"/>
      <c r="W54" s="35"/>
      <c r="X54" s="35"/>
      <c r="Y54" s="35"/>
      <c r="Z54" s="35"/>
      <c r="AA54" s="133" t="s">
        <v>152</v>
      </c>
    </row>
    <row r="55" spans="1:27" ht="15.95" customHeight="1" x14ac:dyDescent="0.2">
      <c r="A55" s="350">
        <v>43</v>
      </c>
      <c r="B55" s="353" t="s">
        <v>149</v>
      </c>
      <c r="C55" s="353" t="s">
        <v>145</v>
      </c>
      <c r="D55" s="351">
        <v>446</v>
      </c>
      <c r="E55" s="35" t="s">
        <v>46</v>
      </c>
      <c r="F55" s="35" t="s">
        <v>42</v>
      </c>
      <c r="G55" s="35"/>
      <c r="H55" s="35"/>
      <c r="I55" s="35"/>
      <c r="J55" s="35" t="s">
        <v>47</v>
      </c>
      <c r="K55" s="37">
        <v>64</v>
      </c>
      <c r="L55" s="38" t="s">
        <v>42</v>
      </c>
      <c r="M55" s="35" t="s">
        <v>42</v>
      </c>
      <c r="N55" s="35"/>
      <c r="O55" s="35"/>
      <c r="P55" s="35"/>
      <c r="Q55" s="35"/>
      <c r="R55" s="35"/>
      <c r="S55" s="35"/>
      <c r="T55" s="35" t="s">
        <v>42</v>
      </c>
      <c r="U55" s="35"/>
      <c r="V55" s="35"/>
      <c r="W55" s="35"/>
      <c r="X55" s="35"/>
      <c r="Y55" s="35"/>
      <c r="Z55" s="35"/>
      <c r="AA55" s="133" t="s">
        <v>152</v>
      </c>
    </row>
    <row r="56" spans="1:27" ht="15.95" customHeight="1" x14ac:dyDescent="0.2">
      <c r="A56" s="350">
        <v>44</v>
      </c>
      <c r="B56" s="353" t="s">
        <v>150</v>
      </c>
      <c r="C56" s="353" t="s">
        <v>151</v>
      </c>
      <c r="D56" s="351">
        <v>681</v>
      </c>
      <c r="E56" s="35" t="s">
        <v>45</v>
      </c>
      <c r="F56" s="35" t="s">
        <v>42</v>
      </c>
      <c r="G56" s="35"/>
      <c r="H56" s="35"/>
      <c r="I56" s="35"/>
      <c r="J56" s="35" t="s">
        <v>43</v>
      </c>
      <c r="K56" s="37">
        <v>94</v>
      </c>
      <c r="L56" s="38" t="s">
        <v>42</v>
      </c>
      <c r="M56" s="35"/>
      <c r="N56" s="35" t="s">
        <v>42</v>
      </c>
      <c r="O56" s="35"/>
      <c r="P56" s="35"/>
      <c r="Q56" s="35"/>
      <c r="R56" s="40"/>
      <c r="S56" s="35" t="s">
        <v>42</v>
      </c>
      <c r="T56" s="35"/>
      <c r="U56" s="35"/>
      <c r="V56" s="35"/>
      <c r="W56" s="35"/>
      <c r="X56" s="35"/>
      <c r="Y56" s="35"/>
      <c r="Z56" s="35"/>
      <c r="AA56" s="133" t="s">
        <v>152</v>
      </c>
    </row>
    <row r="57" spans="1:27" ht="15.95" customHeight="1" x14ac:dyDescent="0.2">
      <c r="A57" s="350">
        <v>45</v>
      </c>
      <c r="B57" s="353" t="s">
        <v>445</v>
      </c>
      <c r="C57" s="353" t="s">
        <v>446</v>
      </c>
      <c r="D57" s="351"/>
      <c r="E57" s="35" t="s">
        <v>45</v>
      </c>
      <c r="F57" s="35" t="s">
        <v>42</v>
      </c>
      <c r="G57" s="35"/>
      <c r="H57" s="35"/>
      <c r="I57" s="35"/>
      <c r="J57" s="35" t="s">
        <v>46</v>
      </c>
      <c r="K57" s="37">
        <v>94</v>
      </c>
      <c r="L57" s="38" t="s">
        <v>42</v>
      </c>
      <c r="M57" s="35"/>
      <c r="N57" s="35" t="s">
        <v>42</v>
      </c>
      <c r="O57" s="35"/>
      <c r="P57" s="35"/>
      <c r="Q57" s="35"/>
      <c r="R57" s="40"/>
      <c r="S57" s="35" t="s">
        <v>42</v>
      </c>
      <c r="T57" s="35"/>
      <c r="U57" s="35"/>
      <c r="V57" s="35"/>
      <c r="W57" s="35"/>
      <c r="X57" s="35"/>
      <c r="Y57" s="35"/>
      <c r="Z57" s="35"/>
      <c r="AA57" s="133" t="s">
        <v>63</v>
      </c>
    </row>
    <row r="58" spans="1:27" ht="15.95" customHeight="1" x14ac:dyDescent="0.2">
      <c r="A58" s="350">
        <v>46</v>
      </c>
      <c r="B58" s="353" t="s">
        <v>443</v>
      </c>
      <c r="C58" s="353" t="s">
        <v>444</v>
      </c>
      <c r="D58" s="351">
        <v>979</v>
      </c>
      <c r="E58" s="35" t="s">
        <v>45</v>
      </c>
      <c r="F58" s="35" t="s">
        <v>42</v>
      </c>
      <c r="G58" s="35"/>
      <c r="H58" s="35"/>
      <c r="I58" s="35"/>
      <c r="J58" s="35" t="s">
        <v>44</v>
      </c>
      <c r="K58" s="37">
        <v>87</v>
      </c>
      <c r="L58" s="38" t="s">
        <v>42</v>
      </c>
      <c r="M58" s="35"/>
      <c r="N58" s="35" t="s">
        <v>42</v>
      </c>
      <c r="O58" s="35"/>
      <c r="P58" s="35"/>
      <c r="Q58" s="35"/>
      <c r="R58" s="35"/>
      <c r="S58" s="35" t="s">
        <v>42</v>
      </c>
      <c r="T58" s="35"/>
      <c r="U58" s="35"/>
      <c r="V58" s="35"/>
      <c r="W58" s="35"/>
      <c r="X58" s="35"/>
      <c r="Y58" s="35"/>
      <c r="Z58" s="35"/>
      <c r="AA58" s="133" t="s">
        <v>63</v>
      </c>
    </row>
    <row r="59" spans="1:27" ht="15.95" customHeight="1" x14ac:dyDescent="0.2">
      <c r="A59" s="350">
        <v>47</v>
      </c>
      <c r="B59" s="353" t="s">
        <v>448</v>
      </c>
      <c r="C59" s="353" t="s">
        <v>449</v>
      </c>
      <c r="D59" s="351">
        <v>1124</v>
      </c>
      <c r="E59" s="35" t="s">
        <v>46</v>
      </c>
      <c r="F59" s="35" t="s">
        <v>42</v>
      </c>
      <c r="G59" s="35"/>
      <c r="H59" s="35"/>
      <c r="I59" s="35"/>
      <c r="J59" s="35" t="s">
        <v>47</v>
      </c>
      <c r="K59" s="37">
        <v>61</v>
      </c>
      <c r="L59" s="38" t="s">
        <v>42</v>
      </c>
      <c r="M59" s="35" t="s">
        <v>42</v>
      </c>
      <c r="N59" s="35"/>
      <c r="O59" s="35"/>
      <c r="P59" s="35"/>
      <c r="Q59" s="35"/>
      <c r="R59" s="35"/>
      <c r="S59" s="35"/>
      <c r="T59" s="35" t="s">
        <v>42</v>
      </c>
      <c r="U59" s="35"/>
      <c r="V59" s="35"/>
      <c r="W59" s="35"/>
      <c r="X59" s="35"/>
      <c r="Y59" s="35"/>
      <c r="Z59" s="35"/>
      <c r="AA59" s="133" t="s">
        <v>447</v>
      </c>
    </row>
    <row r="60" spans="1:27" ht="15.95" customHeight="1" x14ac:dyDescent="0.2">
      <c r="A60" s="350">
        <v>48</v>
      </c>
      <c r="B60" s="353" t="s">
        <v>450</v>
      </c>
      <c r="C60" s="353" t="s">
        <v>451</v>
      </c>
      <c r="D60" s="351">
        <v>1181</v>
      </c>
      <c r="E60" s="35" t="s">
        <v>45</v>
      </c>
      <c r="F60" s="35" t="s">
        <v>42</v>
      </c>
      <c r="G60" s="35"/>
      <c r="H60" s="35"/>
      <c r="I60" s="35"/>
      <c r="J60" s="35" t="s">
        <v>43</v>
      </c>
      <c r="K60" s="37">
        <v>64</v>
      </c>
      <c r="L60" s="38" t="s">
        <v>42</v>
      </c>
      <c r="M60" s="35"/>
      <c r="N60" s="35" t="s">
        <v>42</v>
      </c>
      <c r="O60" s="35"/>
      <c r="P60" s="35"/>
      <c r="Q60" s="35"/>
      <c r="R60" s="35"/>
      <c r="S60" s="35"/>
      <c r="T60" s="35"/>
      <c r="U60" s="35"/>
      <c r="V60" s="35"/>
      <c r="W60" s="35"/>
      <c r="X60" s="35"/>
      <c r="Y60" s="35"/>
      <c r="Z60" s="35"/>
      <c r="AA60" s="133" t="s">
        <v>447</v>
      </c>
    </row>
    <row r="61" spans="1:27" ht="15.95" customHeight="1" x14ac:dyDescent="0.2">
      <c r="A61" s="350">
        <v>49</v>
      </c>
      <c r="B61" s="353" t="s">
        <v>452</v>
      </c>
      <c r="C61" s="353" t="s">
        <v>453</v>
      </c>
      <c r="D61" s="351">
        <v>630</v>
      </c>
      <c r="E61" s="35" t="s">
        <v>46</v>
      </c>
      <c r="F61" s="35" t="s">
        <v>42</v>
      </c>
      <c r="G61" s="35"/>
      <c r="H61" s="35"/>
      <c r="I61" s="35"/>
      <c r="J61" s="35" t="s">
        <v>44</v>
      </c>
      <c r="K61" s="37">
        <v>78</v>
      </c>
      <c r="L61" s="38" t="s">
        <v>42</v>
      </c>
      <c r="M61" s="35" t="s">
        <v>42</v>
      </c>
      <c r="N61" s="35"/>
      <c r="O61" s="35"/>
      <c r="P61" s="35"/>
      <c r="Q61" s="35"/>
      <c r="R61" s="40"/>
      <c r="S61" s="35"/>
      <c r="T61" s="35" t="s">
        <v>42</v>
      </c>
      <c r="U61" s="35"/>
      <c r="V61" s="35"/>
      <c r="W61" s="35"/>
      <c r="X61" s="35"/>
      <c r="Y61" s="35"/>
      <c r="Z61" s="35"/>
      <c r="AA61" s="133" t="s">
        <v>447</v>
      </c>
    </row>
    <row r="62" spans="1:27" ht="15.95" customHeight="1" x14ac:dyDescent="0.2">
      <c r="A62" s="350">
        <v>50</v>
      </c>
      <c r="B62" s="353" t="s">
        <v>355</v>
      </c>
      <c r="C62" s="353" t="s">
        <v>161</v>
      </c>
      <c r="D62" s="351">
        <v>639</v>
      </c>
      <c r="E62" s="35" t="s">
        <v>45</v>
      </c>
      <c r="F62" s="35"/>
      <c r="G62" s="35"/>
      <c r="H62" s="35"/>
      <c r="I62" s="35" t="s">
        <v>42</v>
      </c>
      <c r="J62" s="35" t="s">
        <v>75</v>
      </c>
      <c r="K62" s="37">
        <v>40</v>
      </c>
      <c r="L62" s="38" t="s">
        <v>42</v>
      </c>
      <c r="M62" s="35"/>
      <c r="N62" s="35"/>
      <c r="O62" s="35"/>
      <c r="P62" s="35" t="s">
        <v>42</v>
      </c>
      <c r="Q62" s="35"/>
      <c r="R62" s="35"/>
      <c r="S62" s="35"/>
      <c r="T62" s="44"/>
      <c r="U62" s="35" t="s">
        <v>42</v>
      </c>
      <c r="V62" s="35"/>
      <c r="W62" s="35"/>
      <c r="X62" s="35"/>
      <c r="Y62" s="35"/>
      <c r="Z62" s="35"/>
      <c r="AA62" s="133" t="s">
        <v>167</v>
      </c>
    </row>
    <row r="63" spans="1:27" ht="15.95" customHeight="1" x14ac:dyDescent="0.2">
      <c r="A63" s="350">
        <v>51</v>
      </c>
      <c r="B63" s="353" t="s">
        <v>428</v>
      </c>
      <c r="C63" s="353" t="s">
        <v>163</v>
      </c>
      <c r="D63" s="351">
        <v>100</v>
      </c>
      <c r="E63" s="35" t="s">
        <v>45</v>
      </c>
      <c r="F63" s="35"/>
      <c r="G63" s="35"/>
      <c r="H63" s="35"/>
      <c r="I63" s="35" t="s">
        <v>42</v>
      </c>
      <c r="J63" s="35" t="s">
        <v>75</v>
      </c>
      <c r="K63" s="37">
        <v>40</v>
      </c>
      <c r="L63" s="45" t="s">
        <v>42</v>
      </c>
      <c r="M63" s="35"/>
      <c r="N63" s="35"/>
      <c r="O63" s="35"/>
      <c r="P63" s="35" t="s">
        <v>42</v>
      </c>
      <c r="Q63" s="35"/>
      <c r="R63" s="35"/>
      <c r="S63" s="35"/>
      <c r="T63" s="35"/>
      <c r="U63" s="35" t="s">
        <v>42</v>
      </c>
      <c r="V63" s="35"/>
      <c r="W63" s="35"/>
      <c r="X63" s="35"/>
      <c r="Y63" s="35"/>
      <c r="Z63" s="35"/>
      <c r="AA63" s="133" t="s">
        <v>167</v>
      </c>
    </row>
    <row r="64" spans="1:27" ht="15.95" customHeight="1" x14ac:dyDescent="0.2">
      <c r="A64" s="350">
        <v>52</v>
      </c>
      <c r="B64" s="353" t="s">
        <v>454</v>
      </c>
      <c r="C64" s="353" t="s">
        <v>164</v>
      </c>
      <c r="D64" s="351">
        <v>652</v>
      </c>
      <c r="E64" s="35" t="s">
        <v>45</v>
      </c>
      <c r="F64" s="35"/>
      <c r="G64" s="35"/>
      <c r="H64" s="35"/>
      <c r="I64" s="35" t="s">
        <v>42</v>
      </c>
      <c r="J64" s="35" t="s">
        <v>47</v>
      </c>
      <c r="K64" s="37">
        <v>43</v>
      </c>
      <c r="L64" s="38" t="s">
        <v>42</v>
      </c>
      <c r="M64" s="35"/>
      <c r="N64" s="35"/>
      <c r="O64" s="35"/>
      <c r="P64" s="35" t="s">
        <v>42</v>
      </c>
      <c r="Q64" s="35"/>
      <c r="R64" s="35"/>
      <c r="S64" s="35"/>
      <c r="T64" s="35"/>
      <c r="U64" s="35" t="s">
        <v>42</v>
      </c>
      <c r="V64" s="35"/>
      <c r="W64" s="35"/>
      <c r="X64" s="35"/>
      <c r="Y64" s="35"/>
      <c r="Z64" s="35"/>
      <c r="AA64" s="133" t="s">
        <v>167</v>
      </c>
    </row>
    <row r="65" spans="1:27" ht="15.95" customHeight="1" x14ac:dyDescent="0.2">
      <c r="A65" s="350">
        <v>53</v>
      </c>
      <c r="B65" s="353" t="s">
        <v>455</v>
      </c>
      <c r="C65" s="353" t="s">
        <v>169</v>
      </c>
      <c r="D65" s="351">
        <v>767</v>
      </c>
      <c r="E65" s="35" t="s">
        <v>45</v>
      </c>
      <c r="F65" s="35" t="s">
        <v>42</v>
      </c>
      <c r="G65" s="35"/>
      <c r="H65" s="35"/>
      <c r="I65" s="35"/>
      <c r="J65" s="35" t="s">
        <v>75</v>
      </c>
      <c r="K65" s="37">
        <v>64</v>
      </c>
      <c r="L65" s="38"/>
      <c r="M65" s="35"/>
      <c r="N65" s="35"/>
      <c r="O65" s="35"/>
      <c r="P65" s="35"/>
      <c r="Q65" s="35"/>
      <c r="R65" s="35"/>
      <c r="S65" s="35" t="s">
        <v>81</v>
      </c>
      <c r="T65" s="35"/>
      <c r="U65" s="35"/>
      <c r="V65" s="35"/>
      <c r="W65" s="35"/>
      <c r="X65" s="35"/>
      <c r="Y65" s="35"/>
      <c r="Z65" s="35"/>
      <c r="AA65" s="133" t="s">
        <v>183</v>
      </c>
    </row>
    <row r="66" spans="1:27" ht="15.95" customHeight="1" x14ac:dyDescent="0.2">
      <c r="A66" s="350">
        <v>54</v>
      </c>
      <c r="B66" s="353" t="s">
        <v>456</v>
      </c>
      <c r="C66" s="353" t="s">
        <v>457</v>
      </c>
      <c r="D66" s="351">
        <v>782</v>
      </c>
      <c r="E66" s="35" t="s">
        <v>45</v>
      </c>
      <c r="F66" s="35" t="s">
        <v>42</v>
      </c>
      <c r="G66" s="35"/>
      <c r="H66" s="35"/>
      <c r="I66" s="35"/>
      <c r="J66" s="35" t="s">
        <v>47</v>
      </c>
      <c r="K66" s="37">
        <v>63</v>
      </c>
      <c r="L66" s="38" t="s">
        <v>42</v>
      </c>
      <c r="M66" s="35"/>
      <c r="N66" s="35"/>
      <c r="O66" s="35"/>
      <c r="P66" s="35"/>
      <c r="Q66" s="35"/>
      <c r="R66" s="35"/>
      <c r="S66" s="35" t="s">
        <v>42</v>
      </c>
      <c r="T66" s="35"/>
      <c r="U66" s="35"/>
      <c r="V66" s="35"/>
      <c r="W66" s="35"/>
      <c r="X66" s="35"/>
      <c r="Y66" s="35"/>
      <c r="Z66" s="35"/>
      <c r="AA66" s="133" t="s">
        <v>183</v>
      </c>
    </row>
    <row r="67" spans="1:27" ht="15.95" customHeight="1" x14ac:dyDescent="0.2">
      <c r="A67" s="350">
        <v>55</v>
      </c>
      <c r="B67" s="353" t="s">
        <v>180</v>
      </c>
      <c r="C67" s="353" t="s">
        <v>457</v>
      </c>
      <c r="D67" s="351">
        <v>785</v>
      </c>
      <c r="E67" s="35" t="s">
        <v>45</v>
      </c>
      <c r="F67" s="35" t="s">
        <v>42</v>
      </c>
      <c r="G67" s="35"/>
      <c r="H67" s="35"/>
      <c r="I67" s="35"/>
      <c r="J67" s="35" t="s">
        <v>75</v>
      </c>
      <c r="K67" s="37">
        <v>65</v>
      </c>
      <c r="L67" s="38" t="s">
        <v>42</v>
      </c>
      <c r="M67" s="35" t="s">
        <v>42</v>
      </c>
      <c r="N67" s="35"/>
      <c r="O67" s="35"/>
      <c r="P67" s="35"/>
      <c r="Q67" s="35"/>
      <c r="R67" s="35"/>
      <c r="S67" s="35" t="s">
        <v>42</v>
      </c>
      <c r="T67" s="35"/>
      <c r="U67" s="35"/>
      <c r="V67" s="35"/>
      <c r="W67" s="35"/>
      <c r="X67" s="35"/>
      <c r="Y67" s="35"/>
      <c r="Z67" s="35"/>
      <c r="AA67" s="133" t="s">
        <v>183</v>
      </c>
    </row>
    <row r="68" spans="1:27" ht="15.95" customHeight="1" x14ac:dyDescent="0.2">
      <c r="A68" s="350">
        <v>56</v>
      </c>
      <c r="B68" s="353" t="s">
        <v>96</v>
      </c>
      <c r="C68" s="353" t="s">
        <v>113</v>
      </c>
      <c r="D68" s="351">
        <v>798</v>
      </c>
      <c r="E68" s="35" t="s">
        <v>45</v>
      </c>
      <c r="F68" s="35" t="s">
        <v>42</v>
      </c>
      <c r="G68" s="35"/>
      <c r="H68" s="35"/>
      <c r="I68" s="35"/>
      <c r="J68" s="35" t="s">
        <v>44</v>
      </c>
      <c r="K68" s="37">
        <v>91</v>
      </c>
      <c r="L68" s="38"/>
      <c r="M68" s="35"/>
      <c r="N68" s="35"/>
      <c r="O68" s="35"/>
      <c r="P68" s="35"/>
      <c r="Q68" s="35"/>
      <c r="R68" s="35"/>
      <c r="S68" s="35" t="s">
        <v>81</v>
      </c>
      <c r="T68" s="35"/>
      <c r="U68" s="35"/>
      <c r="V68" s="35"/>
      <c r="W68" s="35"/>
      <c r="X68" s="35"/>
      <c r="Y68" s="35"/>
      <c r="Z68" s="35"/>
      <c r="AA68" s="133" t="s">
        <v>183</v>
      </c>
    </row>
    <row r="69" spans="1:27" x14ac:dyDescent="0.2">
      <c r="A69" s="15">
        <v>62</v>
      </c>
      <c r="B69" s="40"/>
      <c r="C69" s="352"/>
      <c r="D69" s="35"/>
      <c r="E69" s="35"/>
      <c r="F69" s="35"/>
      <c r="G69" s="35"/>
      <c r="H69" s="35"/>
      <c r="I69" s="35"/>
      <c r="J69" s="35"/>
      <c r="K69" s="37"/>
      <c r="L69" s="38"/>
      <c r="M69" s="35"/>
      <c r="N69" s="35"/>
      <c r="O69" s="35"/>
      <c r="P69" s="35"/>
      <c r="Q69" s="35"/>
      <c r="R69" s="35"/>
      <c r="S69" s="35"/>
      <c r="T69" s="35"/>
      <c r="U69" s="35"/>
      <c r="V69" s="35"/>
      <c r="W69" s="35"/>
      <c r="X69" s="35"/>
      <c r="Y69" s="35"/>
      <c r="Z69" s="35"/>
    </row>
    <row r="70" spans="1:27" x14ac:dyDescent="0.2">
      <c r="A70" s="15">
        <v>63</v>
      </c>
      <c r="B70" s="35"/>
      <c r="C70" s="36"/>
      <c r="D70" s="35"/>
      <c r="E70" s="35"/>
      <c r="F70" s="35"/>
      <c r="G70" s="35"/>
      <c r="H70" s="35"/>
      <c r="I70" s="35"/>
      <c r="J70" s="35"/>
      <c r="K70" s="37"/>
      <c r="L70" s="45"/>
      <c r="M70" s="35"/>
      <c r="N70" s="35"/>
      <c r="O70" s="35"/>
      <c r="P70" s="35"/>
      <c r="Q70" s="35"/>
      <c r="R70" s="35"/>
      <c r="S70" s="35"/>
      <c r="T70" s="35"/>
      <c r="U70" s="35"/>
      <c r="V70" s="35"/>
      <c r="W70" s="35"/>
      <c r="X70" s="35"/>
      <c r="Y70" s="35"/>
      <c r="Z70" s="35"/>
    </row>
    <row r="71" spans="1:27" x14ac:dyDescent="0.2">
      <c r="A71" s="15">
        <v>64</v>
      </c>
      <c r="B71" s="35"/>
      <c r="C71" s="36"/>
      <c r="D71" s="35"/>
      <c r="E71" s="35"/>
      <c r="F71" s="35"/>
      <c r="G71" s="35"/>
      <c r="H71" s="35"/>
      <c r="I71" s="35"/>
      <c r="J71" s="35"/>
      <c r="K71" s="37"/>
      <c r="L71" s="38"/>
      <c r="M71" s="35"/>
      <c r="N71" s="35"/>
      <c r="O71" s="35"/>
      <c r="P71" s="35"/>
      <c r="Q71" s="35"/>
      <c r="R71" s="40"/>
      <c r="S71" s="35"/>
      <c r="T71" s="35"/>
      <c r="U71" s="35"/>
      <c r="V71" s="35"/>
      <c r="W71" s="35"/>
      <c r="X71" s="35"/>
      <c r="Y71" s="35"/>
      <c r="Z71" s="35"/>
    </row>
    <row r="72" spans="1:27" x14ac:dyDescent="0.2">
      <c r="A72" s="15">
        <v>65</v>
      </c>
      <c r="B72" s="35"/>
      <c r="C72" s="36"/>
      <c r="D72" s="35"/>
      <c r="E72" s="35"/>
      <c r="F72" s="35"/>
      <c r="G72" s="35"/>
      <c r="H72" s="35"/>
      <c r="I72" s="35"/>
      <c r="J72" s="35"/>
      <c r="K72" s="37"/>
      <c r="L72" s="38"/>
      <c r="M72" s="35"/>
      <c r="N72" s="35"/>
      <c r="O72" s="35"/>
      <c r="P72" s="35"/>
      <c r="Q72" s="35"/>
      <c r="R72" s="35"/>
      <c r="S72" s="35"/>
      <c r="T72" s="35"/>
      <c r="U72" s="35"/>
      <c r="V72" s="35"/>
      <c r="W72" s="35"/>
      <c r="X72" s="35"/>
      <c r="Y72" s="35"/>
      <c r="Z72" s="35"/>
    </row>
    <row r="73" spans="1:27" x14ac:dyDescent="0.2">
      <c r="A73" s="15">
        <v>66</v>
      </c>
      <c r="B73" s="35"/>
      <c r="C73" s="36"/>
      <c r="D73" s="35"/>
      <c r="E73" s="35"/>
      <c r="F73" s="35"/>
      <c r="G73" s="35"/>
      <c r="H73" s="35"/>
      <c r="I73" s="35"/>
      <c r="J73" s="35"/>
      <c r="K73" s="37"/>
      <c r="L73" s="38"/>
      <c r="M73" s="35"/>
      <c r="N73" s="35"/>
      <c r="O73" s="35"/>
      <c r="P73" s="35"/>
      <c r="Q73" s="35"/>
      <c r="R73" s="35"/>
      <c r="S73" s="35"/>
      <c r="T73" s="35"/>
      <c r="U73" s="35"/>
      <c r="V73" s="35"/>
      <c r="W73" s="35"/>
      <c r="X73" s="35"/>
      <c r="Y73" s="35"/>
      <c r="Z73" s="35"/>
    </row>
    <row r="74" spans="1:27" x14ac:dyDescent="0.2">
      <c r="A74" s="15">
        <v>67</v>
      </c>
      <c r="B74" s="35"/>
      <c r="C74" s="36"/>
      <c r="D74" s="35"/>
      <c r="E74" s="35"/>
      <c r="F74" s="35"/>
      <c r="G74" s="35"/>
      <c r="H74" s="35"/>
      <c r="I74" s="35"/>
      <c r="J74" s="35"/>
      <c r="K74" s="37"/>
      <c r="L74" s="38"/>
      <c r="M74" s="35"/>
      <c r="N74" s="35"/>
      <c r="O74" s="35"/>
      <c r="P74" s="35"/>
      <c r="Q74" s="35"/>
      <c r="R74" s="35"/>
      <c r="S74" s="35"/>
      <c r="T74" s="35"/>
      <c r="U74" s="35"/>
      <c r="V74" s="35"/>
      <c r="W74" s="35"/>
      <c r="X74" s="35"/>
      <c r="Y74" s="35"/>
      <c r="Z74" s="35"/>
    </row>
    <row r="75" spans="1:27" x14ac:dyDescent="0.2">
      <c r="A75" s="15">
        <v>68</v>
      </c>
      <c r="B75" s="35"/>
      <c r="C75" s="36"/>
      <c r="D75" s="35"/>
      <c r="E75" s="35"/>
      <c r="F75" s="35"/>
      <c r="G75" s="35"/>
      <c r="H75" s="35"/>
      <c r="I75" s="35"/>
      <c r="J75" s="35"/>
      <c r="K75" s="37"/>
      <c r="L75" s="38"/>
      <c r="M75" s="35"/>
      <c r="N75" s="35"/>
      <c r="O75" s="35"/>
      <c r="P75" s="35"/>
      <c r="Q75" s="35"/>
      <c r="R75" s="35"/>
      <c r="S75" s="35"/>
      <c r="T75" s="35"/>
      <c r="U75" s="35"/>
      <c r="V75" s="35"/>
      <c r="W75" s="35"/>
      <c r="X75" s="35"/>
      <c r="Y75" s="35"/>
      <c r="Z75" s="35"/>
    </row>
    <row r="76" spans="1:27" x14ac:dyDescent="0.2">
      <c r="A76" s="15">
        <v>69</v>
      </c>
      <c r="B76" s="35"/>
      <c r="C76" s="36"/>
      <c r="D76" s="35"/>
      <c r="E76" s="35"/>
      <c r="F76" s="35"/>
      <c r="G76" s="35"/>
      <c r="H76" s="35"/>
      <c r="I76" s="35"/>
      <c r="J76" s="35"/>
      <c r="K76" s="37"/>
      <c r="L76" s="38"/>
      <c r="M76" s="35"/>
      <c r="N76" s="35"/>
      <c r="O76" s="35"/>
      <c r="P76" s="35"/>
      <c r="Q76" s="35"/>
      <c r="R76" s="40"/>
      <c r="S76" s="35"/>
      <c r="T76" s="35"/>
      <c r="U76" s="35"/>
      <c r="V76" s="35"/>
      <c r="W76" s="35"/>
      <c r="X76" s="35"/>
      <c r="Y76" s="35"/>
      <c r="Z76" s="35"/>
    </row>
    <row r="77" spans="1:27" x14ac:dyDescent="0.2">
      <c r="A77" s="15">
        <v>70</v>
      </c>
      <c r="B77" s="35"/>
      <c r="C77" s="36"/>
      <c r="D77" s="35"/>
      <c r="E77" s="35"/>
      <c r="F77" s="35"/>
      <c r="G77" s="35"/>
      <c r="H77" s="35"/>
      <c r="I77" s="35"/>
      <c r="J77" s="35"/>
      <c r="K77" s="37"/>
      <c r="L77" s="38"/>
      <c r="M77" s="35"/>
      <c r="N77" s="35"/>
      <c r="O77" s="35"/>
      <c r="P77" s="35"/>
      <c r="Q77" s="35"/>
      <c r="R77" s="35"/>
      <c r="S77" s="35"/>
      <c r="T77" s="35"/>
      <c r="U77" s="35"/>
      <c r="V77" s="35"/>
      <c r="W77" s="35"/>
      <c r="X77" s="35"/>
      <c r="Y77" s="35"/>
      <c r="Z77" s="35"/>
    </row>
    <row r="78" spans="1:27" x14ac:dyDescent="0.2">
      <c r="A78" s="15">
        <v>71</v>
      </c>
      <c r="B78" s="35"/>
      <c r="C78" s="36"/>
      <c r="D78" s="35"/>
      <c r="E78" s="35"/>
      <c r="F78" s="35"/>
      <c r="G78" s="35"/>
      <c r="H78" s="35"/>
      <c r="I78" s="35"/>
      <c r="J78" s="35"/>
      <c r="K78" s="37"/>
      <c r="L78" s="38"/>
      <c r="M78" s="35"/>
      <c r="N78" s="35"/>
      <c r="O78" s="35"/>
      <c r="P78" s="35"/>
      <c r="Q78" s="35"/>
      <c r="R78" s="40"/>
      <c r="S78" s="35"/>
      <c r="T78" s="35"/>
      <c r="U78" s="35"/>
      <c r="V78" s="35"/>
      <c r="W78" s="35"/>
      <c r="X78" s="35"/>
      <c r="Y78" s="35"/>
      <c r="Z78" s="35"/>
    </row>
    <row r="79" spans="1:27" x14ac:dyDescent="0.2">
      <c r="A79" s="15">
        <v>72</v>
      </c>
      <c r="B79" s="35"/>
      <c r="C79" s="36"/>
      <c r="D79" s="35"/>
      <c r="E79" s="35"/>
      <c r="F79" s="35"/>
      <c r="G79" s="35"/>
      <c r="H79" s="35"/>
      <c r="I79" s="35"/>
      <c r="J79" s="35"/>
      <c r="K79" s="37"/>
      <c r="L79" s="38"/>
      <c r="M79" s="35"/>
      <c r="N79" s="35"/>
      <c r="O79" s="35"/>
      <c r="P79" s="35"/>
      <c r="Q79" s="35"/>
      <c r="R79" s="35"/>
      <c r="S79" s="35"/>
      <c r="T79" s="35"/>
      <c r="U79" s="35"/>
      <c r="V79" s="35"/>
      <c r="W79" s="35"/>
      <c r="X79" s="35"/>
      <c r="Y79" s="35"/>
      <c r="Z79" s="35"/>
    </row>
    <row r="80" spans="1:27" x14ac:dyDescent="0.2">
      <c r="A80" s="15">
        <v>73</v>
      </c>
      <c r="B80" s="35"/>
      <c r="C80" s="36"/>
      <c r="D80" s="35"/>
      <c r="E80" s="35"/>
      <c r="F80" s="35"/>
      <c r="G80" s="35"/>
      <c r="H80" s="35"/>
      <c r="I80" s="35"/>
      <c r="J80" s="35"/>
      <c r="K80" s="37"/>
      <c r="L80" s="38"/>
      <c r="M80" s="35"/>
      <c r="N80" s="35"/>
      <c r="O80" s="35"/>
      <c r="P80" s="35"/>
      <c r="Q80" s="35"/>
      <c r="R80" s="40"/>
      <c r="S80" s="35"/>
      <c r="T80" s="35"/>
      <c r="U80" s="35"/>
      <c r="V80" s="35"/>
      <c r="W80" s="35"/>
      <c r="X80" s="35"/>
      <c r="Y80" s="35"/>
      <c r="Z80" s="35"/>
    </row>
    <row r="81" spans="1:26" x14ac:dyDescent="0.2">
      <c r="A81" s="15">
        <v>74</v>
      </c>
      <c r="B81" s="35"/>
      <c r="C81" s="36"/>
      <c r="D81" s="35"/>
      <c r="E81" s="35"/>
      <c r="F81" s="35"/>
      <c r="G81" s="35"/>
      <c r="H81" s="35"/>
      <c r="I81" s="35"/>
      <c r="J81" s="35"/>
      <c r="K81" s="37"/>
      <c r="L81" s="38"/>
      <c r="M81" s="35"/>
      <c r="N81" s="35"/>
      <c r="O81" s="35"/>
      <c r="P81" s="35"/>
      <c r="Q81" s="35"/>
      <c r="R81" s="35"/>
      <c r="S81" s="35"/>
      <c r="T81" s="35"/>
      <c r="U81" s="35"/>
      <c r="V81" s="35"/>
      <c r="W81" s="35"/>
      <c r="X81" s="35"/>
      <c r="Y81" s="35"/>
      <c r="Z81" s="35"/>
    </row>
    <row r="82" spans="1:26" x14ac:dyDescent="0.2">
      <c r="A82" s="15">
        <v>75</v>
      </c>
      <c r="B82" s="35"/>
      <c r="C82" s="36"/>
      <c r="D82" s="35"/>
      <c r="E82" s="35"/>
      <c r="F82" s="35"/>
      <c r="G82" s="35"/>
      <c r="H82" s="35"/>
      <c r="I82" s="35"/>
      <c r="J82" s="35"/>
      <c r="K82" s="37"/>
      <c r="L82" s="38"/>
      <c r="M82" s="35"/>
      <c r="N82" s="35"/>
      <c r="O82" s="35"/>
      <c r="P82" s="35"/>
      <c r="Q82" s="35"/>
      <c r="R82" s="35"/>
      <c r="S82" s="35"/>
      <c r="T82" s="35"/>
      <c r="U82" s="35"/>
      <c r="V82" s="35"/>
      <c r="W82" s="35"/>
      <c r="X82" s="35"/>
      <c r="Y82" s="35"/>
      <c r="Z82" s="35"/>
    </row>
    <row r="83" spans="1:26" x14ac:dyDescent="0.2">
      <c r="A83" s="15">
        <v>76</v>
      </c>
      <c r="B83" s="36"/>
      <c r="C83" s="49"/>
      <c r="D83" s="35"/>
      <c r="E83" s="35"/>
      <c r="F83" s="35"/>
      <c r="G83" s="35"/>
      <c r="H83" s="35"/>
      <c r="I83" s="35"/>
      <c r="J83" s="35"/>
      <c r="K83" s="37"/>
      <c r="L83" s="38"/>
      <c r="M83" s="35"/>
      <c r="N83" s="35"/>
      <c r="O83" s="35"/>
      <c r="P83" s="35"/>
      <c r="Q83" s="35"/>
      <c r="R83" s="40"/>
      <c r="S83" s="35"/>
      <c r="T83" s="35"/>
      <c r="U83" s="35"/>
      <c r="V83" s="35"/>
      <c r="W83" s="35"/>
      <c r="X83" s="35"/>
      <c r="Y83" s="35"/>
      <c r="Z83" s="35"/>
    </row>
    <row r="84" spans="1:26" x14ac:dyDescent="0.2">
      <c r="A84" s="15">
        <v>77</v>
      </c>
      <c r="B84" s="47"/>
      <c r="C84" s="48"/>
      <c r="D84" s="35"/>
      <c r="E84" s="35"/>
      <c r="F84" s="35"/>
      <c r="G84" s="35"/>
      <c r="H84" s="35"/>
      <c r="I84" s="35"/>
      <c r="J84" s="35"/>
      <c r="K84" s="37"/>
      <c r="L84" s="38"/>
      <c r="M84" s="35"/>
      <c r="N84" s="35"/>
      <c r="O84" s="35"/>
      <c r="P84" s="35"/>
      <c r="Q84" s="35"/>
      <c r="R84" s="35"/>
      <c r="S84" s="35"/>
      <c r="T84" s="35"/>
      <c r="U84" s="35"/>
      <c r="V84" s="35"/>
      <c r="W84" s="35"/>
      <c r="X84" s="35"/>
      <c r="Y84" s="35"/>
      <c r="Z84" s="35"/>
    </row>
    <row r="85" spans="1:26" x14ac:dyDescent="0.2">
      <c r="A85" s="15">
        <v>78</v>
      </c>
      <c r="B85" s="40"/>
      <c r="C85" s="36"/>
      <c r="D85" s="35"/>
      <c r="E85" s="35"/>
      <c r="F85" s="35"/>
      <c r="G85" s="35"/>
      <c r="H85" s="35"/>
      <c r="I85" s="35"/>
      <c r="J85" s="35"/>
      <c r="K85" s="37"/>
      <c r="L85" s="38"/>
      <c r="M85" s="35"/>
      <c r="N85" s="35"/>
      <c r="O85" s="35"/>
      <c r="P85" s="35"/>
      <c r="Q85" s="35"/>
      <c r="R85" s="35"/>
      <c r="S85" s="35"/>
      <c r="T85" s="35"/>
      <c r="U85" s="35"/>
      <c r="V85" s="35"/>
      <c r="W85" s="35"/>
      <c r="X85" s="35"/>
      <c r="Y85" s="35"/>
      <c r="Z85" s="35"/>
    </row>
    <row r="86" spans="1:26" x14ac:dyDescent="0.2">
      <c r="A86" s="15">
        <v>79</v>
      </c>
      <c r="B86" s="35"/>
      <c r="C86" s="36"/>
      <c r="D86" s="35"/>
      <c r="E86" s="35"/>
      <c r="F86" s="35"/>
      <c r="G86" s="35"/>
      <c r="H86" s="35"/>
      <c r="I86" s="35"/>
      <c r="J86" s="35"/>
      <c r="K86" s="37"/>
      <c r="L86" s="38"/>
      <c r="M86" s="35"/>
      <c r="N86" s="35"/>
      <c r="O86" s="35"/>
      <c r="P86" s="35"/>
      <c r="Q86" s="35"/>
      <c r="R86" s="35"/>
      <c r="S86" s="35"/>
      <c r="T86" s="35"/>
      <c r="U86" s="35"/>
      <c r="V86" s="35"/>
      <c r="W86" s="35"/>
      <c r="X86" s="35"/>
      <c r="Y86" s="35"/>
      <c r="Z86" s="35"/>
    </row>
    <row r="87" spans="1:26" x14ac:dyDescent="0.2">
      <c r="A87" s="15">
        <v>80</v>
      </c>
      <c r="B87" s="35"/>
      <c r="C87" s="36"/>
      <c r="D87" s="35"/>
      <c r="E87" s="35"/>
      <c r="F87" s="35"/>
      <c r="G87" s="35"/>
      <c r="H87" s="35"/>
      <c r="I87" s="35"/>
      <c r="J87" s="35"/>
      <c r="K87" s="37"/>
      <c r="L87" s="38"/>
      <c r="M87" s="35"/>
      <c r="N87" s="35"/>
      <c r="O87" s="35"/>
      <c r="P87" s="35"/>
      <c r="Q87" s="35"/>
      <c r="R87" s="35"/>
      <c r="S87" s="35"/>
      <c r="T87" s="35"/>
      <c r="U87" s="35"/>
      <c r="V87" s="35"/>
      <c r="W87" s="35"/>
      <c r="X87" s="35"/>
      <c r="Y87" s="35"/>
      <c r="Z87" s="35"/>
    </row>
    <row r="88" spans="1:26" x14ac:dyDescent="0.2">
      <c r="A88" s="15">
        <v>81</v>
      </c>
      <c r="B88" s="35"/>
      <c r="C88" s="36"/>
      <c r="D88" s="35"/>
      <c r="E88" s="35"/>
      <c r="F88" s="35"/>
      <c r="G88" s="35"/>
      <c r="H88" s="35"/>
      <c r="I88" s="35"/>
      <c r="J88" s="35"/>
      <c r="K88" s="37"/>
      <c r="L88" s="38"/>
      <c r="M88" s="35"/>
      <c r="N88" s="35"/>
      <c r="O88" s="35"/>
      <c r="P88" s="35"/>
      <c r="Q88" s="35"/>
      <c r="R88" s="40"/>
      <c r="S88" s="35"/>
      <c r="T88" s="35"/>
      <c r="U88" s="35"/>
      <c r="V88" s="35"/>
      <c r="W88" s="35"/>
      <c r="X88" s="35"/>
      <c r="Y88" s="35"/>
      <c r="Z88" s="35"/>
    </row>
    <row r="89" spans="1:26" x14ac:dyDescent="0.2">
      <c r="A89" s="15">
        <v>82</v>
      </c>
      <c r="B89" s="35"/>
      <c r="C89" s="36"/>
      <c r="D89" s="35"/>
      <c r="E89" s="35"/>
      <c r="F89" s="35"/>
      <c r="G89" s="35"/>
      <c r="H89" s="35"/>
      <c r="I89" s="35"/>
      <c r="J89" s="35"/>
      <c r="K89" s="37"/>
      <c r="L89" s="38"/>
      <c r="M89" s="35"/>
      <c r="N89" s="35"/>
      <c r="O89" s="35"/>
      <c r="P89" s="35"/>
      <c r="Q89" s="35"/>
      <c r="R89" s="35"/>
      <c r="S89" s="35"/>
      <c r="T89" s="35"/>
      <c r="U89" s="35"/>
      <c r="V89" s="35"/>
      <c r="W89" s="35"/>
      <c r="X89" s="35"/>
      <c r="Y89" s="35"/>
      <c r="Z89" s="35"/>
    </row>
    <row r="90" spans="1:26" x14ac:dyDescent="0.2">
      <c r="A90" s="15">
        <v>83</v>
      </c>
      <c r="B90" s="35"/>
      <c r="C90" s="36"/>
      <c r="D90" s="35"/>
      <c r="E90" s="35"/>
      <c r="F90" s="35"/>
      <c r="G90" s="35"/>
      <c r="H90" s="35"/>
      <c r="I90" s="35"/>
      <c r="J90" s="35"/>
      <c r="K90" s="37"/>
      <c r="L90" s="38"/>
      <c r="M90" s="35"/>
      <c r="N90" s="35"/>
      <c r="O90" s="35"/>
      <c r="P90" s="35"/>
      <c r="Q90" s="35"/>
      <c r="R90" s="35"/>
      <c r="S90" s="35"/>
      <c r="T90" s="35"/>
      <c r="U90" s="35"/>
      <c r="V90" s="35"/>
      <c r="W90" s="35"/>
      <c r="X90" s="35"/>
      <c r="Y90" s="35"/>
      <c r="Z90" s="35"/>
    </row>
    <row r="91" spans="1:26" x14ac:dyDescent="0.2">
      <c r="A91" s="15">
        <v>84</v>
      </c>
      <c r="B91" s="35"/>
      <c r="C91" s="36"/>
      <c r="D91" s="35"/>
      <c r="E91" s="35"/>
      <c r="F91" s="35"/>
      <c r="G91" s="35"/>
      <c r="H91" s="35"/>
      <c r="I91" s="35"/>
      <c r="J91" s="35"/>
      <c r="K91" s="37"/>
      <c r="L91" s="38"/>
      <c r="M91" s="35"/>
      <c r="N91" s="35"/>
      <c r="O91" s="35"/>
      <c r="P91" s="35"/>
      <c r="Q91" s="35"/>
      <c r="R91" s="35"/>
      <c r="S91" s="35"/>
      <c r="T91" s="35"/>
      <c r="U91" s="35"/>
      <c r="V91" s="35"/>
      <c r="W91" s="35"/>
      <c r="X91" s="35"/>
      <c r="Y91" s="35"/>
      <c r="Z91" s="35"/>
    </row>
    <row r="92" spans="1:26" x14ac:dyDescent="0.2">
      <c r="A92" s="15">
        <v>85</v>
      </c>
      <c r="B92" s="35"/>
      <c r="C92" s="36"/>
      <c r="D92" s="35"/>
      <c r="E92" s="35"/>
      <c r="F92" s="35"/>
      <c r="G92" s="35"/>
      <c r="H92" s="35"/>
      <c r="I92" s="35"/>
      <c r="J92" s="35"/>
      <c r="K92" s="37"/>
      <c r="L92" s="38"/>
      <c r="M92" s="35"/>
      <c r="N92" s="35"/>
      <c r="O92" s="35"/>
      <c r="P92" s="35"/>
      <c r="Q92" s="35"/>
      <c r="R92" s="35"/>
      <c r="S92" s="35"/>
      <c r="T92" s="35"/>
      <c r="U92" s="35"/>
      <c r="V92" s="35"/>
      <c r="W92" s="35"/>
      <c r="X92" s="35"/>
      <c r="Y92" s="35"/>
      <c r="Z92" s="35"/>
    </row>
    <row r="93" spans="1:26" x14ac:dyDescent="0.2">
      <c r="A93" s="15">
        <v>86</v>
      </c>
      <c r="B93" s="35"/>
      <c r="C93" s="36"/>
      <c r="D93" s="35"/>
      <c r="E93" s="35"/>
      <c r="F93" s="35"/>
      <c r="G93" s="35"/>
      <c r="H93" s="35"/>
      <c r="I93" s="35"/>
      <c r="J93" s="35"/>
      <c r="K93" s="37"/>
      <c r="L93" s="38"/>
      <c r="M93" s="35"/>
      <c r="N93" s="35"/>
      <c r="O93" s="35"/>
      <c r="P93" s="35"/>
      <c r="Q93" s="35"/>
      <c r="R93" s="35"/>
      <c r="S93" s="35"/>
      <c r="T93" s="35"/>
      <c r="U93" s="35"/>
      <c r="V93" s="35"/>
      <c r="W93" s="35"/>
      <c r="X93" s="35"/>
      <c r="Y93" s="35"/>
      <c r="Z93" s="35"/>
    </row>
    <row r="94" spans="1:26" x14ac:dyDescent="0.2">
      <c r="A94" s="15">
        <v>87</v>
      </c>
      <c r="B94" s="35"/>
      <c r="C94" s="36"/>
      <c r="D94" s="35"/>
      <c r="E94" s="35"/>
      <c r="F94" s="35"/>
      <c r="G94" s="35"/>
      <c r="H94" s="35"/>
      <c r="I94" s="35"/>
      <c r="J94" s="35"/>
      <c r="K94" s="37"/>
      <c r="L94" s="38"/>
      <c r="M94" s="35"/>
      <c r="N94" s="35"/>
      <c r="O94" s="35"/>
      <c r="P94" s="35"/>
      <c r="Q94" s="35"/>
      <c r="R94" s="35"/>
      <c r="S94" s="35"/>
      <c r="T94" s="35"/>
      <c r="U94" s="35"/>
      <c r="V94" s="35"/>
      <c r="W94" s="35"/>
      <c r="X94" s="35"/>
      <c r="Y94" s="35"/>
      <c r="Z94" s="35"/>
    </row>
    <row r="95" spans="1:26" x14ac:dyDescent="0.2">
      <c r="A95" s="15">
        <v>88</v>
      </c>
      <c r="B95" s="35"/>
      <c r="C95" s="36"/>
      <c r="D95" s="35"/>
      <c r="E95" s="35"/>
      <c r="F95" s="35"/>
      <c r="G95" s="35"/>
      <c r="H95" s="35"/>
      <c r="I95" s="35"/>
      <c r="J95" s="35"/>
      <c r="K95" s="37"/>
      <c r="L95" s="38"/>
      <c r="M95" s="35"/>
      <c r="N95" s="35"/>
      <c r="O95" s="35"/>
      <c r="P95" s="35"/>
      <c r="Q95" s="35"/>
      <c r="R95" s="40"/>
      <c r="S95" s="35"/>
      <c r="T95" s="35"/>
      <c r="U95" s="35"/>
      <c r="V95" s="35"/>
      <c r="W95" s="35"/>
      <c r="X95" s="35"/>
      <c r="Y95" s="35"/>
      <c r="Z95" s="35"/>
    </row>
    <row r="96" spans="1:26" x14ac:dyDescent="0.2">
      <c r="A96" s="15">
        <v>89</v>
      </c>
      <c r="B96" s="35"/>
      <c r="C96" s="36"/>
      <c r="D96" s="35"/>
      <c r="E96" s="35"/>
      <c r="F96" s="35"/>
      <c r="G96" s="35"/>
      <c r="H96" s="35"/>
      <c r="I96" s="35"/>
      <c r="J96" s="35"/>
      <c r="K96" s="37"/>
      <c r="L96" s="38"/>
      <c r="M96" s="35"/>
      <c r="N96" s="35"/>
      <c r="O96" s="35"/>
      <c r="P96" s="35"/>
      <c r="Q96" s="35"/>
      <c r="R96" s="35"/>
      <c r="S96" s="35"/>
      <c r="T96" s="35"/>
      <c r="U96" s="35"/>
      <c r="V96" s="35"/>
      <c r="W96" s="35"/>
      <c r="X96" s="35"/>
      <c r="Y96" s="35"/>
      <c r="Z96" s="35"/>
    </row>
    <row r="97" spans="1:26" x14ac:dyDescent="0.2">
      <c r="A97" s="15">
        <v>90</v>
      </c>
      <c r="B97" s="35"/>
      <c r="C97" s="36"/>
      <c r="D97" s="35"/>
      <c r="E97" s="35"/>
      <c r="F97" s="35"/>
      <c r="G97" s="35"/>
      <c r="H97" s="35"/>
      <c r="I97" s="35"/>
      <c r="J97" s="35"/>
      <c r="K97" s="37"/>
      <c r="L97" s="45"/>
      <c r="M97" s="35"/>
      <c r="N97" s="35"/>
      <c r="O97" s="35"/>
      <c r="P97" s="35"/>
      <c r="Q97" s="35"/>
      <c r="R97" s="35"/>
      <c r="S97" s="35"/>
      <c r="T97" s="35"/>
      <c r="U97" s="35"/>
      <c r="V97" s="35"/>
      <c r="W97" s="35"/>
      <c r="X97" s="35"/>
      <c r="Y97" s="35"/>
      <c r="Z97" s="35"/>
    </row>
    <row r="98" spans="1:26" x14ac:dyDescent="0.2">
      <c r="A98" s="15">
        <v>91</v>
      </c>
      <c r="B98" s="35"/>
      <c r="C98" s="36"/>
      <c r="D98" s="35"/>
      <c r="E98" s="35"/>
      <c r="F98" s="35"/>
      <c r="G98" s="35"/>
      <c r="H98" s="35"/>
      <c r="I98" s="35"/>
      <c r="J98" s="35"/>
      <c r="K98" s="37"/>
      <c r="L98" s="38"/>
      <c r="M98" s="35"/>
      <c r="N98" s="35"/>
      <c r="O98" s="35"/>
      <c r="P98" s="35"/>
      <c r="Q98" s="35"/>
      <c r="R98" s="35"/>
      <c r="S98" s="35"/>
      <c r="T98" s="35"/>
      <c r="U98" s="35"/>
      <c r="V98" s="35"/>
      <c r="W98" s="35"/>
      <c r="X98" s="35"/>
      <c r="Y98" s="35"/>
      <c r="Z98" s="35"/>
    </row>
    <row r="99" spans="1:26" x14ac:dyDescent="0.2">
      <c r="A99" s="15">
        <v>92</v>
      </c>
      <c r="B99" s="35"/>
      <c r="C99" s="36"/>
      <c r="D99" s="35"/>
      <c r="E99" s="35"/>
      <c r="F99" s="35"/>
      <c r="G99" s="35"/>
      <c r="H99" s="35"/>
      <c r="I99" s="35"/>
      <c r="J99" s="35"/>
      <c r="K99" s="37"/>
      <c r="L99" s="38"/>
      <c r="M99" s="35"/>
      <c r="N99" s="35"/>
      <c r="O99" s="35"/>
      <c r="P99" s="35"/>
      <c r="Q99" s="35"/>
      <c r="R99" s="35"/>
      <c r="S99" s="35"/>
      <c r="T99" s="35"/>
      <c r="U99" s="35"/>
      <c r="V99" s="35"/>
      <c r="W99" s="35"/>
      <c r="X99" s="35"/>
      <c r="Y99" s="35"/>
      <c r="Z99" s="35"/>
    </row>
    <row r="100" spans="1:26" x14ac:dyDescent="0.2">
      <c r="A100" s="15">
        <v>93</v>
      </c>
      <c r="B100" s="35"/>
      <c r="C100" s="36"/>
      <c r="D100" s="35"/>
      <c r="E100" s="35"/>
      <c r="F100" s="35"/>
      <c r="G100" s="35"/>
      <c r="H100" s="35"/>
      <c r="I100" s="35"/>
      <c r="J100" s="35"/>
      <c r="K100" s="37"/>
      <c r="L100" s="38"/>
      <c r="M100" s="35"/>
      <c r="N100" s="35"/>
      <c r="O100" s="35"/>
      <c r="P100" s="35"/>
      <c r="Q100" s="35"/>
      <c r="R100" s="35"/>
      <c r="S100" s="35"/>
      <c r="T100" s="35"/>
      <c r="U100" s="35"/>
      <c r="V100" s="35"/>
      <c r="W100" s="35"/>
      <c r="X100" s="35"/>
      <c r="Y100" s="35"/>
      <c r="Z100" s="35"/>
    </row>
    <row r="101" spans="1:26" x14ac:dyDescent="0.2">
      <c r="A101" s="15">
        <v>94</v>
      </c>
      <c r="B101" s="35"/>
      <c r="C101" s="36"/>
      <c r="D101" s="35"/>
      <c r="E101" s="35"/>
      <c r="F101" s="35"/>
      <c r="G101" s="35"/>
      <c r="H101" s="35"/>
      <c r="I101" s="35"/>
      <c r="J101" s="35"/>
      <c r="K101" s="37"/>
      <c r="L101" s="38"/>
      <c r="M101" s="35"/>
      <c r="N101" s="35"/>
      <c r="O101" s="35"/>
      <c r="P101" s="35"/>
      <c r="Q101" s="35"/>
      <c r="R101" s="35"/>
      <c r="S101" s="35"/>
      <c r="T101" s="35"/>
      <c r="U101" s="35"/>
      <c r="V101" s="35"/>
      <c r="W101" s="35"/>
      <c r="X101" s="35"/>
      <c r="Y101" s="35"/>
      <c r="Z101" s="35"/>
    </row>
    <row r="102" spans="1:26" x14ac:dyDescent="0.2">
      <c r="A102" s="15">
        <v>95</v>
      </c>
      <c r="B102" s="35"/>
      <c r="C102" s="36"/>
      <c r="D102" s="35"/>
      <c r="E102" s="35"/>
      <c r="F102" s="35"/>
      <c r="G102" s="35"/>
      <c r="H102" s="35"/>
      <c r="I102" s="35"/>
      <c r="J102" s="35"/>
      <c r="K102" s="37"/>
      <c r="L102" s="45"/>
      <c r="M102" s="35"/>
      <c r="N102" s="35"/>
      <c r="O102" s="35"/>
      <c r="P102" s="35"/>
      <c r="Q102" s="35"/>
      <c r="R102" s="40"/>
      <c r="S102" s="35"/>
      <c r="T102" s="35"/>
      <c r="U102" s="35"/>
      <c r="V102" s="35"/>
      <c r="W102" s="35"/>
      <c r="X102" s="35"/>
      <c r="Y102" s="35"/>
      <c r="Z102" s="35"/>
    </row>
    <row r="103" spans="1:26" x14ac:dyDescent="0.2">
      <c r="A103" s="15">
        <v>96</v>
      </c>
      <c r="B103" s="35"/>
      <c r="C103" s="36"/>
      <c r="D103" s="35"/>
      <c r="E103" s="35"/>
      <c r="F103" s="35"/>
      <c r="G103" s="35"/>
      <c r="H103" s="35"/>
      <c r="I103" s="35"/>
      <c r="J103" s="35"/>
      <c r="K103" s="37"/>
      <c r="L103" s="38"/>
      <c r="M103" s="35"/>
      <c r="N103" s="35"/>
      <c r="O103" s="35"/>
      <c r="P103" s="35"/>
      <c r="Q103" s="35"/>
      <c r="R103" s="35"/>
      <c r="S103" s="35"/>
      <c r="T103" s="35"/>
      <c r="U103" s="35"/>
      <c r="V103" s="35"/>
      <c r="W103" s="35"/>
      <c r="X103" s="35"/>
      <c r="Y103" s="35"/>
      <c r="Z103" s="35"/>
    </row>
    <row r="104" spans="1:26" x14ac:dyDescent="0.2">
      <c r="A104" s="15">
        <v>97</v>
      </c>
      <c r="B104" s="35"/>
      <c r="C104" s="36"/>
      <c r="D104" s="35"/>
      <c r="E104" s="35"/>
      <c r="F104" s="35"/>
      <c r="G104" s="35"/>
      <c r="H104" s="35"/>
      <c r="I104" s="35"/>
      <c r="J104" s="35"/>
      <c r="K104" s="37"/>
      <c r="L104" s="38"/>
      <c r="M104" s="35"/>
      <c r="N104" s="35"/>
      <c r="O104" s="35"/>
      <c r="P104" s="35"/>
      <c r="Q104" s="35"/>
      <c r="R104" s="35"/>
      <c r="S104" s="35"/>
      <c r="T104" s="35"/>
      <c r="U104" s="35"/>
      <c r="V104" s="35"/>
      <c r="W104" s="35"/>
      <c r="X104" s="35"/>
      <c r="Y104" s="35"/>
      <c r="Z104" s="35"/>
    </row>
    <row r="105" spans="1:26" x14ac:dyDescent="0.2">
      <c r="A105" s="15">
        <v>98</v>
      </c>
      <c r="B105" s="35"/>
      <c r="C105" s="36"/>
      <c r="D105" s="35"/>
      <c r="E105" s="35"/>
      <c r="F105" s="35"/>
      <c r="G105" s="35"/>
      <c r="H105" s="35"/>
      <c r="I105" s="35"/>
      <c r="J105" s="35"/>
      <c r="K105" s="37"/>
      <c r="L105" s="38"/>
      <c r="M105" s="35"/>
      <c r="N105" s="35"/>
      <c r="O105" s="35"/>
      <c r="P105" s="35"/>
      <c r="Q105" s="35"/>
      <c r="R105" s="35"/>
      <c r="S105" s="35"/>
      <c r="T105" s="35"/>
      <c r="U105" s="35"/>
      <c r="V105" s="35"/>
      <c r="W105" s="35"/>
      <c r="X105" s="35"/>
      <c r="Y105" s="35"/>
      <c r="Z105" s="35"/>
    </row>
    <row r="106" spans="1:26" x14ac:dyDescent="0.2">
      <c r="A106" s="15">
        <v>99</v>
      </c>
      <c r="B106" s="35"/>
      <c r="C106" s="36"/>
      <c r="D106" s="35"/>
      <c r="E106" s="35"/>
      <c r="F106" s="35"/>
      <c r="G106" s="35"/>
      <c r="H106" s="35"/>
      <c r="I106" s="35"/>
      <c r="J106" s="35"/>
      <c r="K106" s="37"/>
      <c r="L106" s="38"/>
      <c r="M106" s="35"/>
      <c r="N106" s="35"/>
      <c r="O106" s="35"/>
      <c r="P106" s="35"/>
      <c r="Q106" s="35"/>
      <c r="R106" s="40"/>
      <c r="S106" s="35"/>
      <c r="T106" s="35"/>
      <c r="U106" s="35"/>
      <c r="V106" s="35"/>
      <c r="W106" s="35"/>
      <c r="X106" s="35"/>
      <c r="Y106" s="35"/>
      <c r="Z106" s="35"/>
    </row>
    <row r="107" spans="1:26" x14ac:dyDescent="0.2">
      <c r="A107" s="15">
        <v>100</v>
      </c>
      <c r="B107" s="35"/>
      <c r="C107" s="36"/>
      <c r="D107" s="35"/>
      <c r="E107" s="35"/>
      <c r="F107" s="35"/>
      <c r="G107" s="35"/>
      <c r="H107" s="35"/>
      <c r="I107" s="35"/>
      <c r="J107" s="35"/>
      <c r="K107" s="37"/>
      <c r="L107" s="38"/>
      <c r="M107" s="35"/>
      <c r="N107" s="35"/>
      <c r="O107" s="35"/>
      <c r="P107" s="35"/>
      <c r="Q107" s="35"/>
      <c r="R107" s="35"/>
      <c r="S107" s="35"/>
      <c r="T107" s="35"/>
      <c r="U107" s="35"/>
      <c r="V107" s="35"/>
      <c r="W107" s="35"/>
      <c r="X107" s="35"/>
      <c r="Y107" s="35"/>
      <c r="Z107" s="35"/>
    </row>
    <row r="108" spans="1:26" x14ac:dyDescent="0.2">
      <c r="A108" s="15">
        <v>101</v>
      </c>
      <c r="B108" s="35"/>
      <c r="C108" s="36"/>
      <c r="D108" s="35"/>
      <c r="E108" s="35"/>
      <c r="F108" s="35"/>
      <c r="G108" s="35"/>
      <c r="H108" s="35"/>
      <c r="I108" s="35"/>
      <c r="J108" s="35"/>
      <c r="K108" s="37"/>
      <c r="L108" s="38"/>
      <c r="M108" s="35"/>
      <c r="N108" s="35"/>
      <c r="O108" s="35"/>
      <c r="P108" s="35"/>
      <c r="Q108" s="35"/>
      <c r="R108" s="35"/>
      <c r="S108" s="35"/>
      <c r="T108" s="35"/>
      <c r="U108" s="35"/>
      <c r="V108" s="35"/>
      <c r="W108" s="35"/>
      <c r="X108" s="35"/>
      <c r="Y108" s="35"/>
      <c r="Z108" s="35"/>
    </row>
    <row r="109" spans="1:26" x14ac:dyDescent="0.2">
      <c r="A109" s="15">
        <v>102</v>
      </c>
      <c r="B109" s="35"/>
      <c r="C109" s="36"/>
      <c r="D109" s="35"/>
      <c r="E109" s="35"/>
      <c r="F109" s="35"/>
      <c r="G109" s="35"/>
      <c r="H109" s="35"/>
      <c r="I109" s="35"/>
      <c r="J109" s="35"/>
      <c r="K109" s="37"/>
      <c r="L109" s="45"/>
      <c r="M109" s="35"/>
      <c r="N109" s="35"/>
      <c r="O109" s="35"/>
      <c r="P109" s="35"/>
      <c r="Q109" s="35"/>
      <c r="R109" s="35"/>
      <c r="S109" s="35"/>
      <c r="T109" s="35"/>
      <c r="U109" s="35"/>
      <c r="V109" s="35"/>
      <c r="W109" s="35"/>
      <c r="X109" s="35"/>
      <c r="Y109" s="35"/>
      <c r="Z109" s="35"/>
    </row>
    <row r="110" spans="1:26" x14ac:dyDescent="0.2">
      <c r="A110" s="15">
        <v>103</v>
      </c>
      <c r="B110" s="35"/>
      <c r="C110" s="36"/>
      <c r="D110" s="35"/>
      <c r="E110" s="35"/>
      <c r="F110" s="35"/>
      <c r="G110" s="35"/>
      <c r="H110" s="35"/>
      <c r="I110" s="35"/>
      <c r="J110" s="35"/>
      <c r="K110" s="37"/>
      <c r="L110" s="38"/>
      <c r="M110" s="35"/>
      <c r="N110" s="35"/>
      <c r="O110" s="35"/>
      <c r="P110" s="35"/>
      <c r="Q110" s="35"/>
      <c r="R110" s="35"/>
      <c r="S110" s="35"/>
      <c r="T110" s="35"/>
      <c r="U110" s="35"/>
      <c r="V110" s="35"/>
      <c r="W110" s="35"/>
      <c r="X110" s="35"/>
      <c r="Y110" s="35"/>
      <c r="Z110" s="35"/>
    </row>
    <row r="111" spans="1:26" x14ac:dyDescent="0.2">
      <c r="A111" s="15">
        <v>104</v>
      </c>
      <c r="B111" s="35"/>
      <c r="C111" s="36"/>
      <c r="D111" s="35"/>
      <c r="E111" s="35"/>
      <c r="F111" s="35"/>
      <c r="G111" s="35"/>
      <c r="H111" s="35"/>
      <c r="I111" s="35"/>
      <c r="J111" s="35"/>
      <c r="K111" s="37"/>
      <c r="L111" s="38"/>
      <c r="M111" s="35"/>
      <c r="N111" s="35"/>
      <c r="O111" s="35"/>
      <c r="P111" s="35"/>
      <c r="Q111" s="35"/>
      <c r="R111" s="35"/>
      <c r="S111" s="35"/>
      <c r="T111" s="35"/>
      <c r="U111" s="35"/>
      <c r="V111" s="35"/>
      <c r="W111" s="35"/>
      <c r="X111" s="35"/>
      <c r="Y111" s="35"/>
      <c r="Z111" s="35"/>
    </row>
    <row r="112" spans="1:26" x14ac:dyDescent="0.2">
      <c r="A112" s="15">
        <v>105</v>
      </c>
      <c r="B112" s="35"/>
      <c r="C112" s="36"/>
      <c r="D112" s="35"/>
      <c r="E112" s="35"/>
      <c r="F112" s="35"/>
      <c r="G112" s="35"/>
      <c r="H112" s="35"/>
      <c r="I112" s="35"/>
      <c r="J112" s="35"/>
      <c r="K112" s="37"/>
      <c r="L112" s="38"/>
      <c r="M112" s="35"/>
      <c r="N112" s="35"/>
      <c r="O112" s="35"/>
      <c r="P112" s="35"/>
      <c r="Q112" s="35"/>
      <c r="R112" s="40"/>
      <c r="S112" s="35"/>
      <c r="T112" s="35"/>
      <c r="U112" s="35"/>
      <c r="V112" s="35"/>
      <c r="W112" s="35"/>
      <c r="X112" s="35"/>
      <c r="Y112" s="35"/>
      <c r="Z112" s="35"/>
    </row>
    <row r="113" spans="1:26" x14ac:dyDescent="0.2">
      <c r="A113" s="15">
        <v>106</v>
      </c>
      <c r="B113" s="35"/>
      <c r="C113" s="36"/>
      <c r="D113" s="35"/>
      <c r="E113" s="35"/>
      <c r="F113" s="35"/>
      <c r="G113" s="35"/>
      <c r="H113" s="35"/>
      <c r="I113" s="35"/>
      <c r="J113" s="35"/>
      <c r="K113" s="37"/>
      <c r="L113" s="38"/>
      <c r="M113" s="35"/>
      <c r="N113" s="35"/>
      <c r="O113" s="35"/>
      <c r="P113" s="35"/>
      <c r="Q113" s="35"/>
      <c r="R113" s="35"/>
      <c r="S113" s="35"/>
      <c r="T113" s="35"/>
      <c r="U113" s="35"/>
      <c r="V113" s="35"/>
      <c r="W113" s="35"/>
      <c r="X113" s="35"/>
      <c r="Y113" s="35"/>
      <c r="Z113" s="35"/>
    </row>
    <row r="114" spans="1:26" x14ac:dyDescent="0.2">
      <c r="A114" s="15">
        <v>107</v>
      </c>
      <c r="B114" s="35"/>
      <c r="C114" s="36"/>
      <c r="D114" s="35"/>
      <c r="E114" s="35"/>
      <c r="F114" s="35"/>
      <c r="G114" s="35"/>
      <c r="H114" s="35"/>
      <c r="I114" s="35"/>
      <c r="J114" s="35"/>
      <c r="K114" s="37"/>
      <c r="L114" s="38"/>
      <c r="M114" s="35"/>
      <c r="N114" s="35"/>
      <c r="O114" s="35"/>
      <c r="P114" s="35"/>
      <c r="Q114" s="35"/>
      <c r="R114" s="35"/>
      <c r="S114" s="35"/>
      <c r="T114" s="35"/>
      <c r="U114" s="35"/>
      <c r="V114" s="35"/>
      <c r="W114" s="35"/>
      <c r="X114" s="35"/>
      <c r="Y114" s="35"/>
      <c r="Z114" s="35"/>
    </row>
    <row r="115" spans="1:26" x14ac:dyDescent="0.2">
      <c r="A115" s="15">
        <v>108</v>
      </c>
      <c r="B115" s="35"/>
      <c r="C115" s="36"/>
      <c r="D115" s="35"/>
      <c r="E115" s="35"/>
      <c r="F115" s="35"/>
      <c r="G115" s="35"/>
      <c r="H115" s="35"/>
      <c r="I115" s="35"/>
      <c r="J115" s="35"/>
      <c r="K115" s="37"/>
      <c r="L115" s="45"/>
      <c r="M115" s="35"/>
      <c r="N115" s="35"/>
      <c r="O115" s="35"/>
      <c r="P115" s="35"/>
      <c r="Q115" s="35"/>
      <c r="R115" s="35"/>
      <c r="S115" s="35"/>
      <c r="T115" s="35"/>
      <c r="U115" s="35"/>
      <c r="V115" s="35"/>
      <c r="W115" s="35"/>
      <c r="X115" s="35"/>
      <c r="Y115" s="35"/>
      <c r="Z115" s="35"/>
    </row>
    <row r="116" spans="1:26" x14ac:dyDescent="0.2">
      <c r="A116" s="15">
        <v>109</v>
      </c>
      <c r="B116" s="35"/>
      <c r="C116" s="36"/>
      <c r="D116" s="35"/>
      <c r="E116" s="35"/>
      <c r="F116" s="35"/>
      <c r="G116" s="35"/>
      <c r="H116" s="35"/>
      <c r="I116" s="35"/>
      <c r="J116" s="35"/>
      <c r="K116" s="37"/>
      <c r="L116" s="45"/>
      <c r="M116" s="35"/>
      <c r="N116" s="35"/>
      <c r="O116" s="35"/>
      <c r="P116" s="35"/>
      <c r="Q116" s="35"/>
      <c r="R116" s="40"/>
      <c r="S116" s="35"/>
      <c r="T116" s="35"/>
      <c r="U116" s="35"/>
      <c r="V116" s="35"/>
      <c r="W116" s="35"/>
      <c r="X116" s="35"/>
      <c r="Y116" s="35"/>
      <c r="Z116" s="35"/>
    </row>
    <row r="117" spans="1:26" x14ac:dyDescent="0.2">
      <c r="A117" s="15">
        <v>110</v>
      </c>
      <c r="B117" s="35"/>
      <c r="C117" s="36"/>
      <c r="D117" s="35"/>
      <c r="E117" s="35"/>
      <c r="F117" s="35"/>
      <c r="G117" s="35"/>
      <c r="H117" s="35"/>
      <c r="I117" s="35"/>
      <c r="J117" s="35"/>
      <c r="K117" s="37"/>
      <c r="L117" s="38"/>
      <c r="M117" s="35"/>
      <c r="N117" s="35"/>
      <c r="O117" s="35"/>
      <c r="P117" s="35"/>
      <c r="Q117" s="35"/>
      <c r="R117" s="35"/>
      <c r="S117" s="35"/>
      <c r="T117" s="35"/>
      <c r="U117" s="35"/>
      <c r="V117" s="35"/>
      <c r="W117" s="35"/>
      <c r="X117" s="35"/>
      <c r="Y117" s="35"/>
      <c r="Z117" s="35"/>
    </row>
    <row r="118" spans="1:26" x14ac:dyDescent="0.2">
      <c r="A118" s="15">
        <v>111</v>
      </c>
      <c r="B118" s="35"/>
      <c r="C118" s="36"/>
      <c r="D118" s="35"/>
      <c r="E118" s="35"/>
      <c r="F118" s="35"/>
      <c r="G118" s="35"/>
      <c r="H118" s="35"/>
      <c r="I118" s="35"/>
      <c r="J118" s="35"/>
      <c r="K118" s="37"/>
      <c r="L118" s="38"/>
      <c r="M118" s="35"/>
      <c r="N118" s="35"/>
      <c r="O118" s="35"/>
      <c r="P118" s="35"/>
      <c r="Q118" s="35"/>
      <c r="R118" s="35"/>
      <c r="S118" s="35"/>
      <c r="T118" s="35"/>
      <c r="U118" s="35"/>
      <c r="V118" s="35"/>
      <c r="W118" s="35"/>
      <c r="X118" s="35"/>
      <c r="Y118" s="35"/>
      <c r="Z118" s="35"/>
    </row>
    <row r="119" spans="1:26" x14ac:dyDescent="0.2">
      <c r="A119" s="15">
        <v>112</v>
      </c>
      <c r="B119" s="35"/>
      <c r="C119" s="36"/>
      <c r="D119" s="35"/>
      <c r="E119" s="35"/>
      <c r="F119" s="35"/>
      <c r="G119" s="35"/>
      <c r="H119" s="35"/>
      <c r="I119" s="35"/>
      <c r="J119" s="35"/>
      <c r="K119" s="37"/>
      <c r="L119" s="38"/>
      <c r="M119" s="35"/>
      <c r="N119" s="35"/>
      <c r="O119" s="35"/>
      <c r="P119" s="35"/>
      <c r="Q119" s="35"/>
      <c r="R119" s="35"/>
      <c r="S119" s="35"/>
      <c r="T119" s="35"/>
      <c r="U119" s="35"/>
      <c r="V119" s="35"/>
      <c r="W119" s="35"/>
      <c r="X119" s="35"/>
      <c r="Y119" s="35"/>
      <c r="Z119" s="35"/>
    </row>
    <row r="120" spans="1:26" x14ac:dyDescent="0.2">
      <c r="A120" s="15">
        <v>113</v>
      </c>
      <c r="B120" s="35"/>
      <c r="C120" s="36"/>
      <c r="D120" s="35"/>
      <c r="E120" s="35"/>
      <c r="F120" s="35"/>
      <c r="G120" s="35"/>
      <c r="H120" s="35"/>
      <c r="I120" s="35"/>
      <c r="J120" s="35"/>
      <c r="K120" s="37"/>
      <c r="L120" s="38"/>
      <c r="M120" s="35"/>
      <c r="N120" s="35"/>
      <c r="O120" s="35"/>
      <c r="P120" s="35"/>
      <c r="Q120" s="35"/>
      <c r="R120" s="35"/>
      <c r="S120" s="35"/>
      <c r="T120" s="35"/>
      <c r="U120" s="35"/>
      <c r="V120" s="35"/>
      <c r="W120" s="35"/>
      <c r="X120" s="35"/>
      <c r="Y120" s="35"/>
      <c r="Z120" s="35"/>
    </row>
    <row r="121" spans="1:26" x14ac:dyDescent="0.2">
      <c r="A121" s="15">
        <v>114</v>
      </c>
      <c r="B121" s="35"/>
      <c r="C121" s="36"/>
      <c r="D121" s="35"/>
      <c r="E121" s="35"/>
      <c r="F121" s="35"/>
      <c r="G121" s="35"/>
      <c r="H121" s="35"/>
      <c r="I121" s="35"/>
      <c r="J121" s="35"/>
      <c r="K121" s="37"/>
      <c r="L121" s="38"/>
      <c r="M121" s="35"/>
      <c r="N121" s="35"/>
      <c r="O121" s="35"/>
      <c r="P121" s="35"/>
      <c r="Q121" s="35"/>
      <c r="R121" s="35"/>
      <c r="S121" s="35"/>
      <c r="T121" s="35"/>
      <c r="U121" s="35"/>
      <c r="V121" s="35"/>
      <c r="W121" s="35"/>
      <c r="X121" s="35"/>
      <c r="Y121" s="35"/>
      <c r="Z121" s="35"/>
    </row>
    <row r="122" spans="1:26" x14ac:dyDescent="0.2">
      <c r="A122" s="15">
        <v>115</v>
      </c>
      <c r="B122" s="35"/>
      <c r="C122" s="36"/>
      <c r="D122" s="35"/>
      <c r="E122" s="35"/>
      <c r="F122" s="35"/>
      <c r="G122" s="35"/>
      <c r="H122" s="35"/>
      <c r="I122" s="35"/>
      <c r="J122" s="35"/>
      <c r="K122" s="37"/>
      <c r="L122" s="38"/>
      <c r="M122" s="35"/>
      <c r="N122" s="35"/>
      <c r="O122" s="35"/>
      <c r="P122" s="35"/>
      <c r="Q122" s="35"/>
      <c r="R122" s="35"/>
      <c r="S122" s="35"/>
      <c r="T122" s="35"/>
      <c r="U122" s="35"/>
      <c r="V122" s="35"/>
      <c r="W122" s="35"/>
      <c r="X122" s="35"/>
      <c r="Y122" s="35"/>
      <c r="Z122" s="35"/>
    </row>
  </sheetData>
  <sortState xmlns:xlrd2="http://schemas.microsoft.com/office/spreadsheetml/2017/richdata2" ref="B62:C63">
    <sortCondition ref="C62:C63"/>
  </sortState>
  <mergeCells count="6">
    <mergeCell ref="K6:N6"/>
    <mergeCell ref="T6:V6"/>
    <mergeCell ref="K3:N3"/>
    <mergeCell ref="K4:N4"/>
    <mergeCell ref="K5:N5"/>
    <mergeCell ref="T5:V5"/>
  </mergeCells>
  <phoneticPr fontId="7" type="noConversion"/>
  <pageMargins left="0.59055118110236227" right="0.59055118110236227" top="0.59055118110236227" bottom="0.59055118110236227" header="0.31496062992125984" footer="0.31496062992125984"/>
  <pageSetup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98"/>
  <sheetViews>
    <sheetView workbookViewId="0">
      <pane xSplit="6" ySplit="3" topLeftCell="G4" activePane="bottomRight" state="frozen"/>
      <selection pane="topRight" activeCell="E1" sqref="E1"/>
      <selection pane="bottomLeft" activeCell="A4" sqref="A4"/>
      <selection pane="bottomRight" activeCell="O58" sqref="O58"/>
    </sheetView>
  </sheetViews>
  <sheetFormatPr defaultRowHeight="12.75" x14ac:dyDescent="0.2"/>
  <cols>
    <col min="2" max="2" width="17.5703125" customWidth="1"/>
    <col min="4" max="23" width="9.140625" customWidth="1"/>
  </cols>
  <sheetData>
    <row r="1" spans="1:32" x14ac:dyDescent="0.2">
      <c r="G1" t="s">
        <v>36</v>
      </c>
      <c r="H1" t="s">
        <v>15</v>
      </c>
      <c r="I1" t="s">
        <v>16</v>
      </c>
      <c r="P1" t="s">
        <v>20</v>
      </c>
      <c r="V1" t="s">
        <v>21</v>
      </c>
    </row>
    <row r="2" spans="1:32" x14ac:dyDescent="0.2">
      <c r="K2" t="s">
        <v>22</v>
      </c>
      <c r="R2" t="s">
        <v>22</v>
      </c>
      <c r="V2" t="s">
        <v>23</v>
      </c>
      <c r="Z2" t="s">
        <v>24</v>
      </c>
      <c r="AB2" t="s">
        <v>38</v>
      </c>
    </row>
    <row r="3" spans="1:32" x14ac:dyDescent="0.2">
      <c r="D3" t="s">
        <v>12</v>
      </c>
      <c r="E3" t="s">
        <v>13</v>
      </c>
      <c r="F3" t="s">
        <v>14</v>
      </c>
      <c r="G3" t="s">
        <v>12</v>
      </c>
      <c r="H3" t="s">
        <v>25</v>
      </c>
      <c r="I3" t="s">
        <v>26</v>
      </c>
      <c r="J3" t="s">
        <v>27</v>
      </c>
      <c r="K3" t="s">
        <v>28</v>
      </c>
      <c r="L3" t="s">
        <v>29</v>
      </c>
      <c r="M3" t="s">
        <v>17</v>
      </c>
      <c r="N3" t="s">
        <v>18</v>
      </c>
      <c r="O3" t="s">
        <v>19</v>
      </c>
      <c r="P3" t="s">
        <v>32</v>
      </c>
      <c r="Q3" t="s">
        <v>33</v>
      </c>
      <c r="R3" t="s">
        <v>28</v>
      </c>
      <c r="S3" t="s">
        <v>29</v>
      </c>
      <c r="T3" t="s">
        <v>27</v>
      </c>
      <c r="U3" t="s">
        <v>37</v>
      </c>
      <c r="V3" t="s">
        <v>34</v>
      </c>
      <c r="W3" t="s">
        <v>35</v>
      </c>
      <c r="X3" t="s">
        <v>22</v>
      </c>
      <c r="Y3" t="s">
        <v>28</v>
      </c>
      <c r="Z3" t="s">
        <v>34</v>
      </c>
      <c r="AA3" t="s">
        <v>35</v>
      </c>
      <c r="AB3" t="s">
        <v>34</v>
      </c>
      <c r="AC3" t="s">
        <v>35</v>
      </c>
    </row>
    <row r="4" spans="1:32" ht="12" customHeight="1" x14ac:dyDescent="0.2">
      <c r="A4">
        <v>1</v>
      </c>
      <c r="B4" t="str">
        <f t="shared" ref="B4:B29" si="0">CONCATENATE(E4," ",F4)</f>
        <v>Tage  Appelqvist</v>
      </c>
      <c r="C4" s="133" t="s">
        <v>417</v>
      </c>
      <c r="D4">
        <v>1</v>
      </c>
      <c r="E4" s="133" t="s">
        <v>428</v>
      </c>
      <c r="F4" s="133" t="s">
        <v>118</v>
      </c>
      <c r="G4" s="354">
        <v>3</v>
      </c>
      <c r="H4" s="354" t="s">
        <v>45</v>
      </c>
      <c r="I4" s="354"/>
      <c r="J4" s="354"/>
      <c r="K4" s="354"/>
      <c r="L4" s="354" t="s">
        <v>42</v>
      </c>
      <c r="M4" s="354" t="s">
        <v>43</v>
      </c>
      <c r="N4" s="354">
        <v>48</v>
      </c>
      <c r="O4" s="354"/>
      <c r="P4" s="354"/>
      <c r="Q4" s="354"/>
      <c r="R4" s="354"/>
      <c r="S4" s="354" t="s">
        <v>42</v>
      </c>
      <c r="T4" s="354"/>
      <c r="U4" s="354"/>
      <c r="V4" s="354"/>
      <c r="W4" s="354"/>
      <c r="X4" s="354" t="s">
        <v>56</v>
      </c>
      <c r="Y4" s="354"/>
      <c r="Z4" s="354"/>
      <c r="AA4" s="354"/>
      <c r="AB4" s="354"/>
      <c r="AC4" s="354"/>
      <c r="AD4" s="133" t="s">
        <v>417</v>
      </c>
      <c r="AE4" s="54"/>
      <c r="AF4" s="54"/>
    </row>
    <row r="5" spans="1:32" ht="12" customHeight="1" x14ac:dyDescent="0.2">
      <c r="A5">
        <v>2</v>
      </c>
      <c r="B5" t="str">
        <f t="shared" si="0"/>
        <v>Sven-Olof Bohlin</v>
      </c>
      <c r="C5" t="s">
        <v>417</v>
      </c>
      <c r="D5">
        <v>2</v>
      </c>
      <c r="E5" s="133" t="s">
        <v>434</v>
      </c>
      <c r="F5" s="133" t="s">
        <v>435</v>
      </c>
      <c r="G5" s="354"/>
      <c r="H5" s="354" t="s">
        <v>45</v>
      </c>
      <c r="I5" s="354"/>
      <c r="J5" s="354"/>
      <c r="K5" s="354"/>
      <c r="L5" s="354" t="s">
        <v>42</v>
      </c>
      <c r="M5" s="354"/>
      <c r="N5" s="354">
        <v>51</v>
      </c>
      <c r="O5" s="354"/>
      <c r="P5" s="354"/>
      <c r="Q5" s="354"/>
      <c r="R5" s="354"/>
      <c r="S5" s="354"/>
      <c r="T5" s="354"/>
      <c r="U5" s="354"/>
      <c r="V5" s="354"/>
      <c r="W5" s="354"/>
      <c r="X5" s="354" t="s">
        <v>81</v>
      </c>
      <c r="Y5" s="354"/>
      <c r="Z5" s="354"/>
      <c r="AA5" s="354"/>
      <c r="AB5" s="354"/>
      <c r="AC5" s="354"/>
      <c r="AD5" t="s">
        <v>417</v>
      </c>
      <c r="AE5" s="54"/>
      <c r="AF5" s="54"/>
    </row>
    <row r="6" spans="1:32" ht="11.25" customHeight="1" x14ac:dyDescent="0.2">
      <c r="A6">
        <v>3</v>
      </c>
      <c r="B6" t="str">
        <f t="shared" si="0"/>
        <v>Sven-Ove Gillerfors</v>
      </c>
      <c r="C6" t="s">
        <v>417</v>
      </c>
      <c r="D6">
        <v>3</v>
      </c>
      <c r="E6" s="133" t="s">
        <v>481</v>
      </c>
      <c r="F6" s="133" t="s">
        <v>308</v>
      </c>
      <c r="G6" s="354">
        <v>11</v>
      </c>
      <c r="H6" s="354" t="s">
        <v>45</v>
      </c>
      <c r="I6" s="354"/>
      <c r="J6" s="354"/>
      <c r="K6" s="354"/>
      <c r="L6" s="354" t="s">
        <v>42</v>
      </c>
      <c r="M6" s="354" t="s">
        <v>75</v>
      </c>
      <c r="N6" s="354">
        <v>48</v>
      </c>
      <c r="O6" s="354" t="s">
        <v>42</v>
      </c>
      <c r="P6" s="354"/>
      <c r="Q6" s="354"/>
      <c r="R6" s="354"/>
      <c r="S6" s="354"/>
      <c r="T6" s="354"/>
      <c r="U6" s="354"/>
      <c r="V6" s="354"/>
      <c r="W6" s="354"/>
      <c r="X6" s="354" t="s">
        <v>54</v>
      </c>
      <c r="Y6" s="354"/>
      <c r="Z6" s="354"/>
      <c r="AA6" s="354"/>
      <c r="AB6" s="354"/>
      <c r="AC6" s="354"/>
      <c r="AD6" t="s">
        <v>417</v>
      </c>
      <c r="AE6" s="54"/>
      <c r="AF6" s="54"/>
    </row>
    <row r="7" spans="1:32" ht="11.25" customHeight="1" x14ac:dyDescent="0.2">
      <c r="A7">
        <v>4</v>
      </c>
      <c r="B7" t="str">
        <f t="shared" si="0"/>
        <v>Sylve  Gillerfors</v>
      </c>
      <c r="C7" t="s">
        <v>417</v>
      </c>
      <c r="D7">
        <v>4</v>
      </c>
      <c r="E7" s="133" t="s">
        <v>433</v>
      </c>
      <c r="F7" s="133" t="s">
        <v>308</v>
      </c>
      <c r="G7" s="354"/>
      <c r="H7" s="354" t="s">
        <v>45</v>
      </c>
      <c r="I7" s="354"/>
      <c r="J7" s="354"/>
      <c r="K7" s="354"/>
      <c r="L7" s="354" t="s">
        <v>42</v>
      </c>
      <c r="M7" s="354"/>
      <c r="N7" s="354">
        <v>43</v>
      </c>
      <c r="O7" s="354"/>
      <c r="P7" s="354"/>
      <c r="Q7" s="354"/>
      <c r="R7" s="354"/>
      <c r="S7" s="354"/>
      <c r="T7" s="354"/>
      <c r="U7" s="354"/>
      <c r="V7" s="354"/>
      <c r="W7" s="354"/>
      <c r="X7" s="354" t="s">
        <v>81</v>
      </c>
      <c r="Y7" s="354"/>
      <c r="Z7" s="354"/>
      <c r="AA7" s="354"/>
      <c r="AB7" s="354"/>
      <c r="AC7" s="354"/>
      <c r="AD7" t="s">
        <v>417</v>
      </c>
      <c r="AE7" s="54"/>
      <c r="AF7" s="54"/>
    </row>
    <row r="8" spans="1:32" ht="12" customHeight="1" x14ac:dyDescent="0.2">
      <c r="A8">
        <v>5</v>
      </c>
      <c r="B8" t="str">
        <f t="shared" si="0"/>
        <v>Kjell-Åke Ohlin</v>
      </c>
      <c r="C8" t="s">
        <v>417</v>
      </c>
      <c r="D8">
        <v>5</v>
      </c>
      <c r="E8" s="133" t="s">
        <v>429</v>
      </c>
      <c r="F8" s="133" t="s">
        <v>430</v>
      </c>
      <c r="G8" s="354">
        <v>1052</v>
      </c>
      <c r="H8" s="354" t="s">
        <v>45</v>
      </c>
      <c r="I8" s="354"/>
      <c r="J8" s="354"/>
      <c r="K8" s="354"/>
      <c r="L8" s="354" t="s">
        <v>42</v>
      </c>
      <c r="M8" s="354" t="s">
        <v>47</v>
      </c>
      <c r="N8" s="354">
        <v>41</v>
      </c>
      <c r="O8" s="354"/>
      <c r="P8" s="354"/>
      <c r="Q8" s="354"/>
      <c r="R8" s="354"/>
      <c r="S8" s="354"/>
      <c r="T8" s="354"/>
      <c r="U8" s="354"/>
      <c r="V8" s="354"/>
      <c r="W8" s="354"/>
      <c r="X8" s="354" t="s">
        <v>56</v>
      </c>
      <c r="Y8" s="354"/>
      <c r="Z8" s="354"/>
      <c r="AA8" s="354"/>
      <c r="AB8" s="354"/>
      <c r="AC8" s="354"/>
      <c r="AD8" t="s">
        <v>417</v>
      </c>
      <c r="AE8" s="54"/>
      <c r="AF8" s="54"/>
    </row>
    <row r="9" spans="1:32" ht="12.75" customHeight="1" x14ac:dyDescent="0.2">
      <c r="A9">
        <v>6</v>
      </c>
      <c r="B9" t="str">
        <f t="shared" si="0"/>
        <v>Torsten  Olofsson</v>
      </c>
      <c r="C9" t="s">
        <v>417</v>
      </c>
      <c r="D9">
        <v>6</v>
      </c>
      <c r="E9" s="133" t="s">
        <v>431</v>
      </c>
      <c r="F9" s="133" t="s">
        <v>62</v>
      </c>
      <c r="G9" s="354">
        <v>32</v>
      </c>
      <c r="H9" s="354" t="s">
        <v>45</v>
      </c>
      <c r="I9" s="354"/>
      <c r="J9" s="354"/>
      <c r="K9" s="354"/>
      <c r="L9" s="354" t="s">
        <v>42</v>
      </c>
      <c r="M9" s="354" t="s">
        <v>47</v>
      </c>
      <c r="N9" s="354">
        <v>49</v>
      </c>
      <c r="O9" s="355" t="s">
        <v>42</v>
      </c>
      <c r="P9" s="354"/>
      <c r="Q9" s="354"/>
      <c r="R9" s="354"/>
      <c r="S9" s="354"/>
      <c r="T9" s="354"/>
      <c r="U9" s="354"/>
      <c r="V9" s="354"/>
      <c r="W9" s="354"/>
      <c r="X9" s="354" t="s">
        <v>54</v>
      </c>
      <c r="Y9" s="354"/>
      <c r="Z9" s="354"/>
      <c r="AA9" s="354"/>
      <c r="AB9" s="354"/>
      <c r="AC9" s="354"/>
      <c r="AD9" t="s">
        <v>417</v>
      </c>
      <c r="AE9" s="54"/>
      <c r="AF9" s="54"/>
    </row>
    <row r="10" spans="1:32" ht="12.75" customHeight="1" x14ac:dyDescent="0.2">
      <c r="A10">
        <v>7</v>
      </c>
      <c r="B10" t="str">
        <f t="shared" si="0"/>
        <v>Ulf Stenström</v>
      </c>
      <c r="C10" t="s">
        <v>417</v>
      </c>
      <c r="D10">
        <v>7</v>
      </c>
      <c r="E10" s="133" t="s">
        <v>140</v>
      </c>
      <c r="F10" s="133" t="s">
        <v>432</v>
      </c>
      <c r="G10" s="354">
        <v>1051</v>
      </c>
      <c r="H10" s="354" t="s">
        <v>45</v>
      </c>
      <c r="I10" s="354"/>
      <c r="J10" s="354"/>
      <c r="K10" s="354"/>
      <c r="L10" s="354" t="s">
        <v>42</v>
      </c>
      <c r="M10" s="354" t="s">
        <v>75</v>
      </c>
      <c r="N10" s="354">
        <v>53</v>
      </c>
      <c r="O10" s="354" t="s">
        <v>42</v>
      </c>
      <c r="P10" s="354"/>
      <c r="Q10" s="354"/>
      <c r="R10" s="354"/>
      <c r="S10" s="354" t="s">
        <v>42</v>
      </c>
      <c r="T10" s="354"/>
      <c r="U10" s="354"/>
      <c r="V10" s="354"/>
      <c r="W10" s="354"/>
      <c r="X10" s="354" t="s">
        <v>54</v>
      </c>
      <c r="Y10" s="354"/>
      <c r="Z10" s="354"/>
      <c r="AA10" s="354"/>
      <c r="AB10" s="354"/>
      <c r="AC10" s="354"/>
      <c r="AD10" t="s">
        <v>417</v>
      </c>
      <c r="AE10" s="54"/>
      <c r="AF10" s="54"/>
    </row>
    <row r="11" spans="1:32" ht="12.75" customHeight="1" x14ac:dyDescent="0.2">
      <c r="A11">
        <v>8</v>
      </c>
      <c r="B11" t="str">
        <f t="shared" si="0"/>
        <v>Jan-Erik Wickman</v>
      </c>
      <c r="C11" s="133" t="s">
        <v>417</v>
      </c>
      <c r="D11">
        <v>8</v>
      </c>
      <c r="E11" s="133" t="s">
        <v>312</v>
      </c>
      <c r="F11" s="133" t="s">
        <v>313</v>
      </c>
      <c r="G11" s="354">
        <v>329</v>
      </c>
      <c r="H11" s="354" t="s">
        <v>45</v>
      </c>
      <c r="I11" s="354"/>
      <c r="J11" s="354"/>
      <c r="K11" s="354"/>
      <c r="L11" s="354" t="s">
        <v>42</v>
      </c>
      <c r="M11" s="354" t="s">
        <v>44</v>
      </c>
      <c r="N11" s="354">
        <v>45</v>
      </c>
      <c r="O11" s="354"/>
      <c r="P11" s="354"/>
      <c r="Q11" s="354"/>
      <c r="R11" s="354"/>
      <c r="S11" s="354"/>
      <c r="T11" s="354"/>
      <c r="U11" s="354"/>
      <c r="V11" s="354"/>
      <c r="W11" s="354"/>
      <c r="X11" s="354" t="s">
        <v>56</v>
      </c>
      <c r="Y11" s="354"/>
      <c r="Z11" s="354"/>
      <c r="AA11" s="354"/>
      <c r="AB11" s="354"/>
      <c r="AC11" s="354"/>
      <c r="AD11" s="133" t="s">
        <v>417</v>
      </c>
      <c r="AE11" s="54"/>
      <c r="AF11" s="54"/>
    </row>
    <row r="12" spans="1:32" ht="12.75" customHeight="1" x14ac:dyDescent="0.2">
      <c r="A12">
        <v>9</v>
      </c>
      <c r="B12" t="str">
        <f t="shared" si="0"/>
        <v>Evert Olsson</v>
      </c>
      <c r="C12" t="s">
        <v>70</v>
      </c>
      <c r="D12">
        <v>9</v>
      </c>
      <c r="E12" t="s">
        <v>66</v>
      </c>
      <c r="F12" t="s">
        <v>69</v>
      </c>
      <c r="G12" s="354"/>
      <c r="H12" s="354" t="s">
        <v>45</v>
      </c>
      <c r="I12" s="354"/>
      <c r="J12" s="354"/>
      <c r="K12" s="354"/>
      <c r="L12" s="354" t="s">
        <v>42</v>
      </c>
      <c r="M12" s="354" t="s">
        <v>75</v>
      </c>
      <c r="N12" s="354">
        <v>43</v>
      </c>
      <c r="O12" s="354" t="s">
        <v>42</v>
      </c>
      <c r="P12" s="354"/>
      <c r="Q12" s="354"/>
      <c r="R12" s="354"/>
      <c r="S12" s="354" t="s">
        <v>42</v>
      </c>
      <c r="T12" s="354"/>
      <c r="U12" s="354"/>
      <c r="V12" s="354"/>
      <c r="W12" s="354"/>
      <c r="X12" s="354" t="s">
        <v>42</v>
      </c>
      <c r="Y12" s="354"/>
      <c r="Z12" s="354"/>
      <c r="AA12" s="354"/>
      <c r="AB12" s="354"/>
      <c r="AC12" s="354"/>
      <c r="AD12" t="s">
        <v>70</v>
      </c>
    </row>
    <row r="13" spans="1:32" ht="12.75" customHeight="1" x14ac:dyDescent="0.2">
      <c r="A13">
        <v>10</v>
      </c>
      <c r="B13" t="str">
        <f t="shared" si="0"/>
        <v>Rune  Olsson</v>
      </c>
      <c r="C13" t="s">
        <v>70</v>
      </c>
      <c r="D13">
        <v>10</v>
      </c>
      <c r="E13" t="s">
        <v>68</v>
      </c>
      <c r="F13" t="s">
        <v>69</v>
      </c>
      <c r="G13" s="354"/>
      <c r="H13" s="354" t="s">
        <v>45</v>
      </c>
      <c r="I13" s="354"/>
      <c r="J13" s="354"/>
      <c r="K13" s="354"/>
      <c r="L13" s="354" t="s">
        <v>42</v>
      </c>
      <c r="M13" s="354" t="s">
        <v>75</v>
      </c>
      <c r="N13" s="354">
        <v>49</v>
      </c>
      <c r="O13" s="354" t="s">
        <v>42</v>
      </c>
      <c r="P13" s="354"/>
      <c r="Q13" s="354"/>
      <c r="R13" s="354"/>
      <c r="S13" s="354" t="s">
        <v>42</v>
      </c>
      <c r="T13" s="354"/>
      <c r="U13" s="354"/>
      <c r="V13" s="354"/>
      <c r="W13" s="354"/>
      <c r="X13" s="354" t="s">
        <v>42</v>
      </c>
      <c r="Y13" s="354"/>
      <c r="Z13" s="354"/>
      <c r="AA13" s="354"/>
      <c r="AB13" s="354"/>
      <c r="AC13" s="354"/>
      <c r="AD13" t="s">
        <v>70</v>
      </c>
    </row>
    <row r="14" spans="1:32" ht="12.75" customHeight="1" x14ac:dyDescent="0.2">
      <c r="A14">
        <v>11</v>
      </c>
      <c r="B14" t="str">
        <f t="shared" si="0"/>
        <v>Bernt Nilsson</v>
      </c>
      <c r="C14" s="133" t="s">
        <v>70</v>
      </c>
      <c r="D14">
        <v>11</v>
      </c>
      <c r="E14" s="133" t="s">
        <v>64</v>
      </c>
      <c r="F14" s="133" t="s">
        <v>65</v>
      </c>
      <c r="G14" s="354"/>
      <c r="H14" s="354" t="s">
        <v>45</v>
      </c>
      <c r="I14" s="354"/>
      <c r="J14" s="354"/>
      <c r="K14" s="354"/>
      <c r="L14" s="354" t="s">
        <v>42</v>
      </c>
      <c r="M14" s="354" t="s">
        <v>44</v>
      </c>
      <c r="N14" s="354">
        <v>39</v>
      </c>
      <c r="O14" s="354" t="s">
        <v>42</v>
      </c>
      <c r="P14" s="354"/>
      <c r="Q14" s="354"/>
      <c r="R14" s="354"/>
      <c r="S14" s="354" t="s">
        <v>42</v>
      </c>
      <c r="T14" s="354"/>
      <c r="U14" s="354"/>
      <c r="V14" s="354"/>
      <c r="W14" s="354"/>
      <c r="X14" s="354" t="s">
        <v>42</v>
      </c>
      <c r="Y14" s="354"/>
      <c r="Z14" s="354"/>
      <c r="AA14" s="354"/>
      <c r="AB14" s="354"/>
      <c r="AC14" s="354"/>
      <c r="AD14" s="133" t="s">
        <v>70</v>
      </c>
    </row>
    <row r="15" spans="1:32" ht="12.75" customHeight="1" x14ac:dyDescent="0.2">
      <c r="A15">
        <v>12</v>
      </c>
      <c r="B15" t="str">
        <f t="shared" si="0"/>
        <v>Barbro Wettersten</v>
      </c>
      <c r="C15" s="133" t="s">
        <v>88</v>
      </c>
      <c r="D15">
        <v>12</v>
      </c>
      <c r="E15" t="s">
        <v>85</v>
      </c>
      <c r="F15" t="s">
        <v>87</v>
      </c>
      <c r="G15" s="77"/>
      <c r="H15" s="77" t="s">
        <v>46</v>
      </c>
      <c r="I15" s="77"/>
      <c r="J15" s="77"/>
      <c r="K15" s="77" t="s">
        <v>42</v>
      </c>
      <c r="L15" s="77"/>
      <c r="M15" s="77" t="s">
        <v>43</v>
      </c>
      <c r="N15" s="77">
        <v>50</v>
      </c>
      <c r="O15" s="77"/>
      <c r="P15" s="77"/>
      <c r="Q15" s="77"/>
      <c r="R15" s="77" t="s">
        <v>42</v>
      </c>
      <c r="S15" s="77"/>
      <c r="T15" s="77"/>
      <c r="U15" s="77"/>
      <c r="V15" s="77"/>
      <c r="W15" s="77"/>
      <c r="X15" s="77"/>
      <c r="Y15" s="77"/>
      <c r="Z15" s="77"/>
      <c r="AA15" s="77"/>
      <c r="AB15" s="77"/>
      <c r="AC15" s="77"/>
      <c r="AD15" s="133" t="s">
        <v>84</v>
      </c>
    </row>
    <row r="16" spans="1:32" ht="12.75" customHeight="1" x14ac:dyDescent="0.2">
      <c r="A16">
        <v>13</v>
      </c>
      <c r="B16" t="str">
        <f t="shared" si="0"/>
        <v>Eva Björklöf-Nygren</v>
      </c>
      <c r="C16" s="133" t="s">
        <v>84</v>
      </c>
      <c r="D16">
        <v>13</v>
      </c>
      <c r="E16" s="133" t="s">
        <v>437</v>
      </c>
      <c r="F16" t="s">
        <v>436</v>
      </c>
      <c r="G16" s="354">
        <v>68</v>
      </c>
      <c r="H16" s="354" t="s">
        <v>46</v>
      </c>
      <c r="I16" s="354"/>
      <c r="J16" s="354"/>
      <c r="K16" s="354" t="s">
        <v>42</v>
      </c>
      <c r="L16" s="354"/>
      <c r="M16" s="354"/>
      <c r="N16" s="354">
        <v>51</v>
      </c>
      <c r="O16" s="354" t="s">
        <v>42</v>
      </c>
      <c r="P16" s="354"/>
      <c r="Q16" s="354"/>
      <c r="R16" s="354" t="s">
        <v>42</v>
      </c>
      <c r="S16" s="354"/>
      <c r="T16" s="354"/>
      <c r="U16" s="354"/>
      <c r="V16" s="354"/>
      <c r="W16" s="354"/>
      <c r="X16" s="354"/>
      <c r="Y16" s="77"/>
      <c r="Z16" s="77"/>
      <c r="AA16" s="77"/>
      <c r="AB16" s="77"/>
      <c r="AC16" s="77"/>
      <c r="AD16" s="133" t="s">
        <v>84</v>
      </c>
    </row>
    <row r="17" spans="1:30" ht="12.75" customHeight="1" x14ac:dyDescent="0.2">
      <c r="A17">
        <v>14</v>
      </c>
      <c r="B17" t="str">
        <f t="shared" si="0"/>
        <v>Wide  Nygren</v>
      </c>
      <c r="C17" s="133" t="s">
        <v>84</v>
      </c>
      <c r="D17">
        <v>14</v>
      </c>
      <c r="E17" s="133" t="s">
        <v>438</v>
      </c>
      <c r="F17" s="133" t="s">
        <v>73</v>
      </c>
      <c r="G17" s="354">
        <v>91</v>
      </c>
      <c r="H17" s="354" t="s">
        <v>45</v>
      </c>
      <c r="I17" s="354"/>
      <c r="J17" s="354"/>
      <c r="K17" s="354"/>
      <c r="L17" s="354" t="s">
        <v>42</v>
      </c>
      <c r="M17" s="354" t="s">
        <v>47</v>
      </c>
      <c r="N17" s="354">
        <v>41</v>
      </c>
      <c r="O17" s="354" t="s">
        <v>42</v>
      </c>
      <c r="P17" s="354"/>
      <c r="Q17" s="354"/>
      <c r="R17" s="354"/>
      <c r="S17" s="354" t="s">
        <v>42</v>
      </c>
      <c r="T17" s="354"/>
      <c r="U17" s="354"/>
      <c r="V17" s="354"/>
      <c r="W17" s="354"/>
      <c r="X17" s="354"/>
      <c r="Y17" s="77"/>
      <c r="Z17" s="77"/>
      <c r="AA17" s="77"/>
      <c r="AB17" s="77"/>
      <c r="AC17" s="77"/>
      <c r="AD17" s="133" t="s">
        <v>88</v>
      </c>
    </row>
    <row r="18" spans="1:30" x14ac:dyDescent="0.2">
      <c r="A18">
        <v>15</v>
      </c>
      <c r="B18" t="str">
        <f>CONCATENATE(E18," ",F18)</f>
        <v>Benny  Broberg</v>
      </c>
      <c r="C18" s="133" t="s">
        <v>110</v>
      </c>
      <c r="D18">
        <v>15</v>
      </c>
      <c r="E18" s="133" t="s">
        <v>101</v>
      </c>
      <c r="F18" t="s">
        <v>102</v>
      </c>
      <c r="G18" s="354"/>
      <c r="H18" s="354" t="s">
        <v>45</v>
      </c>
      <c r="I18" s="354" t="s">
        <v>42</v>
      </c>
      <c r="J18" s="354"/>
      <c r="K18" s="354"/>
      <c r="L18" s="354"/>
      <c r="M18" s="354"/>
      <c r="N18" s="354"/>
      <c r="O18" s="354" t="s">
        <v>42</v>
      </c>
      <c r="P18" s="354" t="s">
        <v>42</v>
      </c>
      <c r="Q18" s="354"/>
      <c r="R18" s="354"/>
      <c r="S18" s="354"/>
      <c r="T18" s="354"/>
      <c r="U18" s="354"/>
      <c r="V18" s="354" t="s">
        <v>42</v>
      </c>
      <c r="W18" s="354"/>
      <c r="X18" s="354"/>
      <c r="Y18" s="77"/>
      <c r="Z18" s="77"/>
      <c r="AA18" s="77"/>
      <c r="AB18" s="77"/>
      <c r="AC18" s="77"/>
      <c r="AD18" s="133" t="s">
        <v>110</v>
      </c>
    </row>
    <row r="19" spans="1:30" ht="12.75" customHeight="1" x14ac:dyDescent="0.2">
      <c r="A19">
        <v>16</v>
      </c>
      <c r="B19" t="str">
        <f>CONCATENATE(E19," ",F19)</f>
        <v>Sara Broberg</v>
      </c>
      <c r="C19" s="133" t="s">
        <v>110</v>
      </c>
      <c r="D19">
        <v>16</v>
      </c>
      <c r="E19" s="133" t="s">
        <v>107</v>
      </c>
      <c r="F19" t="s">
        <v>102</v>
      </c>
      <c r="G19" s="354"/>
      <c r="H19" s="354" t="s">
        <v>46</v>
      </c>
      <c r="I19" s="354" t="s">
        <v>42</v>
      </c>
      <c r="J19" s="354"/>
      <c r="K19" s="354"/>
      <c r="L19" s="354"/>
      <c r="M19" s="354"/>
      <c r="N19" s="354"/>
      <c r="O19" s="354" t="s">
        <v>42</v>
      </c>
      <c r="P19" s="354" t="s">
        <v>42</v>
      </c>
      <c r="Q19" s="354"/>
      <c r="R19" s="354"/>
      <c r="S19" s="354"/>
      <c r="T19" s="354"/>
      <c r="U19" s="354"/>
      <c r="V19" s="354"/>
      <c r="W19" s="354"/>
      <c r="X19" s="354"/>
      <c r="Y19" s="77"/>
      <c r="Z19" s="77"/>
      <c r="AA19" s="77"/>
      <c r="AB19" s="77"/>
      <c r="AC19" s="77"/>
      <c r="AD19" s="133" t="s">
        <v>110</v>
      </c>
    </row>
    <row r="20" spans="1:30" x14ac:dyDescent="0.2">
      <c r="A20">
        <v>17</v>
      </c>
      <c r="B20" t="str">
        <f>CONCATENATE(E20," ",F20)</f>
        <v>Christoffer Carlsson</v>
      </c>
      <c r="C20" s="133" t="s">
        <v>110</v>
      </c>
      <c r="D20">
        <v>17</v>
      </c>
      <c r="E20" s="133" t="s">
        <v>155</v>
      </c>
      <c r="F20" s="133" t="s">
        <v>156</v>
      </c>
      <c r="G20" s="354"/>
      <c r="H20" s="354" t="s">
        <v>45</v>
      </c>
      <c r="I20" s="354" t="s">
        <v>42</v>
      </c>
      <c r="J20" s="354"/>
      <c r="K20" s="354"/>
      <c r="L20" s="354"/>
      <c r="M20" s="354"/>
      <c r="N20" s="354"/>
      <c r="O20" s="354" t="s">
        <v>42</v>
      </c>
      <c r="P20" s="354" t="s">
        <v>42</v>
      </c>
      <c r="Q20" s="354"/>
      <c r="R20" s="354"/>
      <c r="S20" s="354"/>
      <c r="T20" s="354"/>
      <c r="U20" s="354"/>
      <c r="V20" s="354" t="s">
        <v>42</v>
      </c>
      <c r="W20" s="356"/>
      <c r="X20" s="354"/>
      <c r="Y20" s="77"/>
      <c r="Z20" s="77"/>
      <c r="AA20" s="77"/>
      <c r="AB20" s="77"/>
      <c r="AC20" s="77"/>
      <c r="AD20" s="133" t="s">
        <v>110</v>
      </c>
    </row>
    <row r="21" spans="1:30" x14ac:dyDescent="0.2">
      <c r="A21">
        <v>18</v>
      </c>
      <c r="B21" t="str">
        <f>CONCATENATE(E21," ",F21)</f>
        <v xml:space="preserve">Anders Johansson </v>
      </c>
      <c r="C21" s="133" t="s">
        <v>110</v>
      </c>
      <c r="D21">
        <v>18</v>
      </c>
      <c r="E21" t="s">
        <v>99</v>
      </c>
      <c r="F21" s="133" t="s">
        <v>458</v>
      </c>
      <c r="G21" s="354"/>
      <c r="H21" s="354" t="s">
        <v>45</v>
      </c>
      <c r="I21" s="354" t="s">
        <v>42</v>
      </c>
      <c r="J21" s="354"/>
      <c r="K21" s="354"/>
      <c r="L21" s="354"/>
      <c r="M21" s="354"/>
      <c r="N21" s="354"/>
      <c r="O21" s="354" t="s">
        <v>42</v>
      </c>
      <c r="P21" s="354" t="s">
        <v>42</v>
      </c>
      <c r="Q21" s="354"/>
      <c r="R21" s="354"/>
      <c r="S21" s="354"/>
      <c r="T21" s="354"/>
      <c r="U21" s="354"/>
      <c r="V21" s="354" t="s">
        <v>42</v>
      </c>
      <c r="W21" s="354"/>
      <c r="X21" s="354"/>
      <c r="Y21" s="77"/>
      <c r="Z21" s="77"/>
      <c r="AA21" s="77"/>
      <c r="AB21" s="77"/>
      <c r="AC21" s="77"/>
      <c r="AD21" s="133" t="s">
        <v>116</v>
      </c>
    </row>
    <row r="22" spans="1:30" ht="12.75" customHeight="1" x14ac:dyDescent="0.2">
      <c r="A22">
        <v>19</v>
      </c>
      <c r="B22" t="str">
        <f t="shared" si="0"/>
        <v>Bernt Augustsson</v>
      </c>
      <c r="C22" s="133" t="s">
        <v>116</v>
      </c>
      <c r="D22">
        <v>19</v>
      </c>
      <c r="E22" t="s">
        <v>64</v>
      </c>
      <c r="F22" t="s">
        <v>111</v>
      </c>
      <c r="G22" s="354">
        <v>141</v>
      </c>
      <c r="H22" s="354" t="s">
        <v>45</v>
      </c>
      <c r="I22" s="354"/>
      <c r="J22" s="354"/>
      <c r="K22" s="354"/>
      <c r="L22" s="354" t="s">
        <v>42</v>
      </c>
      <c r="M22" s="354" t="s">
        <v>75</v>
      </c>
      <c r="N22" s="354">
        <v>49</v>
      </c>
      <c r="O22" s="354" t="s">
        <v>42</v>
      </c>
      <c r="P22" s="354"/>
      <c r="Q22" s="354"/>
      <c r="R22" s="354"/>
      <c r="S22" s="354" t="s">
        <v>42</v>
      </c>
      <c r="T22" s="354"/>
      <c r="U22" s="354"/>
      <c r="V22" s="354"/>
      <c r="W22" s="354"/>
      <c r="X22" s="354" t="s">
        <v>42</v>
      </c>
      <c r="Y22" s="354"/>
      <c r="Z22" s="354"/>
      <c r="AA22" s="77"/>
      <c r="AB22" s="77"/>
      <c r="AC22" s="77"/>
      <c r="AD22" t="s">
        <v>116</v>
      </c>
    </row>
    <row r="23" spans="1:30" ht="12.75" customHeight="1" x14ac:dyDescent="0.2">
      <c r="A23">
        <v>20</v>
      </c>
      <c r="B23" t="str">
        <f t="shared" si="0"/>
        <v>Göran Augustsson</v>
      </c>
      <c r="C23" s="133" t="s">
        <v>116</v>
      </c>
      <c r="D23">
        <v>20</v>
      </c>
      <c r="E23" t="s">
        <v>115</v>
      </c>
      <c r="F23" t="s">
        <v>111</v>
      </c>
      <c r="G23" s="354">
        <v>477</v>
      </c>
      <c r="H23" s="354" t="s">
        <v>45</v>
      </c>
      <c r="I23" s="354"/>
      <c r="J23" s="354"/>
      <c r="K23" s="354"/>
      <c r="L23" s="354" t="s">
        <v>42</v>
      </c>
      <c r="M23" s="354" t="s">
        <v>75</v>
      </c>
      <c r="N23" s="354">
        <v>52</v>
      </c>
      <c r="O23" s="354" t="s">
        <v>42</v>
      </c>
      <c r="P23" s="354"/>
      <c r="Q23" s="354"/>
      <c r="R23" s="354"/>
      <c r="S23" s="354" t="s">
        <v>42</v>
      </c>
      <c r="T23" s="354"/>
      <c r="U23" s="354"/>
      <c r="V23" s="354"/>
      <c r="W23" s="354"/>
      <c r="X23" s="354"/>
      <c r="Y23" s="354"/>
      <c r="Z23" s="354"/>
      <c r="AA23" s="77"/>
      <c r="AB23" s="77"/>
      <c r="AC23" s="77"/>
      <c r="AD23" t="s">
        <v>116</v>
      </c>
    </row>
    <row r="24" spans="1:30" ht="12.75" customHeight="1" x14ac:dyDescent="0.2">
      <c r="A24">
        <v>21</v>
      </c>
      <c r="B24" t="str">
        <f t="shared" si="0"/>
        <v>Alf Nilsson</v>
      </c>
      <c r="C24" t="s">
        <v>116</v>
      </c>
      <c r="D24">
        <v>21</v>
      </c>
      <c r="E24" t="s">
        <v>114</v>
      </c>
      <c r="F24" t="s">
        <v>65</v>
      </c>
      <c r="G24" s="354">
        <v>151</v>
      </c>
      <c r="H24" s="354" t="s">
        <v>45</v>
      </c>
      <c r="I24" s="354"/>
      <c r="J24" s="354"/>
      <c r="K24" s="354"/>
      <c r="L24" s="354" t="s">
        <v>42</v>
      </c>
      <c r="M24" s="354" t="s">
        <v>47</v>
      </c>
      <c r="N24" s="354">
        <v>49</v>
      </c>
      <c r="O24" s="354" t="s">
        <v>42</v>
      </c>
      <c r="P24" s="354"/>
      <c r="Q24" s="354"/>
      <c r="R24" s="354"/>
      <c r="S24" s="354" t="s">
        <v>42</v>
      </c>
      <c r="T24" s="354"/>
      <c r="U24" s="354"/>
      <c r="V24" s="354"/>
      <c r="W24" s="354"/>
      <c r="X24" s="354" t="s">
        <v>42</v>
      </c>
      <c r="Y24" s="354"/>
      <c r="Z24" s="354"/>
      <c r="AA24" s="77"/>
      <c r="AB24" s="77"/>
      <c r="AC24" s="77"/>
      <c r="AD24" s="133" t="s">
        <v>49</v>
      </c>
    </row>
    <row r="25" spans="1:30" ht="12.75" customHeight="1" x14ac:dyDescent="0.2">
      <c r="A25">
        <v>22</v>
      </c>
      <c r="B25" t="str">
        <f t="shared" si="0"/>
        <v>Bengt  Pettersson</v>
      </c>
      <c r="C25" t="s">
        <v>116</v>
      </c>
      <c r="D25">
        <v>22</v>
      </c>
      <c r="E25" t="s">
        <v>112</v>
      </c>
      <c r="F25" t="s">
        <v>113</v>
      </c>
      <c r="G25" s="354">
        <v>152</v>
      </c>
      <c r="H25" s="354" t="s">
        <v>45</v>
      </c>
      <c r="I25" s="354"/>
      <c r="J25" s="354"/>
      <c r="K25" s="354"/>
      <c r="L25" s="354" t="s">
        <v>42</v>
      </c>
      <c r="M25" s="354" t="s">
        <v>75</v>
      </c>
      <c r="N25" s="354">
        <v>51</v>
      </c>
      <c r="O25" s="354" t="s">
        <v>42</v>
      </c>
      <c r="P25" s="354"/>
      <c r="Q25" s="354"/>
      <c r="R25" s="354"/>
      <c r="S25" s="354" t="s">
        <v>42</v>
      </c>
      <c r="T25" s="354"/>
      <c r="U25" s="354"/>
      <c r="V25" s="354"/>
      <c r="W25" s="354"/>
      <c r="X25" s="354" t="s">
        <v>42</v>
      </c>
      <c r="Y25" s="354"/>
      <c r="Z25" s="354"/>
      <c r="AA25" s="77"/>
      <c r="AB25" s="77"/>
      <c r="AC25" s="77"/>
      <c r="AD25" s="133" t="s">
        <v>49</v>
      </c>
    </row>
    <row r="26" spans="1:30" x14ac:dyDescent="0.2">
      <c r="A26">
        <v>23</v>
      </c>
      <c r="B26" t="str">
        <f t="shared" si="0"/>
        <v>Johan Lindberg</v>
      </c>
      <c r="C26" s="133" t="s">
        <v>49</v>
      </c>
      <c r="D26">
        <v>23</v>
      </c>
      <c r="E26" s="133" t="s">
        <v>96</v>
      </c>
      <c r="F26" s="133" t="s">
        <v>48</v>
      </c>
      <c r="G26" s="354">
        <v>177</v>
      </c>
      <c r="H26" s="354" t="s">
        <v>45</v>
      </c>
      <c r="I26" s="354" t="s">
        <v>42</v>
      </c>
      <c r="J26" s="354"/>
      <c r="K26" s="354"/>
      <c r="L26" s="354"/>
      <c r="M26" s="354" t="s">
        <v>47</v>
      </c>
      <c r="N26" s="354">
        <v>89</v>
      </c>
      <c r="O26" s="355" t="s">
        <v>42</v>
      </c>
      <c r="P26" s="354" t="s">
        <v>42</v>
      </c>
      <c r="Q26" s="354"/>
      <c r="R26" s="354"/>
      <c r="S26" s="354"/>
      <c r="T26" s="354"/>
      <c r="U26" s="354"/>
      <c r="V26" s="354" t="s">
        <v>42</v>
      </c>
      <c r="W26" s="354"/>
      <c r="X26" s="354"/>
      <c r="Y26" s="354"/>
      <c r="Z26" s="77"/>
      <c r="AA26" s="77"/>
      <c r="AB26" s="77"/>
      <c r="AC26" s="77"/>
      <c r="AD26" s="133" t="s">
        <v>49</v>
      </c>
    </row>
    <row r="27" spans="1:30" ht="12.75" customHeight="1" x14ac:dyDescent="0.2">
      <c r="A27">
        <v>24</v>
      </c>
      <c r="B27" t="str">
        <f t="shared" si="0"/>
        <v>Niklas Lindberg</v>
      </c>
      <c r="C27" s="133" t="s">
        <v>49</v>
      </c>
      <c r="D27">
        <v>24</v>
      </c>
      <c r="E27" s="133" t="s">
        <v>55</v>
      </c>
      <c r="F27" t="s">
        <v>48</v>
      </c>
      <c r="G27" s="354">
        <v>178</v>
      </c>
      <c r="H27" s="354" t="s">
        <v>45</v>
      </c>
      <c r="I27" s="354" t="s">
        <v>42</v>
      </c>
      <c r="J27" s="354"/>
      <c r="K27" s="354"/>
      <c r="L27" s="354"/>
      <c r="M27" s="354" t="s">
        <v>43</v>
      </c>
      <c r="N27" s="354">
        <v>93</v>
      </c>
      <c r="O27" s="354" t="s">
        <v>42</v>
      </c>
      <c r="P27" s="354"/>
      <c r="Q27" s="354" t="s">
        <v>42</v>
      </c>
      <c r="R27" s="354"/>
      <c r="S27" s="354"/>
      <c r="T27" s="354"/>
      <c r="U27" s="354"/>
      <c r="V27" s="354" t="s">
        <v>42</v>
      </c>
      <c r="W27" s="356"/>
      <c r="X27" s="354"/>
      <c r="Y27" s="354"/>
      <c r="Z27" s="77"/>
      <c r="AA27" s="77"/>
      <c r="AB27" s="77"/>
      <c r="AC27" s="77"/>
      <c r="AD27" s="133" t="s">
        <v>49</v>
      </c>
    </row>
    <row r="28" spans="1:30" ht="12.75" customHeight="1" x14ac:dyDescent="0.2">
      <c r="A28">
        <v>25</v>
      </c>
      <c r="B28" t="str">
        <f t="shared" si="0"/>
        <v>Roger Lindberg</v>
      </c>
      <c r="C28" s="133" t="s">
        <v>49</v>
      </c>
      <c r="D28">
        <v>25</v>
      </c>
      <c r="E28" s="133" t="s">
        <v>57</v>
      </c>
      <c r="F28" s="133" t="s">
        <v>48</v>
      </c>
      <c r="G28" s="354">
        <v>180</v>
      </c>
      <c r="H28" s="354" t="s">
        <v>45</v>
      </c>
      <c r="I28" s="354" t="s">
        <v>42</v>
      </c>
      <c r="J28" s="354"/>
      <c r="K28" s="354"/>
      <c r="L28" s="354"/>
      <c r="M28" s="354" t="s">
        <v>44</v>
      </c>
      <c r="N28" s="354">
        <v>95</v>
      </c>
      <c r="O28" s="354" t="s">
        <v>42</v>
      </c>
      <c r="P28" s="354"/>
      <c r="Q28" s="354" t="s">
        <v>42</v>
      </c>
      <c r="R28" s="354"/>
      <c r="S28" s="354"/>
      <c r="T28" s="354"/>
      <c r="U28" s="354"/>
      <c r="V28" s="354" t="s">
        <v>81</v>
      </c>
      <c r="W28" s="354"/>
      <c r="X28" s="354"/>
      <c r="Y28" s="354"/>
      <c r="Z28" s="77"/>
      <c r="AA28" s="77"/>
      <c r="AB28" s="77"/>
      <c r="AC28" s="77"/>
      <c r="AD28" s="133" t="s">
        <v>128</v>
      </c>
    </row>
    <row r="29" spans="1:30" x14ac:dyDescent="0.2">
      <c r="A29">
        <v>26</v>
      </c>
      <c r="B29" t="str">
        <f t="shared" si="0"/>
        <v>Mattias  Wahlgren</v>
      </c>
      <c r="C29" s="133" t="s">
        <v>49</v>
      </c>
      <c r="D29">
        <v>26</v>
      </c>
      <c r="E29" t="s">
        <v>59</v>
      </c>
      <c r="F29" s="133" t="s">
        <v>60</v>
      </c>
      <c r="G29" s="354">
        <v>623</v>
      </c>
      <c r="H29" s="354" t="s">
        <v>45</v>
      </c>
      <c r="I29" s="354" t="s">
        <v>42</v>
      </c>
      <c r="J29" s="354"/>
      <c r="K29" s="354"/>
      <c r="L29" s="354"/>
      <c r="M29" s="354" t="s">
        <v>47</v>
      </c>
      <c r="N29" s="354">
        <v>75</v>
      </c>
      <c r="O29" s="354" t="s">
        <v>42</v>
      </c>
      <c r="P29" s="354" t="s">
        <v>42</v>
      </c>
      <c r="Q29" s="354"/>
      <c r="R29" s="354"/>
      <c r="S29" s="354"/>
      <c r="T29" s="354"/>
      <c r="U29" s="354"/>
      <c r="V29" s="354" t="s">
        <v>42</v>
      </c>
      <c r="W29" s="354"/>
      <c r="X29" s="354"/>
      <c r="Y29" s="354"/>
      <c r="Z29" s="77"/>
      <c r="AA29" s="77"/>
      <c r="AB29" s="77"/>
      <c r="AC29" s="77"/>
      <c r="AD29" s="133" t="s">
        <v>128</v>
      </c>
    </row>
    <row r="30" spans="1:30" x14ac:dyDescent="0.2">
      <c r="A30">
        <v>27</v>
      </c>
      <c r="B30" t="str">
        <f t="shared" ref="B30:B48" si="1">CONCATENATE(E30," ",F30)</f>
        <v>Berne Appelqvist</v>
      </c>
      <c r="C30" s="133" t="s">
        <v>128</v>
      </c>
      <c r="D30">
        <v>27</v>
      </c>
      <c r="E30" t="s">
        <v>117</v>
      </c>
      <c r="F30" t="s">
        <v>118</v>
      </c>
      <c r="G30" s="354">
        <v>257</v>
      </c>
      <c r="H30" s="354" t="s">
        <v>45</v>
      </c>
      <c r="I30" s="354" t="s">
        <v>42</v>
      </c>
      <c r="J30" s="354"/>
      <c r="K30" s="354"/>
      <c r="L30" s="354"/>
      <c r="M30" s="354" t="s">
        <v>75</v>
      </c>
      <c r="N30" s="354">
        <v>64</v>
      </c>
      <c r="O30" s="354" t="s">
        <v>42</v>
      </c>
      <c r="P30" s="354" t="s">
        <v>42</v>
      </c>
      <c r="Q30" s="354"/>
      <c r="R30" s="354"/>
      <c r="S30" s="354"/>
      <c r="T30" s="354"/>
      <c r="U30" s="354"/>
      <c r="V30" s="354" t="s">
        <v>54</v>
      </c>
      <c r="W30" s="354"/>
      <c r="X30" s="354"/>
      <c r="Y30" s="354"/>
      <c r="Z30" s="354"/>
      <c r="AA30" s="354"/>
      <c r="AB30" s="354"/>
      <c r="AC30" s="354"/>
      <c r="AD30" t="s">
        <v>128</v>
      </c>
    </row>
    <row r="31" spans="1:30" ht="12.75" customHeight="1" x14ac:dyDescent="0.2">
      <c r="A31">
        <v>28</v>
      </c>
      <c r="B31" t="str">
        <f t="shared" si="1"/>
        <v>Malin Jakobsson</v>
      </c>
      <c r="C31" s="133" t="s">
        <v>128</v>
      </c>
      <c r="D31">
        <v>28</v>
      </c>
      <c r="E31" s="133" t="s">
        <v>440</v>
      </c>
      <c r="F31" s="133" t="s">
        <v>71</v>
      </c>
      <c r="G31" s="354">
        <v>1082</v>
      </c>
      <c r="H31" s="354" t="s">
        <v>46</v>
      </c>
      <c r="I31" s="354"/>
      <c r="J31" s="354" t="s">
        <v>219</v>
      </c>
      <c r="K31" s="354"/>
      <c r="L31" s="354"/>
      <c r="M31" s="354" t="s">
        <v>43</v>
      </c>
      <c r="N31" s="354">
        <v>4</v>
      </c>
      <c r="O31" s="354" t="s">
        <v>42</v>
      </c>
      <c r="P31" s="354"/>
      <c r="Q31" s="354"/>
      <c r="R31" s="354"/>
      <c r="S31" s="354"/>
      <c r="T31" s="354"/>
      <c r="U31" s="354" t="s">
        <v>42</v>
      </c>
      <c r="V31" s="354"/>
      <c r="W31" s="354" t="s">
        <v>42</v>
      </c>
      <c r="X31" s="354"/>
      <c r="Y31" s="354"/>
      <c r="Z31" s="354"/>
      <c r="AA31" s="354"/>
      <c r="AB31" s="354"/>
      <c r="AC31" s="354"/>
      <c r="AD31" t="s">
        <v>128</v>
      </c>
    </row>
    <row r="32" spans="1:30" ht="12.75" customHeight="1" x14ac:dyDescent="0.2">
      <c r="A32">
        <v>29</v>
      </c>
      <c r="B32" t="str">
        <f t="shared" si="1"/>
        <v>Agnes Johansson</v>
      </c>
      <c r="C32" t="s">
        <v>128</v>
      </c>
      <c r="D32">
        <v>29</v>
      </c>
      <c r="E32" s="133" t="s">
        <v>439</v>
      </c>
      <c r="F32" s="133" t="s">
        <v>103</v>
      </c>
      <c r="G32" s="354">
        <v>908</v>
      </c>
      <c r="H32" s="354" t="s">
        <v>46</v>
      </c>
      <c r="I32" s="354"/>
      <c r="J32" s="354" t="s">
        <v>42</v>
      </c>
      <c r="K32" s="354"/>
      <c r="L32" s="354"/>
      <c r="M32" s="354" t="s">
        <v>43</v>
      </c>
      <c r="N32" s="354">
        <v>2</v>
      </c>
      <c r="O32" s="354" t="s">
        <v>42</v>
      </c>
      <c r="P32" s="354"/>
      <c r="Q32" s="354"/>
      <c r="R32" s="354"/>
      <c r="S32" s="354"/>
      <c r="T32" s="354" t="s">
        <v>42</v>
      </c>
      <c r="U32" s="354"/>
      <c r="V32" s="354"/>
      <c r="W32" s="354" t="s">
        <v>42</v>
      </c>
      <c r="X32" s="354"/>
      <c r="Y32" s="354"/>
      <c r="Z32" s="354"/>
      <c r="AA32" s="354"/>
      <c r="AB32" s="354"/>
      <c r="AC32" s="354"/>
      <c r="AD32" t="s">
        <v>128</v>
      </c>
    </row>
    <row r="33" spans="1:30" x14ac:dyDescent="0.2">
      <c r="A33">
        <v>30</v>
      </c>
      <c r="B33" t="str">
        <f t="shared" si="1"/>
        <v>Olof Lithberg</v>
      </c>
      <c r="C33" t="s">
        <v>128</v>
      </c>
      <c r="D33">
        <v>30</v>
      </c>
      <c r="E33" t="s">
        <v>119</v>
      </c>
      <c r="F33" t="s">
        <v>120</v>
      </c>
      <c r="G33" s="354">
        <v>287</v>
      </c>
      <c r="H33" s="354" t="s">
        <v>45</v>
      </c>
      <c r="I33" s="354" t="s">
        <v>42</v>
      </c>
      <c r="J33" s="354"/>
      <c r="K33" s="354"/>
      <c r="L33" s="354"/>
      <c r="M33" s="354" t="s">
        <v>75</v>
      </c>
      <c r="N33" s="354">
        <v>67</v>
      </c>
      <c r="O33" s="354" t="s">
        <v>42</v>
      </c>
      <c r="P33" s="354" t="s">
        <v>42</v>
      </c>
      <c r="Q33" s="354"/>
      <c r="R33" s="354"/>
      <c r="S33" s="354"/>
      <c r="T33" s="354"/>
      <c r="U33" s="354"/>
      <c r="V33" s="354" t="s">
        <v>54</v>
      </c>
      <c r="W33" s="354"/>
      <c r="X33" s="354"/>
      <c r="Y33" s="354"/>
      <c r="Z33" s="354"/>
      <c r="AA33" s="354"/>
      <c r="AB33" s="354"/>
      <c r="AC33" s="354"/>
      <c r="AD33" t="s">
        <v>128</v>
      </c>
    </row>
    <row r="34" spans="1:30" x14ac:dyDescent="0.2">
      <c r="A34">
        <v>31</v>
      </c>
      <c r="B34" t="str">
        <f t="shared" si="1"/>
        <v>Kenneth Nilsson</v>
      </c>
      <c r="C34" t="s">
        <v>128</v>
      </c>
      <c r="D34">
        <v>31</v>
      </c>
      <c r="E34" t="s">
        <v>126</v>
      </c>
      <c r="F34" t="s">
        <v>65</v>
      </c>
      <c r="G34" s="354">
        <v>297</v>
      </c>
      <c r="H34" s="354" t="s">
        <v>45</v>
      </c>
      <c r="I34" s="354" t="s">
        <v>42</v>
      </c>
      <c r="J34" s="354"/>
      <c r="K34" s="354"/>
      <c r="L34" s="354"/>
      <c r="M34" s="354" t="s">
        <v>47</v>
      </c>
      <c r="N34" s="354">
        <v>55</v>
      </c>
      <c r="O34" s="354" t="s">
        <v>42</v>
      </c>
      <c r="P34" s="354" t="s">
        <v>42</v>
      </c>
      <c r="Q34" s="354"/>
      <c r="R34" s="354"/>
      <c r="S34" s="354"/>
      <c r="T34" s="354"/>
      <c r="U34" s="354"/>
      <c r="V34" s="354" t="s">
        <v>56</v>
      </c>
      <c r="W34" s="354"/>
      <c r="X34" s="354"/>
      <c r="Y34" s="354"/>
      <c r="Z34" s="354"/>
      <c r="AA34" s="354"/>
      <c r="AB34" s="354"/>
      <c r="AC34" s="354"/>
      <c r="AD34" t="s">
        <v>128</v>
      </c>
    </row>
    <row r="35" spans="1:30" x14ac:dyDescent="0.2">
      <c r="A35">
        <v>32</v>
      </c>
      <c r="B35" t="str">
        <f t="shared" si="1"/>
        <v>Nils-Allan Nilsson</v>
      </c>
      <c r="C35" t="s">
        <v>128</v>
      </c>
      <c r="D35">
        <v>32</v>
      </c>
      <c r="E35" t="s">
        <v>125</v>
      </c>
      <c r="F35" t="s">
        <v>65</v>
      </c>
      <c r="G35" s="354">
        <v>299</v>
      </c>
      <c r="H35" s="354" t="s">
        <v>45</v>
      </c>
      <c r="I35" s="354" t="s">
        <v>42</v>
      </c>
      <c r="J35" s="354"/>
      <c r="K35" s="354"/>
      <c r="L35" s="354"/>
      <c r="M35" s="354" t="s">
        <v>47</v>
      </c>
      <c r="N35" s="354">
        <v>53</v>
      </c>
      <c r="O35" s="354" t="s">
        <v>42</v>
      </c>
      <c r="P35" s="354" t="s">
        <v>42</v>
      </c>
      <c r="Q35" s="354"/>
      <c r="R35" s="354"/>
      <c r="S35" s="354"/>
      <c r="T35" s="354"/>
      <c r="U35" s="354"/>
      <c r="V35" s="354" t="s">
        <v>56</v>
      </c>
      <c r="W35" s="354"/>
      <c r="X35" s="354"/>
      <c r="Y35" s="354"/>
      <c r="Z35" s="354"/>
      <c r="AA35" s="354"/>
      <c r="AB35" s="354"/>
      <c r="AC35" s="354"/>
      <c r="AD35" s="133" t="s">
        <v>128</v>
      </c>
    </row>
    <row r="36" spans="1:30" x14ac:dyDescent="0.2">
      <c r="A36">
        <v>33</v>
      </c>
      <c r="B36" t="str">
        <f t="shared" si="1"/>
        <v>Ola Nilsson</v>
      </c>
      <c r="C36" t="s">
        <v>128</v>
      </c>
      <c r="D36">
        <v>33</v>
      </c>
      <c r="E36" t="s">
        <v>121</v>
      </c>
      <c r="F36" t="s">
        <v>65</v>
      </c>
      <c r="G36" s="354">
        <v>300</v>
      </c>
      <c r="H36" s="354" t="s">
        <v>45</v>
      </c>
      <c r="I36" s="354" t="s">
        <v>42</v>
      </c>
      <c r="J36" s="354"/>
      <c r="K36" s="354"/>
      <c r="L36" s="354"/>
      <c r="M36" s="354" t="s">
        <v>75</v>
      </c>
      <c r="N36" s="354">
        <v>68</v>
      </c>
      <c r="O36" s="354" t="s">
        <v>42</v>
      </c>
      <c r="P36" s="354" t="s">
        <v>42</v>
      </c>
      <c r="Q36" s="354"/>
      <c r="R36" s="354"/>
      <c r="S36" s="354"/>
      <c r="T36" s="354"/>
      <c r="U36" s="354"/>
      <c r="V36" s="354" t="s">
        <v>54</v>
      </c>
      <c r="W36" s="354"/>
      <c r="X36" s="354"/>
      <c r="Y36" s="354"/>
      <c r="Z36" s="354"/>
      <c r="AA36" s="354"/>
      <c r="AB36" s="354"/>
      <c r="AC36" s="354"/>
      <c r="AD36" t="s">
        <v>128</v>
      </c>
    </row>
    <row r="37" spans="1:30" x14ac:dyDescent="0.2">
      <c r="A37">
        <v>34</v>
      </c>
      <c r="B37" t="str">
        <f t="shared" si="1"/>
        <v>Roland  Nilsson</v>
      </c>
      <c r="C37" s="133" t="s">
        <v>128</v>
      </c>
      <c r="D37">
        <v>34</v>
      </c>
      <c r="E37" t="s">
        <v>127</v>
      </c>
      <c r="F37" t="s">
        <v>65</v>
      </c>
      <c r="G37" s="354">
        <v>301</v>
      </c>
      <c r="H37" s="354" t="s">
        <v>45</v>
      </c>
      <c r="I37" s="354" t="s">
        <v>42</v>
      </c>
      <c r="J37" s="354"/>
      <c r="K37" s="354"/>
      <c r="L37" s="354"/>
      <c r="M37" s="354" t="s">
        <v>75</v>
      </c>
      <c r="N37" s="354">
        <v>60</v>
      </c>
      <c r="O37" s="355" t="s">
        <v>42</v>
      </c>
      <c r="P37" s="354" t="s">
        <v>42</v>
      </c>
      <c r="Q37" s="354"/>
      <c r="R37" s="354"/>
      <c r="S37" s="354"/>
      <c r="T37" s="354"/>
      <c r="U37" s="354"/>
      <c r="V37" s="354" t="s">
        <v>56</v>
      </c>
      <c r="W37" s="354"/>
      <c r="X37" s="354"/>
      <c r="Y37" s="354"/>
      <c r="Z37" s="354"/>
      <c r="AA37" s="354"/>
      <c r="AB37" s="354"/>
      <c r="AC37" s="354"/>
      <c r="AD37" s="133" t="s">
        <v>136</v>
      </c>
    </row>
    <row r="38" spans="1:30" ht="12.75" customHeight="1" x14ac:dyDescent="0.2">
      <c r="A38">
        <v>35</v>
      </c>
      <c r="B38" t="str">
        <f t="shared" si="1"/>
        <v>Pehr Olofsson</v>
      </c>
      <c r="C38" t="s">
        <v>128</v>
      </c>
      <c r="D38">
        <v>35</v>
      </c>
      <c r="E38" s="133" t="s">
        <v>124</v>
      </c>
      <c r="F38" t="s">
        <v>62</v>
      </c>
      <c r="G38" s="354">
        <v>575</v>
      </c>
      <c r="H38" s="354" t="s">
        <v>45</v>
      </c>
      <c r="I38" s="354" t="s">
        <v>42</v>
      </c>
      <c r="J38" s="354"/>
      <c r="K38" s="354"/>
      <c r="L38" s="354"/>
      <c r="M38" s="354" t="s">
        <v>47</v>
      </c>
      <c r="N38" s="354">
        <v>87</v>
      </c>
      <c r="O38" s="354"/>
      <c r="P38" s="354"/>
      <c r="Q38" s="354"/>
      <c r="R38" s="354"/>
      <c r="S38" s="354"/>
      <c r="T38" s="354"/>
      <c r="U38" s="354"/>
      <c r="V38" s="354" t="s">
        <v>81</v>
      </c>
      <c r="W38" s="354"/>
      <c r="X38" s="354"/>
      <c r="Y38" s="354"/>
      <c r="Z38" s="354"/>
      <c r="AA38" s="354"/>
      <c r="AB38" s="354"/>
      <c r="AC38" s="354"/>
      <c r="AD38" s="133" t="s">
        <v>427</v>
      </c>
    </row>
    <row r="39" spans="1:30" ht="12.75" customHeight="1" x14ac:dyDescent="0.2">
      <c r="A39">
        <v>36</v>
      </c>
      <c r="B39" t="str">
        <f t="shared" si="1"/>
        <v>Tim Andersson Ljung</v>
      </c>
      <c r="C39" s="133" t="s">
        <v>136</v>
      </c>
      <c r="D39">
        <v>36</v>
      </c>
      <c r="E39" s="133" t="s">
        <v>133</v>
      </c>
      <c r="F39" s="133" t="s">
        <v>441</v>
      </c>
      <c r="G39" s="354">
        <v>428</v>
      </c>
      <c r="H39" s="354" t="s">
        <v>45</v>
      </c>
      <c r="I39" s="354" t="s">
        <v>42</v>
      </c>
      <c r="J39" s="354"/>
      <c r="K39" s="354"/>
      <c r="L39" s="354"/>
      <c r="M39" s="354" t="s">
        <v>47</v>
      </c>
      <c r="N39" s="354">
        <v>66</v>
      </c>
      <c r="O39" s="354" t="s">
        <v>42</v>
      </c>
      <c r="P39" s="354"/>
      <c r="Q39" s="354"/>
      <c r="R39" s="354"/>
      <c r="S39" s="354"/>
      <c r="T39" s="354"/>
      <c r="U39" s="354"/>
      <c r="V39" s="354"/>
      <c r="W39" s="354"/>
      <c r="X39" s="354"/>
      <c r="Y39" s="354"/>
      <c r="Z39" s="354"/>
      <c r="AA39" s="354"/>
      <c r="AB39" s="354"/>
      <c r="AC39" s="77"/>
      <c r="AD39" s="133" t="s">
        <v>144</v>
      </c>
    </row>
    <row r="40" spans="1:30" ht="12.75" customHeight="1" x14ac:dyDescent="0.2">
      <c r="A40">
        <v>37</v>
      </c>
      <c r="B40" t="str">
        <f t="shared" si="1"/>
        <v>Jan  Larsson</v>
      </c>
      <c r="C40" s="133" t="s">
        <v>427</v>
      </c>
      <c r="D40">
        <v>37</v>
      </c>
      <c r="E40" s="133" t="s">
        <v>77</v>
      </c>
      <c r="F40" s="133" t="s">
        <v>78</v>
      </c>
      <c r="G40" s="354">
        <v>644</v>
      </c>
      <c r="H40" s="354" t="s">
        <v>45</v>
      </c>
      <c r="I40" s="354" t="s">
        <v>42</v>
      </c>
      <c r="J40" s="354"/>
      <c r="K40" s="354"/>
      <c r="L40" s="354"/>
      <c r="M40" s="354" t="s">
        <v>47</v>
      </c>
      <c r="N40" s="354"/>
      <c r="O40" s="354" t="s">
        <v>42</v>
      </c>
      <c r="P40" s="354"/>
      <c r="Q40" s="354"/>
      <c r="R40" s="354"/>
      <c r="S40" s="354"/>
      <c r="T40" s="354"/>
      <c r="U40" s="354"/>
      <c r="V40" s="354"/>
      <c r="W40" s="354"/>
      <c r="X40" s="354"/>
      <c r="Y40" s="354"/>
      <c r="Z40" s="354"/>
      <c r="AA40" s="354"/>
      <c r="AB40" s="354"/>
      <c r="AC40" s="77"/>
      <c r="AD40" s="133" t="s">
        <v>144</v>
      </c>
    </row>
    <row r="41" spans="1:30" ht="12.75" customHeight="1" x14ac:dyDescent="0.2">
      <c r="A41">
        <v>38</v>
      </c>
      <c r="B41" s="349" t="str">
        <f t="shared" si="1"/>
        <v>Anders Dyplin</v>
      </c>
      <c r="C41" s="133" t="s">
        <v>144</v>
      </c>
      <c r="D41">
        <v>38</v>
      </c>
      <c r="E41" s="133" t="s">
        <v>99</v>
      </c>
      <c r="F41" s="133" t="s">
        <v>137</v>
      </c>
      <c r="G41" s="354"/>
      <c r="H41" s="354" t="s">
        <v>45</v>
      </c>
      <c r="I41" s="354"/>
      <c r="J41" s="354"/>
      <c r="K41" s="354"/>
      <c r="L41" s="354" t="s">
        <v>42</v>
      </c>
      <c r="M41" s="354" t="s">
        <v>75</v>
      </c>
      <c r="N41" s="354"/>
      <c r="O41" s="354" t="s">
        <v>42</v>
      </c>
      <c r="P41" s="354"/>
      <c r="Q41" s="354"/>
      <c r="R41" s="354"/>
      <c r="S41" s="354" t="s">
        <v>42</v>
      </c>
      <c r="T41" s="354"/>
      <c r="U41" s="354"/>
      <c r="V41" s="354"/>
      <c r="W41" s="354"/>
      <c r="X41" s="354" t="s">
        <v>42</v>
      </c>
      <c r="Y41" s="354"/>
      <c r="Z41" s="354"/>
      <c r="AA41" s="77"/>
      <c r="AB41" s="77"/>
      <c r="AC41" s="77"/>
      <c r="AD41" s="133" t="s">
        <v>144</v>
      </c>
    </row>
    <row r="42" spans="1:30" ht="12.75" customHeight="1" x14ac:dyDescent="0.2">
      <c r="A42">
        <v>39</v>
      </c>
      <c r="B42" t="str">
        <f t="shared" si="1"/>
        <v>Ulf Godman</v>
      </c>
      <c r="C42" s="133" t="s">
        <v>144</v>
      </c>
      <c r="D42">
        <v>39</v>
      </c>
      <c r="E42" s="133" t="s">
        <v>140</v>
      </c>
      <c r="F42" s="133" t="s">
        <v>141</v>
      </c>
      <c r="G42" s="354"/>
      <c r="H42" s="354" t="s">
        <v>45</v>
      </c>
      <c r="I42" s="354"/>
      <c r="J42" s="354"/>
      <c r="K42" s="354"/>
      <c r="L42" s="354" t="s">
        <v>42</v>
      </c>
      <c r="M42" s="354" t="s">
        <v>47</v>
      </c>
      <c r="N42" s="354"/>
      <c r="O42" s="354" t="s">
        <v>42</v>
      </c>
      <c r="P42" s="354"/>
      <c r="Q42" s="354"/>
      <c r="R42" s="354"/>
      <c r="S42" s="354" t="s">
        <v>42</v>
      </c>
      <c r="T42" s="354"/>
      <c r="U42" s="354"/>
      <c r="V42" s="354"/>
      <c r="W42" s="354"/>
      <c r="X42" s="354" t="s">
        <v>42</v>
      </c>
      <c r="Y42" s="354"/>
      <c r="Z42" s="354"/>
      <c r="AA42" s="77"/>
      <c r="AB42" s="77"/>
      <c r="AC42" s="77"/>
      <c r="AD42" s="133" t="s">
        <v>152</v>
      </c>
    </row>
    <row r="43" spans="1:30" ht="12.75" customHeight="1" x14ac:dyDescent="0.2">
      <c r="A43">
        <v>40</v>
      </c>
      <c r="B43" t="str">
        <f t="shared" si="1"/>
        <v>Inge  Olsson</v>
      </c>
      <c r="C43" s="133" t="s">
        <v>144</v>
      </c>
      <c r="D43">
        <v>40</v>
      </c>
      <c r="E43" s="133" t="s">
        <v>143</v>
      </c>
      <c r="F43" s="133" t="s">
        <v>69</v>
      </c>
      <c r="G43" s="354"/>
      <c r="H43" s="354" t="s">
        <v>45</v>
      </c>
      <c r="I43" s="354"/>
      <c r="J43" s="354"/>
      <c r="K43" s="354"/>
      <c r="L43" s="354" t="s">
        <v>42</v>
      </c>
      <c r="M43" s="354" t="s">
        <v>44</v>
      </c>
      <c r="N43" s="354"/>
      <c r="O43" s="354" t="s">
        <v>42</v>
      </c>
      <c r="P43" s="354"/>
      <c r="Q43" s="354"/>
      <c r="R43" s="354"/>
      <c r="S43" s="354" t="s">
        <v>42</v>
      </c>
      <c r="T43" s="354"/>
      <c r="U43" s="354"/>
      <c r="V43" s="354"/>
      <c r="W43" s="354"/>
      <c r="X43" s="354" t="s">
        <v>42</v>
      </c>
      <c r="Y43" s="354"/>
      <c r="Z43" s="354"/>
      <c r="AA43" s="77"/>
      <c r="AB43" s="77"/>
      <c r="AC43" s="77"/>
      <c r="AD43" s="133" t="s">
        <v>152</v>
      </c>
    </row>
    <row r="44" spans="1:30" ht="12.75" customHeight="1" x14ac:dyDescent="0.2">
      <c r="A44">
        <v>41</v>
      </c>
      <c r="B44" t="str">
        <f t="shared" si="1"/>
        <v>Amanda  Jona</v>
      </c>
      <c r="C44" s="133" t="s">
        <v>152</v>
      </c>
      <c r="D44">
        <v>41</v>
      </c>
      <c r="E44" s="133" t="s">
        <v>442</v>
      </c>
      <c r="F44" s="133" t="s">
        <v>145</v>
      </c>
      <c r="G44" s="354">
        <v>568</v>
      </c>
      <c r="H44" s="354" t="s">
        <v>46</v>
      </c>
      <c r="I44" s="354" t="s">
        <v>42</v>
      </c>
      <c r="J44" s="354"/>
      <c r="K44" s="354"/>
      <c r="L44" s="354"/>
      <c r="M44" s="354" t="s">
        <v>44</v>
      </c>
      <c r="N44" s="354">
        <v>95</v>
      </c>
      <c r="O44" s="354"/>
      <c r="P44" s="354"/>
      <c r="Q44" s="354"/>
      <c r="R44" s="354"/>
      <c r="S44" s="354"/>
      <c r="T44" s="354"/>
      <c r="U44" s="354"/>
      <c r="V44" s="354"/>
      <c r="W44" s="354" t="s">
        <v>42</v>
      </c>
      <c r="X44" s="354"/>
      <c r="Y44" s="354"/>
      <c r="Z44" s="354"/>
      <c r="AA44" s="354"/>
      <c r="AB44" s="77"/>
      <c r="AC44" s="77"/>
      <c r="AD44" s="133" t="s">
        <v>152</v>
      </c>
    </row>
    <row r="45" spans="1:30" ht="12.75" customHeight="1" x14ac:dyDescent="0.2">
      <c r="A45">
        <v>42</v>
      </c>
      <c r="B45" t="str">
        <f t="shared" si="1"/>
        <v>Anders Jona</v>
      </c>
      <c r="C45" s="133" t="s">
        <v>152</v>
      </c>
      <c r="D45">
        <v>42</v>
      </c>
      <c r="E45" s="133" t="s">
        <v>99</v>
      </c>
      <c r="F45" s="133" t="s">
        <v>145</v>
      </c>
      <c r="G45" s="354">
        <v>569</v>
      </c>
      <c r="H45" s="354" t="s">
        <v>45</v>
      </c>
      <c r="I45" s="354" t="s">
        <v>42</v>
      </c>
      <c r="J45" s="354"/>
      <c r="K45" s="354"/>
      <c r="L45" s="354"/>
      <c r="M45" s="354" t="s">
        <v>44</v>
      </c>
      <c r="N45" s="354">
        <v>63</v>
      </c>
      <c r="O45" s="355" t="s">
        <v>42</v>
      </c>
      <c r="P45" s="354"/>
      <c r="Q45" s="354" t="s">
        <v>42</v>
      </c>
      <c r="R45" s="354"/>
      <c r="S45" s="354"/>
      <c r="T45" s="354"/>
      <c r="U45" s="354"/>
      <c r="V45" s="354" t="s">
        <v>42</v>
      </c>
      <c r="W45" s="354"/>
      <c r="X45" s="354"/>
      <c r="Y45" s="354"/>
      <c r="Z45" s="354"/>
      <c r="AA45" s="354"/>
      <c r="AB45" s="77"/>
      <c r="AC45" s="77"/>
      <c r="AD45" s="133" t="s">
        <v>152</v>
      </c>
    </row>
    <row r="46" spans="1:30" ht="12.75" customHeight="1" x14ac:dyDescent="0.2">
      <c r="A46">
        <v>43</v>
      </c>
      <c r="B46" t="str">
        <f t="shared" si="1"/>
        <v>Louise Jona</v>
      </c>
      <c r="C46" s="133" t="s">
        <v>152</v>
      </c>
      <c r="D46">
        <v>43</v>
      </c>
      <c r="E46" s="133" t="s">
        <v>149</v>
      </c>
      <c r="F46" s="133" t="s">
        <v>145</v>
      </c>
      <c r="G46" s="354">
        <v>446</v>
      </c>
      <c r="H46" s="354" t="s">
        <v>46</v>
      </c>
      <c r="I46" s="354" t="s">
        <v>42</v>
      </c>
      <c r="J46" s="354"/>
      <c r="K46" s="354"/>
      <c r="L46" s="354"/>
      <c r="M46" s="354" t="s">
        <v>47</v>
      </c>
      <c r="N46" s="354">
        <v>64</v>
      </c>
      <c r="O46" s="354" t="s">
        <v>42</v>
      </c>
      <c r="P46" s="354" t="s">
        <v>42</v>
      </c>
      <c r="Q46" s="354"/>
      <c r="R46" s="354"/>
      <c r="S46" s="354"/>
      <c r="T46" s="354"/>
      <c r="U46" s="354"/>
      <c r="V46" s="354"/>
      <c r="W46" s="354" t="s">
        <v>42</v>
      </c>
      <c r="X46" s="354"/>
      <c r="Y46" s="354"/>
      <c r="Z46" s="354"/>
      <c r="AA46" s="354"/>
      <c r="AB46" s="77"/>
      <c r="AC46" s="77"/>
      <c r="AD46" s="133" t="s">
        <v>420</v>
      </c>
    </row>
    <row r="47" spans="1:30" ht="12.75" customHeight="1" x14ac:dyDescent="0.2">
      <c r="A47">
        <v>44</v>
      </c>
      <c r="B47" t="str">
        <f t="shared" si="1"/>
        <v>Michel Ådefjäll</v>
      </c>
      <c r="C47" s="133" t="s">
        <v>152</v>
      </c>
      <c r="D47">
        <v>44</v>
      </c>
      <c r="E47" s="133" t="s">
        <v>150</v>
      </c>
      <c r="F47" s="133" t="s">
        <v>151</v>
      </c>
      <c r="G47" s="354">
        <v>681</v>
      </c>
      <c r="H47" s="354" t="s">
        <v>45</v>
      </c>
      <c r="I47" s="354" t="s">
        <v>42</v>
      </c>
      <c r="J47" s="354"/>
      <c r="K47" s="354"/>
      <c r="L47" s="354"/>
      <c r="M47" s="354" t="s">
        <v>43</v>
      </c>
      <c r="N47" s="354">
        <v>94</v>
      </c>
      <c r="O47" s="354" t="s">
        <v>42</v>
      </c>
      <c r="P47" s="354"/>
      <c r="Q47" s="354" t="s">
        <v>42</v>
      </c>
      <c r="R47" s="354"/>
      <c r="S47" s="354"/>
      <c r="T47" s="354"/>
      <c r="U47" s="354"/>
      <c r="V47" s="354" t="s">
        <v>42</v>
      </c>
      <c r="W47" s="354"/>
      <c r="X47" s="354"/>
      <c r="Y47" s="354"/>
      <c r="Z47" s="354"/>
      <c r="AA47" s="354"/>
      <c r="AB47" s="77"/>
      <c r="AC47" s="77"/>
      <c r="AD47" s="133" t="s">
        <v>420</v>
      </c>
    </row>
    <row r="48" spans="1:30" ht="12.75" customHeight="1" x14ac:dyDescent="0.2">
      <c r="A48">
        <v>45</v>
      </c>
      <c r="B48" t="str">
        <f t="shared" si="1"/>
        <v>Markus Eliasson</v>
      </c>
      <c r="C48" s="133" t="s">
        <v>63</v>
      </c>
      <c r="D48">
        <v>45</v>
      </c>
      <c r="E48" s="133" t="s">
        <v>445</v>
      </c>
      <c r="F48" s="133" t="s">
        <v>446</v>
      </c>
      <c r="G48" s="354"/>
      <c r="H48" s="354" t="s">
        <v>45</v>
      </c>
      <c r="I48" s="354" t="s">
        <v>42</v>
      </c>
      <c r="J48" s="354"/>
      <c r="K48" s="354"/>
      <c r="L48" s="354"/>
      <c r="M48" s="354" t="s">
        <v>46</v>
      </c>
      <c r="N48" s="354">
        <v>94</v>
      </c>
      <c r="O48" s="354" t="s">
        <v>42</v>
      </c>
      <c r="P48" s="354"/>
      <c r="Q48" s="354" t="s">
        <v>42</v>
      </c>
      <c r="R48" s="354"/>
      <c r="S48" s="354"/>
      <c r="T48" s="354"/>
      <c r="U48" s="354"/>
      <c r="V48" s="354" t="s">
        <v>42</v>
      </c>
      <c r="W48" s="354"/>
      <c r="X48" s="354"/>
      <c r="Y48" s="354"/>
      <c r="Z48" s="354"/>
      <c r="AA48" s="354"/>
      <c r="AB48" s="77"/>
      <c r="AC48" s="77"/>
      <c r="AD48" s="133" t="s">
        <v>447</v>
      </c>
    </row>
    <row r="49" spans="1:30" ht="12.75" customHeight="1" x14ac:dyDescent="0.2">
      <c r="A49">
        <v>46</v>
      </c>
      <c r="B49" t="str">
        <f t="shared" ref="B49:B59" si="2">CONCATENATE(E49," ",F49)</f>
        <v>Joacim Jonsson</v>
      </c>
      <c r="C49" s="133" t="s">
        <v>63</v>
      </c>
      <c r="D49">
        <v>46</v>
      </c>
      <c r="E49" s="133" t="s">
        <v>443</v>
      </c>
      <c r="F49" s="133" t="s">
        <v>444</v>
      </c>
      <c r="G49" s="354">
        <v>979</v>
      </c>
      <c r="H49" s="354" t="s">
        <v>45</v>
      </c>
      <c r="I49" s="354" t="s">
        <v>42</v>
      </c>
      <c r="J49" s="354"/>
      <c r="K49" s="354"/>
      <c r="L49" s="354"/>
      <c r="M49" s="354" t="s">
        <v>44</v>
      </c>
      <c r="N49" s="354">
        <v>87</v>
      </c>
      <c r="O49" s="354" t="s">
        <v>42</v>
      </c>
      <c r="P49" s="354"/>
      <c r="Q49" s="354" t="s">
        <v>42</v>
      </c>
      <c r="R49" s="354"/>
      <c r="S49" s="354"/>
      <c r="T49" s="354"/>
      <c r="U49" s="354"/>
      <c r="V49" s="354" t="s">
        <v>42</v>
      </c>
      <c r="W49" s="354"/>
      <c r="X49" s="354"/>
      <c r="Y49" s="354"/>
      <c r="Z49" s="354"/>
      <c r="AA49" s="354"/>
      <c r="AB49" s="77"/>
      <c r="AC49" s="77"/>
      <c r="AD49" s="133" t="s">
        <v>447</v>
      </c>
    </row>
    <row r="50" spans="1:30" ht="12.75" customHeight="1" x14ac:dyDescent="0.2">
      <c r="A50">
        <v>47</v>
      </c>
      <c r="B50" t="str">
        <f t="shared" si="2"/>
        <v>Margareta Sasse</v>
      </c>
      <c r="C50" s="133" t="s">
        <v>447</v>
      </c>
      <c r="D50">
        <v>47</v>
      </c>
      <c r="E50" s="133" t="s">
        <v>448</v>
      </c>
      <c r="F50" s="133" t="s">
        <v>449</v>
      </c>
      <c r="G50" s="354">
        <v>1124</v>
      </c>
      <c r="H50" s="354" t="s">
        <v>46</v>
      </c>
      <c r="I50" s="354" t="s">
        <v>42</v>
      </c>
      <c r="J50" s="354"/>
      <c r="K50" s="354"/>
      <c r="L50" s="354"/>
      <c r="M50" s="354" t="s">
        <v>47</v>
      </c>
      <c r="N50" s="354">
        <v>61</v>
      </c>
      <c r="O50" s="354" t="s">
        <v>42</v>
      </c>
      <c r="P50" s="354" t="s">
        <v>42</v>
      </c>
      <c r="Q50" s="354"/>
      <c r="R50" s="354"/>
      <c r="S50" s="354"/>
      <c r="T50" s="354"/>
      <c r="U50" s="354"/>
      <c r="V50" s="354"/>
      <c r="W50" s="354" t="s">
        <v>42</v>
      </c>
      <c r="X50" s="354"/>
      <c r="Y50" s="354"/>
      <c r="Z50" s="354"/>
      <c r="AA50" s="354"/>
      <c r="AB50" s="77"/>
      <c r="AC50" s="77"/>
      <c r="AD50" s="133" t="s">
        <v>447</v>
      </c>
    </row>
    <row r="51" spans="1:30" ht="12.75" customHeight="1" x14ac:dyDescent="0.2">
      <c r="A51">
        <v>48</v>
      </c>
      <c r="B51" t="str">
        <f t="shared" si="2"/>
        <v>Niclas Seholm</v>
      </c>
      <c r="C51" s="133" t="s">
        <v>447</v>
      </c>
      <c r="D51">
        <v>48</v>
      </c>
      <c r="E51" s="133" t="s">
        <v>450</v>
      </c>
      <c r="F51" s="133" t="s">
        <v>451</v>
      </c>
      <c r="G51" s="354">
        <v>1181</v>
      </c>
      <c r="H51" s="354" t="s">
        <v>45</v>
      </c>
      <c r="I51" s="354" t="s">
        <v>42</v>
      </c>
      <c r="J51" s="354"/>
      <c r="K51" s="354"/>
      <c r="L51" s="354"/>
      <c r="M51" s="354" t="s">
        <v>43</v>
      </c>
      <c r="N51" s="354">
        <v>64</v>
      </c>
      <c r="O51" s="354" t="s">
        <v>42</v>
      </c>
      <c r="P51" s="354"/>
      <c r="Q51" s="354" t="s">
        <v>42</v>
      </c>
      <c r="R51" s="354"/>
      <c r="S51" s="354"/>
      <c r="T51" s="354"/>
      <c r="U51" s="354"/>
      <c r="V51" s="354"/>
      <c r="W51" s="354"/>
      <c r="X51" s="354"/>
      <c r="Y51" s="354"/>
      <c r="Z51" s="354"/>
      <c r="AA51" s="354"/>
      <c r="AB51" s="77"/>
      <c r="AC51" s="77"/>
      <c r="AD51" s="133" t="s">
        <v>167</v>
      </c>
    </row>
    <row r="52" spans="1:30" ht="12.75" customHeight="1" x14ac:dyDescent="0.2">
      <c r="A52">
        <v>49</v>
      </c>
      <c r="B52" t="str">
        <f t="shared" si="2"/>
        <v>Cathrin Uvestedt</v>
      </c>
      <c r="C52" s="133" t="s">
        <v>447</v>
      </c>
      <c r="D52">
        <v>49</v>
      </c>
      <c r="E52" s="133" t="s">
        <v>452</v>
      </c>
      <c r="F52" s="133" t="s">
        <v>453</v>
      </c>
      <c r="G52" s="354">
        <v>630</v>
      </c>
      <c r="H52" s="354" t="s">
        <v>46</v>
      </c>
      <c r="I52" s="354" t="s">
        <v>42</v>
      </c>
      <c r="J52" s="354"/>
      <c r="K52" s="354"/>
      <c r="L52" s="354"/>
      <c r="M52" s="354" t="s">
        <v>44</v>
      </c>
      <c r="N52" s="354">
        <v>78</v>
      </c>
      <c r="O52" s="354" t="s">
        <v>42</v>
      </c>
      <c r="P52" s="354" t="s">
        <v>42</v>
      </c>
      <c r="Q52" s="354"/>
      <c r="R52" s="354"/>
      <c r="S52" s="354"/>
      <c r="T52" s="354"/>
      <c r="U52" s="354"/>
      <c r="V52" s="354"/>
      <c r="W52" s="354" t="s">
        <v>42</v>
      </c>
      <c r="X52" s="354"/>
      <c r="Y52" s="354"/>
      <c r="Z52" s="354"/>
      <c r="AA52" s="354"/>
      <c r="AB52" s="77"/>
      <c r="AC52" s="77"/>
      <c r="AD52" s="133" t="s">
        <v>167</v>
      </c>
    </row>
    <row r="53" spans="1:30" ht="12.75" customHeight="1" x14ac:dyDescent="0.2">
      <c r="A53">
        <v>50</v>
      </c>
      <c r="B53" t="str">
        <f t="shared" si="2"/>
        <v>Rolf Burgesäter</v>
      </c>
      <c r="C53" s="133" t="s">
        <v>167</v>
      </c>
      <c r="D53">
        <v>50</v>
      </c>
      <c r="E53" s="133" t="s">
        <v>355</v>
      </c>
      <c r="F53" t="s">
        <v>161</v>
      </c>
      <c r="G53" s="354">
        <v>639</v>
      </c>
      <c r="H53" s="354" t="s">
        <v>45</v>
      </c>
      <c r="I53" s="354"/>
      <c r="J53" s="354"/>
      <c r="K53" s="354"/>
      <c r="L53" s="354" t="s">
        <v>42</v>
      </c>
      <c r="M53" s="354" t="s">
        <v>75</v>
      </c>
      <c r="N53" s="354">
        <v>40</v>
      </c>
      <c r="O53" s="354" t="s">
        <v>42</v>
      </c>
      <c r="P53" s="354"/>
      <c r="Q53" s="354"/>
      <c r="R53" s="354"/>
      <c r="S53" s="354" t="s">
        <v>42</v>
      </c>
      <c r="T53" s="354"/>
      <c r="U53" s="354"/>
      <c r="V53" s="354"/>
      <c r="W53" s="356"/>
      <c r="X53" s="354" t="s">
        <v>42</v>
      </c>
      <c r="Y53" s="354"/>
      <c r="Z53" s="354"/>
      <c r="AA53" s="354"/>
      <c r="AB53" s="77"/>
      <c r="AC53" s="77"/>
      <c r="AD53" s="133" t="s">
        <v>183</v>
      </c>
    </row>
    <row r="54" spans="1:30" ht="12.75" customHeight="1" x14ac:dyDescent="0.2">
      <c r="A54">
        <v>51</v>
      </c>
      <c r="B54" t="str">
        <f t="shared" si="2"/>
        <v>Tage  Svanborg</v>
      </c>
      <c r="C54" s="133" t="s">
        <v>167</v>
      </c>
      <c r="D54">
        <v>51</v>
      </c>
      <c r="E54" s="133" t="s">
        <v>428</v>
      </c>
      <c r="F54" s="133" t="s">
        <v>163</v>
      </c>
      <c r="G54" s="354">
        <v>100</v>
      </c>
      <c r="H54" s="354" t="s">
        <v>45</v>
      </c>
      <c r="I54" s="354"/>
      <c r="J54" s="354"/>
      <c r="K54" s="354"/>
      <c r="L54" s="354" t="s">
        <v>42</v>
      </c>
      <c r="M54" s="354" t="s">
        <v>75</v>
      </c>
      <c r="N54" s="354">
        <v>40</v>
      </c>
      <c r="O54" s="355" t="s">
        <v>42</v>
      </c>
      <c r="P54" s="354"/>
      <c r="Q54" s="354"/>
      <c r="R54" s="354"/>
      <c r="S54" s="354" t="s">
        <v>42</v>
      </c>
      <c r="T54" s="354"/>
      <c r="U54" s="354"/>
      <c r="V54" s="354"/>
      <c r="W54" s="354"/>
      <c r="X54" s="354" t="s">
        <v>42</v>
      </c>
      <c r="Y54" s="354"/>
      <c r="Z54" s="354"/>
      <c r="AA54" s="354"/>
      <c r="AB54" s="77"/>
      <c r="AC54" s="77"/>
      <c r="AD54" s="133" t="s">
        <v>183</v>
      </c>
    </row>
    <row r="55" spans="1:30" ht="12.75" customHeight="1" x14ac:dyDescent="0.2">
      <c r="A55">
        <v>52</v>
      </c>
      <c r="B55" t="str">
        <f t="shared" si="2"/>
        <v>Gösta  Westergren</v>
      </c>
      <c r="C55" s="133" t="s">
        <v>167</v>
      </c>
      <c r="D55">
        <v>52</v>
      </c>
      <c r="E55" s="133" t="s">
        <v>454</v>
      </c>
      <c r="F55" s="133" t="s">
        <v>164</v>
      </c>
      <c r="G55" s="354">
        <v>652</v>
      </c>
      <c r="H55" s="354" t="s">
        <v>45</v>
      </c>
      <c r="I55" s="354"/>
      <c r="J55" s="354"/>
      <c r="K55" s="354"/>
      <c r="L55" s="354" t="s">
        <v>42</v>
      </c>
      <c r="M55" s="354" t="s">
        <v>47</v>
      </c>
      <c r="N55" s="354">
        <v>43</v>
      </c>
      <c r="O55" s="354" t="s">
        <v>42</v>
      </c>
      <c r="P55" s="354"/>
      <c r="Q55" s="354"/>
      <c r="R55" s="354"/>
      <c r="S55" s="354" t="s">
        <v>42</v>
      </c>
      <c r="T55" s="354"/>
      <c r="U55" s="354"/>
      <c r="V55" s="354"/>
      <c r="W55" s="354"/>
      <c r="X55" s="354" t="s">
        <v>42</v>
      </c>
      <c r="Y55" s="354"/>
      <c r="Z55" s="354"/>
      <c r="AA55" s="354"/>
      <c r="AB55" s="77"/>
      <c r="AC55" s="77"/>
      <c r="AD55" s="133" t="s">
        <v>183</v>
      </c>
    </row>
    <row r="56" spans="1:30" ht="12.75" customHeight="1" x14ac:dyDescent="0.2">
      <c r="A56">
        <v>53</v>
      </c>
      <c r="B56" t="str">
        <f t="shared" si="2"/>
        <v>Arne  Eriksson</v>
      </c>
      <c r="C56" s="133" t="s">
        <v>183</v>
      </c>
      <c r="D56">
        <v>53</v>
      </c>
      <c r="E56" s="133" t="s">
        <v>455</v>
      </c>
      <c r="F56" s="133" t="s">
        <v>169</v>
      </c>
      <c r="G56" s="354">
        <v>767</v>
      </c>
      <c r="H56" s="354" t="s">
        <v>45</v>
      </c>
      <c r="I56" s="354" t="s">
        <v>42</v>
      </c>
      <c r="J56" s="354"/>
      <c r="K56" s="354"/>
      <c r="L56" s="354"/>
      <c r="M56" s="354" t="s">
        <v>75</v>
      </c>
      <c r="N56" s="354">
        <v>64</v>
      </c>
      <c r="O56" s="354"/>
      <c r="P56" s="354"/>
      <c r="Q56" s="354"/>
      <c r="R56" s="354"/>
      <c r="S56" s="354"/>
      <c r="T56" s="354"/>
      <c r="U56" s="354"/>
      <c r="V56" s="354" t="s">
        <v>81</v>
      </c>
      <c r="W56" s="354"/>
      <c r="X56" s="354"/>
      <c r="Y56" s="354"/>
      <c r="Z56" s="354"/>
      <c r="AA56" s="354"/>
      <c r="AB56" s="354"/>
      <c r="AC56" s="354"/>
      <c r="AD56" s="133" t="s">
        <v>183</v>
      </c>
    </row>
    <row r="57" spans="1:30" ht="12.75" customHeight="1" x14ac:dyDescent="0.2">
      <c r="A57">
        <v>54</v>
      </c>
      <c r="B57" t="str">
        <f t="shared" si="2"/>
        <v>Henric Lavergren</v>
      </c>
      <c r="C57" s="133" t="s">
        <v>183</v>
      </c>
      <c r="D57">
        <v>54</v>
      </c>
      <c r="E57" s="133" t="s">
        <v>456</v>
      </c>
      <c r="F57" s="133" t="s">
        <v>457</v>
      </c>
      <c r="G57" s="354">
        <v>782</v>
      </c>
      <c r="H57" s="354" t="s">
        <v>45</v>
      </c>
      <c r="I57" s="354" t="s">
        <v>42</v>
      </c>
      <c r="J57" s="354"/>
      <c r="K57" s="354"/>
      <c r="L57" s="354"/>
      <c r="M57" s="354" t="s">
        <v>47</v>
      </c>
      <c r="N57" s="354">
        <v>63</v>
      </c>
      <c r="O57" s="354" t="s">
        <v>42</v>
      </c>
      <c r="P57" s="354"/>
      <c r="Q57" s="354"/>
      <c r="R57" s="354"/>
      <c r="S57" s="354"/>
      <c r="T57" s="354"/>
      <c r="U57" s="354"/>
      <c r="V57" s="354" t="s">
        <v>42</v>
      </c>
      <c r="W57" s="354"/>
      <c r="X57" s="354"/>
      <c r="Y57" s="354"/>
      <c r="Z57" s="354"/>
      <c r="AA57" s="354"/>
      <c r="AB57" s="354"/>
      <c r="AC57" s="354"/>
      <c r="AD57" t="s">
        <v>136</v>
      </c>
    </row>
    <row r="58" spans="1:30" x14ac:dyDescent="0.2">
      <c r="A58">
        <v>55</v>
      </c>
      <c r="B58" t="str">
        <f t="shared" si="2"/>
        <v>Torbjörn Lavergren</v>
      </c>
      <c r="C58" s="133" t="s">
        <v>183</v>
      </c>
      <c r="D58">
        <v>55</v>
      </c>
      <c r="E58" s="133" t="s">
        <v>180</v>
      </c>
      <c r="F58" s="133" t="s">
        <v>457</v>
      </c>
      <c r="G58" s="354">
        <v>785</v>
      </c>
      <c r="H58" s="354" t="s">
        <v>45</v>
      </c>
      <c r="I58" s="354" t="s">
        <v>42</v>
      </c>
      <c r="J58" s="354"/>
      <c r="K58" s="354"/>
      <c r="L58" s="354"/>
      <c r="M58" s="354" t="s">
        <v>75</v>
      </c>
      <c r="N58" s="354">
        <v>65</v>
      </c>
      <c r="O58" s="354" t="s">
        <v>42</v>
      </c>
      <c r="P58" s="354" t="s">
        <v>42</v>
      </c>
      <c r="Q58" s="354"/>
      <c r="R58" s="354"/>
      <c r="S58" s="354"/>
      <c r="T58" s="354"/>
      <c r="U58" s="354"/>
      <c r="V58" s="354" t="s">
        <v>42</v>
      </c>
      <c r="W58" s="354"/>
      <c r="X58" s="354"/>
      <c r="Y58" s="354"/>
      <c r="Z58" s="354"/>
      <c r="AA58" s="354"/>
      <c r="AB58" s="354"/>
      <c r="AC58" s="354"/>
      <c r="AD58" t="s">
        <v>144</v>
      </c>
    </row>
    <row r="59" spans="1:30" ht="12.75" customHeight="1" x14ac:dyDescent="0.2">
      <c r="A59">
        <v>56</v>
      </c>
      <c r="B59" t="str">
        <f t="shared" si="2"/>
        <v>Johan Pettersson</v>
      </c>
      <c r="C59" s="133" t="s">
        <v>183</v>
      </c>
      <c r="D59">
        <v>56</v>
      </c>
      <c r="E59" s="133" t="s">
        <v>96</v>
      </c>
      <c r="F59" s="133" t="s">
        <v>113</v>
      </c>
      <c r="G59" s="354">
        <v>798</v>
      </c>
      <c r="H59" s="354" t="s">
        <v>45</v>
      </c>
      <c r="I59" s="354" t="s">
        <v>42</v>
      </c>
      <c r="J59" s="354"/>
      <c r="K59" s="354"/>
      <c r="L59" s="354"/>
      <c r="M59" s="354" t="s">
        <v>44</v>
      </c>
      <c r="N59" s="354">
        <v>91</v>
      </c>
      <c r="O59" s="354"/>
      <c r="P59" s="354"/>
      <c r="Q59" s="354"/>
      <c r="R59" s="354"/>
      <c r="S59" s="354"/>
      <c r="T59" s="354"/>
      <c r="U59" s="354"/>
      <c r="V59" s="354" t="s">
        <v>81</v>
      </c>
      <c r="W59" s="354"/>
      <c r="X59" s="354"/>
      <c r="Y59" s="354"/>
      <c r="Z59" s="354"/>
      <c r="AA59" s="354"/>
      <c r="AB59" s="354"/>
      <c r="AC59" s="354"/>
      <c r="AD59" t="s">
        <v>144</v>
      </c>
    </row>
    <row r="60" spans="1:30" ht="12.75" customHeight="1" x14ac:dyDescent="0.2"/>
    <row r="61" spans="1:30" ht="12.75" customHeight="1" x14ac:dyDescent="0.2"/>
    <row r="62" spans="1:30" ht="12.75" customHeight="1" x14ac:dyDescent="0.2"/>
    <row r="63" spans="1:30" ht="12.75" customHeight="1" x14ac:dyDescent="0.2"/>
    <row r="64" spans="1:30"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sheetData>
  <autoFilter ref="D3:AD98" xr:uid="{00000000-0009-0000-0000-000001000000}">
    <sortState xmlns:xlrd2="http://schemas.microsoft.com/office/spreadsheetml/2017/richdata2" ref="D4:AD118">
      <sortCondition ref="D3:D118"/>
    </sortState>
  </autoFilter>
  <sortState xmlns:xlrd2="http://schemas.microsoft.com/office/spreadsheetml/2017/richdata2" ref="E55:F56">
    <sortCondition ref="F55:F56"/>
  </sortState>
  <phoneticPr fontId="7"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4"/>
  <sheetViews>
    <sheetView topLeftCell="A3" workbookViewId="0">
      <selection activeCell="N15" sqref="N15"/>
    </sheetView>
  </sheetViews>
  <sheetFormatPr defaultRowHeight="12.75" x14ac:dyDescent="0.2"/>
  <cols>
    <col min="2" max="2" width="9.5703125" customWidth="1"/>
    <col min="3" max="3" width="16.42578125" customWidth="1"/>
  </cols>
  <sheetData>
    <row r="1" spans="1:14" x14ac:dyDescent="0.2">
      <c r="A1">
        <v>1</v>
      </c>
      <c r="B1" s="369" t="s">
        <v>428</v>
      </c>
      <c r="C1" s="369" t="s">
        <v>118</v>
      </c>
      <c r="D1" s="70" t="s">
        <v>417</v>
      </c>
      <c r="G1" t="str">
        <f>D1</f>
        <v>Banda VK</v>
      </c>
      <c r="H1">
        <f>A1</f>
        <v>1</v>
      </c>
      <c r="I1" t="str">
        <f>CONCATENATE(B1," ",C1)</f>
        <v>Tage  Appelqvist</v>
      </c>
    </row>
    <row r="2" spans="1:14" x14ac:dyDescent="0.2">
      <c r="A2">
        <v>2</v>
      </c>
      <c r="B2" s="369" t="s">
        <v>434</v>
      </c>
      <c r="C2" s="369" t="s">
        <v>435</v>
      </c>
      <c r="D2" s="132" t="s">
        <v>417</v>
      </c>
      <c r="G2" t="str">
        <f t="shared" ref="G2:G56" si="0">D2</f>
        <v>Banda VK</v>
      </c>
      <c r="H2">
        <f t="shared" ref="H2:H56" si="1">A2</f>
        <v>2</v>
      </c>
      <c r="I2" t="str">
        <f t="shared" ref="I2:I44" si="2">CONCATENATE(B2," ",C2)</f>
        <v>Sven-Olof Bohlin</v>
      </c>
    </row>
    <row r="3" spans="1:14" x14ac:dyDescent="0.2">
      <c r="A3">
        <v>3</v>
      </c>
      <c r="B3" s="369" t="s">
        <v>481</v>
      </c>
      <c r="C3" s="369" t="s">
        <v>308</v>
      </c>
      <c r="D3" s="132" t="s">
        <v>417</v>
      </c>
      <c r="G3" t="str">
        <f t="shared" si="0"/>
        <v>Banda VK</v>
      </c>
      <c r="H3">
        <f t="shared" si="1"/>
        <v>3</v>
      </c>
      <c r="I3" t="str">
        <f t="shared" si="2"/>
        <v>Sven-Ove Gillerfors</v>
      </c>
    </row>
    <row r="4" spans="1:14" x14ac:dyDescent="0.2">
      <c r="A4">
        <v>4</v>
      </c>
      <c r="B4" s="369" t="s">
        <v>433</v>
      </c>
      <c r="C4" s="369" t="s">
        <v>308</v>
      </c>
      <c r="D4" s="132" t="s">
        <v>417</v>
      </c>
      <c r="G4" t="str">
        <f t="shared" si="0"/>
        <v>Banda VK</v>
      </c>
      <c r="H4">
        <f t="shared" si="1"/>
        <v>4</v>
      </c>
      <c r="I4" t="str">
        <f t="shared" si="2"/>
        <v>Sylve  Gillerfors</v>
      </c>
    </row>
    <row r="5" spans="1:14" x14ac:dyDescent="0.2">
      <c r="A5">
        <v>5</v>
      </c>
      <c r="B5" s="369" t="s">
        <v>429</v>
      </c>
      <c r="C5" s="369" t="s">
        <v>430</v>
      </c>
      <c r="D5" s="132" t="s">
        <v>417</v>
      </c>
      <c r="G5" t="str">
        <f t="shared" si="0"/>
        <v>Banda VK</v>
      </c>
      <c r="H5">
        <f t="shared" si="1"/>
        <v>5</v>
      </c>
      <c r="I5" t="str">
        <f t="shared" si="2"/>
        <v>Kjell-Åke Ohlin</v>
      </c>
    </row>
    <row r="6" spans="1:14" x14ac:dyDescent="0.2">
      <c r="A6">
        <v>6</v>
      </c>
      <c r="B6" s="369" t="s">
        <v>431</v>
      </c>
      <c r="C6" s="369" t="s">
        <v>62</v>
      </c>
      <c r="D6" s="132" t="s">
        <v>417</v>
      </c>
      <c r="G6" t="str">
        <f t="shared" si="0"/>
        <v>Banda VK</v>
      </c>
      <c r="H6">
        <f t="shared" si="1"/>
        <v>6</v>
      </c>
      <c r="I6" t="str">
        <f t="shared" si="2"/>
        <v>Torsten  Olofsson</v>
      </c>
    </row>
    <row r="7" spans="1:14" x14ac:dyDescent="0.2">
      <c r="A7">
        <v>7</v>
      </c>
      <c r="B7" s="369" t="s">
        <v>140</v>
      </c>
      <c r="C7" s="369" t="s">
        <v>432</v>
      </c>
      <c r="D7" s="132" t="s">
        <v>417</v>
      </c>
      <c r="G7" t="str">
        <f t="shared" si="0"/>
        <v>Banda VK</v>
      </c>
      <c r="H7">
        <f t="shared" si="1"/>
        <v>7</v>
      </c>
      <c r="I7" t="str">
        <f t="shared" si="2"/>
        <v>Ulf Stenström</v>
      </c>
    </row>
    <row r="8" spans="1:14" x14ac:dyDescent="0.2">
      <c r="A8">
        <v>8</v>
      </c>
      <c r="B8" s="369" t="s">
        <v>312</v>
      </c>
      <c r="C8" s="369" t="s">
        <v>313</v>
      </c>
      <c r="D8" s="70" t="s">
        <v>417</v>
      </c>
      <c r="G8" t="str">
        <f t="shared" si="0"/>
        <v>Banda VK</v>
      </c>
      <c r="H8">
        <f t="shared" si="1"/>
        <v>8</v>
      </c>
      <c r="I8" t="str">
        <f t="shared" si="2"/>
        <v>Jan-Erik Wickman</v>
      </c>
    </row>
    <row r="9" spans="1:14" x14ac:dyDescent="0.2">
      <c r="A9">
        <v>9</v>
      </c>
      <c r="B9" s="369" t="s">
        <v>66</v>
      </c>
      <c r="C9" s="369" t="s">
        <v>67</v>
      </c>
      <c r="D9" s="132" t="s">
        <v>70</v>
      </c>
      <c r="G9" t="str">
        <f t="shared" si="0"/>
        <v>Bäl IF</v>
      </c>
      <c r="H9">
        <f t="shared" si="1"/>
        <v>9</v>
      </c>
      <c r="I9" t="str">
        <f t="shared" si="2"/>
        <v>Evert Olosson</v>
      </c>
    </row>
    <row r="10" spans="1:14" x14ac:dyDescent="0.2">
      <c r="A10">
        <v>10</v>
      </c>
      <c r="B10" s="369" t="s">
        <v>68</v>
      </c>
      <c r="C10" s="369" t="s">
        <v>69</v>
      </c>
      <c r="D10" s="132" t="s">
        <v>70</v>
      </c>
      <c r="G10" t="str">
        <f t="shared" si="0"/>
        <v>Bäl IF</v>
      </c>
      <c r="H10">
        <f t="shared" si="1"/>
        <v>10</v>
      </c>
      <c r="I10" t="str">
        <f t="shared" si="2"/>
        <v>Rune  Olsson</v>
      </c>
      <c r="N10" s="132"/>
    </row>
    <row r="11" spans="1:14" x14ac:dyDescent="0.2">
      <c r="A11">
        <v>11</v>
      </c>
      <c r="B11" s="369" t="s">
        <v>64</v>
      </c>
      <c r="C11" s="369" t="s">
        <v>65</v>
      </c>
      <c r="D11" s="70" t="s">
        <v>70</v>
      </c>
      <c r="G11" t="str">
        <f t="shared" si="0"/>
        <v>Bäl IF</v>
      </c>
      <c r="H11">
        <f t="shared" si="1"/>
        <v>11</v>
      </c>
      <c r="I11" t="str">
        <f t="shared" si="2"/>
        <v>Bernt Nilsson</v>
      </c>
    </row>
    <row r="12" spans="1:14" x14ac:dyDescent="0.2">
      <c r="A12">
        <v>12</v>
      </c>
      <c r="B12" s="369" t="s">
        <v>437</v>
      </c>
      <c r="C12" s="369" t="s">
        <v>436</v>
      </c>
      <c r="D12" s="70" t="s">
        <v>84</v>
      </c>
      <c r="G12" t="str">
        <f t="shared" si="0"/>
        <v>Eksta IF</v>
      </c>
      <c r="H12">
        <f t="shared" si="1"/>
        <v>12</v>
      </c>
      <c r="I12" t="str">
        <f t="shared" si="2"/>
        <v>Eva Björklöf-Nygren</v>
      </c>
    </row>
    <row r="13" spans="1:14" x14ac:dyDescent="0.2">
      <c r="A13">
        <v>13</v>
      </c>
      <c r="B13" s="369" t="s">
        <v>438</v>
      </c>
      <c r="C13" s="369" t="s">
        <v>73</v>
      </c>
      <c r="D13" s="70" t="s">
        <v>84</v>
      </c>
      <c r="G13" t="str">
        <f t="shared" si="0"/>
        <v>Eksta IF</v>
      </c>
      <c r="H13">
        <f t="shared" si="1"/>
        <v>13</v>
      </c>
      <c r="I13" t="str">
        <f t="shared" si="2"/>
        <v>Wide  Nygren</v>
      </c>
    </row>
    <row r="14" spans="1:14" x14ac:dyDescent="0.2">
      <c r="A14">
        <v>14</v>
      </c>
      <c r="B14" s="369" t="s">
        <v>85</v>
      </c>
      <c r="C14" s="369" t="s">
        <v>87</v>
      </c>
      <c r="D14" s="70" t="s">
        <v>88</v>
      </c>
      <c r="G14" t="str">
        <f t="shared" si="0"/>
        <v>Fole IF</v>
      </c>
      <c r="H14">
        <f t="shared" si="1"/>
        <v>14</v>
      </c>
      <c r="I14" t="str">
        <f t="shared" si="2"/>
        <v>Barbro Wettersten</v>
      </c>
    </row>
    <row r="15" spans="1:14" x14ac:dyDescent="0.2">
      <c r="A15">
        <v>15</v>
      </c>
      <c r="B15" s="369" t="s">
        <v>101</v>
      </c>
      <c r="C15" s="369" t="s">
        <v>102</v>
      </c>
      <c r="D15" s="70" t="s">
        <v>110</v>
      </c>
      <c r="G15" t="str">
        <f t="shared" si="0"/>
        <v>Fårö IF</v>
      </c>
      <c r="H15">
        <f t="shared" si="1"/>
        <v>15</v>
      </c>
      <c r="I15" t="str">
        <f t="shared" si="2"/>
        <v>Benny  Broberg</v>
      </c>
    </row>
    <row r="16" spans="1:14" x14ac:dyDescent="0.2">
      <c r="A16">
        <v>16</v>
      </c>
      <c r="B16" s="369" t="s">
        <v>107</v>
      </c>
      <c r="C16" s="369" t="s">
        <v>466</v>
      </c>
      <c r="D16" s="70" t="s">
        <v>110</v>
      </c>
      <c r="G16" t="str">
        <f t="shared" si="0"/>
        <v>Fårö IF</v>
      </c>
      <c r="H16">
        <f t="shared" si="1"/>
        <v>16</v>
      </c>
      <c r="I16" t="str">
        <f t="shared" si="2"/>
        <v>Sara Broberg Carlsson</v>
      </c>
    </row>
    <row r="17" spans="1:9" x14ac:dyDescent="0.2">
      <c r="A17">
        <v>17</v>
      </c>
      <c r="B17" s="369" t="s">
        <v>155</v>
      </c>
      <c r="C17" s="369" t="s">
        <v>156</v>
      </c>
      <c r="D17" s="70" t="s">
        <v>110</v>
      </c>
      <c r="G17" t="str">
        <f t="shared" si="0"/>
        <v>Fårö IF</v>
      </c>
      <c r="H17">
        <f t="shared" si="1"/>
        <v>17</v>
      </c>
      <c r="I17" t="str">
        <f t="shared" si="2"/>
        <v>Christoffer Carlsson</v>
      </c>
    </row>
    <row r="18" spans="1:9" x14ac:dyDescent="0.2">
      <c r="A18">
        <v>18</v>
      </c>
      <c r="B18" s="369" t="s">
        <v>99</v>
      </c>
      <c r="C18" s="369" t="s">
        <v>458</v>
      </c>
      <c r="D18" s="70" t="s">
        <v>110</v>
      </c>
      <c r="G18" t="str">
        <f t="shared" si="0"/>
        <v>Fårö IF</v>
      </c>
      <c r="H18">
        <f t="shared" si="1"/>
        <v>18</v>
      </c>
      <c r="I18" t="str">
        <f t="shared" si="2"/>
        <v xml:space="preserve">Anders Johansson </v>
      </c>
    </row>
    <row r="19" spans="1:9" x14ac:dyDescent="0.2">
      <c r="A19">
        <v>19</v>
      </c>
      <c r="B19" s="369" t="s">
        <v>64</v>
      </c>
      <c r="C19" s="369" t="s">
        <v>111</v>
      </c>
      <c r="D19" s="70" t="s">
        <v>116</v>
      </c>
      <c r="G19" t="str">
        <f t="shared" si="0"/>
        <v>Garda IK</v>
      </c>
      <c r="H19">
        <f t="shared" si="1"/>
        <v>19</v>
      </c>
      <c r="I19" t="str">
        <f t="shared" si="2"/>
        <v>Bernt Augustsson</v>
      </c>
    </row>
    <row r="20" spans="1:9" x14ac:dyDescent="0.2">
      <c r="A20">
        <v>20</v>
      </c>
      <c r="B20" s="369" t="s">
        <v>115</v>
      </c>
      <c r="C20" s="369" t="s">
        <v>111</v>
      </c>
      <c r="D20" s="70" t="s">
        <v>116</v>
      </c>
      <c r="G20" t="str">
        <f t="shared" si="0"/>
        <v>Garda IK</v>
      </c>
      <c r="H20">
        <f t="shared" si="1"/>
        <v>20</v>
      </c>
      <c r="I20" t="str">
        <f t="shared" si="2"/>
        <v>Göran Augustsson</v>
      </c>
    </row>
    <row r="21" spans="1:9" x14ac:dyDescent="0.2">
      <c r="A21">
        <v>21</v>
      </c>
      <c r="B21" s="369" t="s">
        <v>114</v>
      </c>
      <c r="C21" s="369" t="s">
        <v>65</v>
      </c>
      <c r="D21" s="132" t="s">
        <v>116</v>
      </c>
      <c r="G21" t="str">
        <f t="shared" si="0"/>
        <v>Garda IK</v>
      </c>
      <c r="H21">
        <f t="shared" si="1"/>
        <v>21</v>
      </c>
      <c r="I21" t="str">
        <f t="shared" si="2"/>
        <v>Alf Nilsson</v>
      </c>
    </row>
    <row r="22" spans="1:9" x14ac:dyDescent="0.2">
      <c r="A22">
        <v>22</v>
      </c>
      <c r="B22" s="369" t="s">
        <v>112</v>
      </c>
      <c r="C22" s="369" t="s">
        <v>113</v>
      </c>
      <c r="D22" s="132" t="s">
        <v>116</v>
      </c>
      <c r="G22" t="str">
        <f t="shared" si="0"/>
        <v>Garda IK</v>
      </c>
      <c r="H22">
        <f t="shared" si="1"/>
        <v>22</v>
      </c>
      <c r="I22" t="str">
        <f t="shared" si="2"/>
        <v>Bengt  Pettersson</v>
      </c>
    </row>
    <row r="23" spans="1:9" x14ac:dyDescent="0.2">
      <c r="A23">
        <v>23</v>
      </c>
      <c r="B23" s="369" t="s">
        <v>96</v>
      </c>
      <c r="C23" s="369" t="s">
        <v>48</v>
      </c>
      <c r="D23" s="70" t="s">
        <v>49</v>
      </c>
      <c r="G23" t="str">
        <f t="shared" si="0"/>
        <v>Gotl. Bara IF</v>
      </c>
      <c r="H23">
        <f t="shared" si="1"/>
        <v>23</v>
      </c>
      <c r="I23" t="str">
        <f t="shared" si="2"/>
        <v>Johan Lindberg</v>
      </c>
    </row>
    <row r="24" spans="1:9" x14ac:dyDescent="0.2">
      <c r="A24">
        <v>24</v>
      </c>
      <c r="B24" s="369" t="s">
        <v>55</v>
      </c>
      <c r="C24" s="369" t="s">
        <v>48</v>
      </c>
      <c r="D24" s="70" t="s">
        <v>49</v>
      </c>
      <c r="G24" t="str">
        <f t="shared" si="0"/>
        <v>Gotl. Bara IF</v>
      </c>
      <c r="H24">
        <f t="shared" si="1"/>
        <v>24</v>
      </c>
      <c r="I24" t="str">
        <f t="shared" si="2"/>
        <v>Niklas Lindberg</v>
      </c>
    </row>
    <row r="25" spans="1:9" x14ac:dyDescent="0.2">
      <c r="A25">
        <v>25</v>
      </c>
      <c r="B25" s="369" t="s">
        <v>57</v>
      </c>
      <c r="C25" s="369" t="s">
        <v>48</v>
      </c>
      <c r="D25" s="70" t="s">
        <v>49</v>
      </c>
      <c r="G25" t="str">
        <f t="shared" si="0"/>
        <v>Gotl. Bara IF</v>
      </c>
      <c r="H25">
        <f t="shared" si="1"/>
        <v>25</v>
      </c>
      <c r="I25" t="str">
        <f t="shared" si="2"/>
        <v>Roger Lindberg</v>
      </c>
    </row>
    <row r="26" spans="1:9" x14ac:dyDescent="0.2">
      <c r="A26">
        <v>26</v>
      </c>
      <c r="B26" s="369" t="s">
        <v>59</v>
      </c>
      <c r="C26" s="369" t="s">
        <v>60</v>
      </c>
      <c r="D26" s="70" t="s">
        <v>49</v>
      </c>
      <c r="G26" t="str">
        <f t="shared" si="0"/>
        <v>Gotl. Bara IF</v>
      </c>
      <c r="H26">
        <f t="shared" si="1"/>
        <v>26</v>
      </c>
      <c r="I26" t="str">
        <f t="shared" si="2"/>
        <v>Mattias  Wahlgren</v>
      </c>
    </row>
    <row r="27" spans="1:9" x14ac:dyDescent="0.2">
      <c r="A27">
        <v>27</v>
      </c>
      <c r="B27" s="369" t="s">
        <v>117</v>
      </c>
      <c r="C27" s="369" t="s">
        <v>118</v>
      </c>
      <c r="D27" s="70" t="s">
        <v>128</v>
      </c>
      <c r="G27" t="str">
        <f t="shared" si="0"/>
        <v>Hablingbo IK</v>
      </c>
      <c r="H27">
        <f t="shared" si="1"/>
        <v>27</v>
      </c>
      <c r="I27" t="str">
        <f t="shared" si="2"/>
        <v>Berne Appelqvist</v>
      </c>
    </row>
    <row r="28" spans="1:9" x14ac:dyDescent="0.2">
      <c r="A28">
        <v>28</v>
      </c>
      <c r="B28" s="369" t="s">
        <v>440</v>
      </c>
      <c r="C28" s="369" t="s">
        <v>71</v>
      </c>
      <c r="D28" s="70" t="s">
        <v>128</v>
      </c>
      <c r="G28" t="str">
        <f t="shared" si="0"/>
        <v>Hablingbo IK</v>
      </c>
      <c r="H28">
        <f t="shared" si="1"/>
        <v>28</v>
      </c>
      <c r="I28" t="str">
        <f t="shared" si="2"/>
        <v>Malin Jakobsson</v>
      </c>
    </row>
    <row r="29" spans="1:9" x14ac:dyDescent="0.2">
      <c r="A29">
        <v>29</v>
      </c>
      <c r="B29" s="369" t="s">
        <v>439</v>
      </c>
      <c r="C29" s="369" t="s">
        <v>103</v>
      </c>
      <c r="D29" s="132" t="s">
        <v>128</v>
      </c>
      <c r="G29" t="str">
        <f t="shared" si="0"/>
        <v>Hablingbo IK</v>
      </c>
      <c r="H29">
        <f t="shared" si="1"/>
        <v>29</v>
      </c>
      <c r="I29" t="str">
        <f t="shared" si="2"/>
        <v>Agnes Johansson</v>
      </c>
    </row>
    <row r="30" spans="1:9" x14ac:dyDescent="0.2">
      <c r="A30">
        <v>30</v>
      </c>
      <c r="B30" s="369" t="s">
        <v>119</v>
      </c>
      <c r="C30" s="369" t="s">
        <v>120</v>
      </c>
      <c r="D30" s="132" t="s">
        <v>128</v>
      </c>
      <c r="G30" t="str">
        <f t="shared" si="0"/>
        <v>Hablingbo IK</v>
      </c>
      <c r="H30">
        <f t="shared" si="1"/>
        <v>30</v>
      </c>
      <c r="I30" t="str">
        <f t="shared" si="2"/>
        <v>Olof Lithberg</v>
      </c>
    </row>
    <row r="31" spans="1:9" x14ac:dyDescent="0.2">
      <c r="A31">
        <v>31</v>
      </c>
      <c r="B31" s="369" t="s">
        <v>126</v>
      </c>
      <c r="C31" s="369" t="s">
        <v>65</v>
      </c>
      <c r="D31" s="132" t="s">
        <v>128</v>
      </c>
      <c r="G31" t="str">
        <f t="shared" si="0"/>
        <v>Hablingbo IK</v>
      </c>
      <c r="H31">
        <f t="shared" si="1"/>
        <v>31</v>
      </c>
      <c r="I31" t="str">
        <f t="shared" si="2"/>
        <v>Kenneth Nilsson</v>
      </c>
    </row>
    <row r="32" spans="1:9" x14ac:dyDescent="0.2">
      <c r="A32">
        <v>32</v>
      </c>
      <c r="B32" s="369" t="s">
        <v>125</v>
      </c>
      <c r="C32" s="369" t="s">
        <v>65</v>
      </c>
      <c r="D32" s="132" t="s">
        <v>128</v>
      </c>
      <c r="G32" t="str">
        <f t="shared" si="0"/>
        <v>Hablingbo IK</v>
      </c>
      <c r="H32">
        <f t="shared" si="1"/>
        <v>32</v>
      </c>
      <c r="I32" t="str">
        <f t="shared" si="2"/>
        <v>Nils-Allan Nilsson</v>
      </c>
    </row>
    <row r="33" spans="1:9" x14ac:dyDescent="0.2">
      <c r="A33">
        <v>33</v>
      </c>
      <c r="B33" s="369" t="s">
        <v>121</v>
      </c>
      <c r="C33" s="369" t="s">
        <v>65</v>
      </c>
      <c r="D33" s="132" t="s">
        <v>128</v>
      </c>
      <c r="G33" t="str">
        <f t="shared" si="0"/>
        <v>Hablingbo IK</v>
      </c>
      <c r="H33">
        <f t="shared" si="1"/>
        <v>33</v>
      </c>
      <c r="I33" t="str">
        <f t="shared" si="2"/>
        <v>Ola Nilsson</v>
      </c>
    </row>
    <row r="34" spans="1:9" x14ac:dyDescent="0.2">
      <c r="A34">
        <v>34</v>
      </c>
      <c r="B34" s="369" t="s">
        <v>127</v>
      </c>
      <c r="C34" s="369" t="s">
        <v>65</v>
      </c>
      <c r="D34" s="70" t="s">
        <v>128</v>
      </c>
      <c r="G34" t="str">
        <f t="shared" si="0"/>
        <v>Hablingbo IK</v>
      </c>
      <c r="H34">
        <f t="shared" si="1"/>
        <v>34</v>
      </c>
      <c r="I34" t="str">
        <f t="shared" si="2"/>
        <v>Roland  Nilsson</v>
      </c>
    </row>
    <row r="35" spans="1:9" x14ac:dyDescent="0.2">
      <c r="A35">
        <v>35</v>
      </c>
      <c r="B35" s="369" t="s">
        <v>124</v>
      </c>
      <c r="C35" s="369" t="s">
        <v>62</v>
      </c>
      <c r="D35" s="132" t="s">
        <v>128</v>
      </c>
      <c r="G35" t="str">
        <f t="shared" si="0"/>
        <v>Hablingbo IK</v>
      </c>
      <c r="H35">
        <f t="shared" si="1"/>
        <v>35</v>
      </c>
      <c r="I35" t="str">
        <f t="shared" si="2"/>
        <v>Pehr Olofsson</v>
      </c>
    </row>
    <row r="36" spans="1:9" x14ac:dyDescent="0.2">
      <c r="A36">
        <v>36</v>
      </c>
      <c r="B36" s="369" t="s">
        <v>133</v>
      </c>
      <c r="C36" s="369" t="s">
        <v>441</v>
      </c>
      <c r="D36" s="70" t="s">
        <v>136</v>
      </c>
      <c r="G36" t="str">
        <f t="shared" si="0"/>
        <v>Landskrona VK</v>
      </c>
      <c r="H36">
        <f t="shared" si="1"/>
        <v>36</v>
      </c>
      <c r="I36" t="str">
        <f t="shared" si="2"/>
        <v>Tim Andersson Ljung</v>
      </c>
    </row>
    <row r="37" spans="1:9" x14ac:dyDescent="0.2">
      <c r="A37">
        <v>37</v>
      </c>
      <c r="B37" s="369" t="s">
        <v>77</v>
      </c>
      <c r="C37" s="369" t="s">
        <v>78</v>
      </c>
      <c r="D37" s="70" t="s">
        <v>427</v>
      </c>
      <c r="G37" t="str">
        <f t="shared" si="0"/>
        <v>Mulde VK</v>
      </c>
      <c r="H37">
        <f t="shared" si="1"/>
        <v>37</v>
      </c>
      <c r="I37" t="str">
        <f t="shared" si="2"/>
        <v>Jan  Larsson</v>
      </c>
    </row>
    <row r="38" spans="1:9" x14ac:dyDescent="0.2">
      <c r="A38">
        <v>38</v>
      </c>
      <c r="B38" s="369" t="s">
        <v>99</v>
      </c>
      <c r="C38" s="369" t="s">
        <v>137</v>
      </c>
      <c r="D38" s="70" t="s">
        <v>144</v>
      </c>
      <c r="G38" t="str">
        <f t="shared" si="0"/>
        <v>Roma IF</v>
      </c>
      <c r="H38">
        <f t="shared" si="1"/>
        <v>38</v>
      </c>
      <c r="I38" t="str">
        <f t="shared" si="2"/>
        <v>Anders Dyplin</v>
      </c>
    </row>
    <row r="39" spans="1:9" x14ac:dyDescent="0.2">
      <c r="A39">
        <v>39</v>
      </c>
      <c r="B39" s="369" t="s">
        <v>140</v>
      </c>
      <c r="C39" s="369" t="s">
        <v>141</v>
      </c>
      <c r="D39" s="70" t="s">
        <v>144</v>
      </c>
      <c r="G39" t="str">
        <f t="shared" si="0"/>
        <v>Roma IF</v>
      </c>
      <c r="H39">
        <f t="shared" si="1"/>
        <v>39</v>
      </c>
      <c r="I39" t="str">
        <f t="shared" si="2"/>
        <v>Ulf Godman</v>
      </c>
    </row>
    <row r="40" spans="1:9" x14ac:dyDescent="0.2">
      <c r="A40">
        <v>40</v>
      </c>
      <c r="B40" s="369" t="s">
        <v>143</v>
      </c>
      <c r="C40" s="369" t="s">
        <v>69</v>
      </c>
      <c r="D40" s="70" t="s">
        <v>144</v>
      </c>
      <c r="G40" t="str">
        <f t="shared" si="0"/>
        <v>Roma IF</v>
      </c>
      <c r="H40">
        <f t="shared" si="1"/>
        <v>40</v>
      </c>
      <c r="I40" t="str">
        <f t="shared" si="2"/>
        <v>Inge  Olsson</v>
      </c>
    </row>
    <row r="41" spans="1:9" x14ac:dyDescent="0.2">
      <c r="A41">
        <v>41</v>
      </c>
      <c r="B41" s="369" t="s">
        <v>442</v>
      </c>
      <c r="C41" s="369" t="s">
        <v>145</v>
      </c>
      <c r="D41" s="70" t="s">
        <v>152</v>
      </c>
      <c r="G41" t="str">
        <f t="shared" si="0"/>
        <v>Stockholms VK</v>
      </c>
      <c r="H41">
        <f t="shared" si="1"/>
        <v>41</v>
      </c>
      <c r="I41" t="str">
        <f t="shared" si="2"/>
        <v>Amanda  Jona</v>
      </c>
    </row>
    <row r="42" spans="1:9" x14ac:dyDescent="0.2">
      <c r="A42">
        <v>42</v>
      </c>
      <c r="B42" s="369" t="s">
        <v>99</v>
      </c>
      <c r="C42" s="369" t="s">
        <v>145</v>
      </c>
      <c r="D42" s="70" t="s">
        <v>152</v>
      </c>
      <c r="G42" t="str">
        <f t="shared" si="0"/>
        <v>Stockholms VK</v>
      </c>
      <c r="H42">
        <f t="shared" si="1"/>
        <v>42</v>
      </c>
      <c r="I42" t="str">
        <f t="shared" si="2"/>
        <v>Anders Jona</v>
      </c>
    </row>
    <row r="43" spans="1:9" x14ac:dyDescent="0.2">
      <c r="A43">
        <v>43</v>
      </c>
      <c r="B43" s="369" t="s">
        <v>149</v>
      </c>
      <c r="C43" s="369" t="s">
        <v>145</v>
      </c>
      <c r="D43" s="70" t="s">
        <v>152</v>
      </c>
      <c r="G43" t="str">
        <f t="shared" si="0"/>
        <v>Stockholms VK</v>
      </c>
      <c r="H43">
        <f t="shared" si="1"/>
        <v>43</v>
      </c>
      <c r="I43" t="str">
        <f t="shared" si="2"/>
        <v>Louise Jona</v>
      </c>
    </row>
    <row r="44" spans="1:9" x14ac:dyDescent="0.2">
      <c r="A44">
        <v>44</v>
      </c>
      <c r="B44" s="369" t="s">
        <v>150</v>
      </c>
      <c r="C44" s="369" t="s">
        <v>151</v>
      </c>
      <c r="D44" s="70" t="s">
        <v>152</v>
      </c>
      <c r="G44" t="str">
        <f t="shared" si="0"/>
        <v>Stockholms VK</v>
      </c>
      <c r="H44">
        <f t="shared" si="1"/>
        <v>44</v>
      </c>
      <c r="I44" t="str">
        <f t="shared" si="2"/>
        <v>Michel Ådefjäll</v>
      </c>
    </row>
    <row r="45" spans="1:9" x14ac:dyDescent="0.2">
      <c r="A45">
        <v>45</v>
      </c>
      <c r="B45" s="369" t="s">
        <v>445</v>
      </c>
      <c r="C45" s="369" t="s">
        <v>446</v>
      </c>
      <c r="D45" s="70" t="s">
        <v>63</v>
      </c>
      <c r="G45" t="str">
        <f t="shared" si="0"/>
        <v>VK Björken</v>
      </c>
      <c r="H45">
        <f t="shared" si="1"/>
        <v>45</v>
      </c>
      <c r="I45" t="str">
        <f t="shared" ref="I45:I56" si="3">CONCATENATE(B45," ",C45)</f>
        <v>Markus Eliasson</v>
      </c>
    </row>
    <row r="46" spans="1:9" x14ac:dyDescent="0.2">
      <c r="A46">
        <v>46</v>
      </c>
      <c r="B46" s="369" t="s">
        <v>443</v>
      </c>
      <c r="C46" s="369" t="s">
        <v>444</v>
      </c>
      <c r="D46" s="70" t="s">
        <v>63</v>
      </c>
      <c r="G46" t="str">
        <f t="shared" si="0"/>
        <v>VK Björken</v>
      </c>
      <c r="H46">
        <f t="shared" si="1"/>
        <v>46</v>
      </c>
      <c r="I46" t="str">
        <f t="shared" si="3"/>
        <v>Joacim Jonsson</v>
      </c>
    </row>
    <row r="47" spans="1:9" x14ac:dyDescent="0.2">
      <c r="A47">
        <v>47</v>
      </c>
      <c r="B47" s="369" t="s">
        <v>448</v>
      </c>
      <c r="C47" s="369" t="s">
        <v>449</v>
      </c>
      <c r="D47" s="70" t="s">
        <v>447</v>
      </c>
      <c r="G47" t="str">
        <f t="shared" si="0"/>
        <v>Västra Frölunda</v>
      </c>
      <c r="H47">
        <f t="shared" si="1"/>
        <v>47</v>
      </c>
      <c r="I47" t="str">
        <f t="shared" si="3"/>
        <v>Margareta Sasse</v>
      </c>
    </row>
    <row r="48" spans="1:9" x14ac:dyDescent="0.2">
      <c r="A48">
        <v>48</v>
      </c>
      <c r="B48" s="369" t="s">
        <v>450</v>
      </c>
      <c r="C48" s="369" t="s">
        <v>451</v>
      </c>
      <c r="D48" s="70" t="s">
        <v>447</v>
      </c>
      <c r="G48" t="str">
        <f t="shared" si="0"/>
        <v>Västra Frölunda</v>
      </c>
      <c r="H48">
        <f t="shared" si="1"/>
        <v>48</v>
      </c>
      <c r="I48" t="str">
        <f t="shared" si="3"/>
        <v>Niclas Seholm</v>
      </c>
    </row>
    <row r="49" spans="1:9" x14ac:dyDescent="0.2">
      <c r="A49">
        <v>49</v>
      </c>
      <c r="B49" s="369" t="s">
        <v>452</v>
      </c>
      <c r="C49" s="369" t="s">
        <v>453</v>
      </c>
      <c r="D49" s="70" t="s">
        <v>447</v>
      </c>
      <c r="G49" t="str">
        <f t="shared" si="0"/>
        <v>Västra Frölunda</v>
      </c>
      <c r="H49">
        <f t="shared" si="1"/>
        <v>49</v>
      </c>
      <c r="I49" t="str">
        <f t="shared" si="3"/>
        <v>Cathrin Uvestedt</v>
      </c>
    </row>
    <row r="50" spans="1:9" x14ac:dyDescent="0.2">
      <c r="A50">
        <v>50</v>
      </c>
      <c r="B50" s="369" t="s">
        <v>355</v>
      </c>
      <c r="C50" s="369" t="s">
        <v>161</v>
      </c>
      <c r="D50" s="70" t="s">
        <v>167</v>
      </c>
      <c r="G50" t="str">
        <f t="shared" si="0"/>
        <v>Wisby BK</v>
      </c>
      <c r="H50">
        <f t="shared" si="1"/>
        <v>50</v>
      </c>
      <c r="I50" t="str">
        <f t="shared" si="3"/>
        <v>Rolf Burgesäter</v>
      </c>
    </row>
    <row r="51" spans="1:9" x14ac:dyDescent="0.2">
      <c r="A51">
        <v>51</v>
      </c>
      <c r="B51" s="369" t="s">
        <v>428</v>
      </c>
      <c r="C51" s="369" t="s">
        <v>163</v>
      </c>
      <c r="D51" s="70" t="s">
        <v>167</v>
      </c>
      <c r="G51" t="str">
        <f t="shared" si="0"/>
        <v>Wisby BK</v>
      </c>
      <c r="H51">
        <f t="shared" si="1"/>
        <v>51</v>
      </c>
      <c r="I51" t="str">
        <f t="shared" si="3"/>
        <v>Tage  Svanborg</v>
      </c>
    </row>
    <row r="52" spans="1:9" x14ac:dyDescent="0.2">
      <c r="A52">
        <v>52</v>
      </c>
      <c r="B52" s="369" t="s">
        <v>454</v>
      </c>
      <c r="C52" s="369" t="s">
        <v>164</v>
      </c>
      <c r="D52" s="70" t="s">
        <v>167</v>
      </c>
      <c r="G52" t="str">
        <f t="shared" si="0"/>
        <v>Wisby BK</v>
      </c>
      <c r="H52">
        <f t="shared" si="1"/>
        <v>52</v>
      </c>
      <c r="I52" t="str">
        <f t="shared" si="3"/>
        <v>Gösta  Westergren</v>
      </c>
    </row>
    <row r="53" spans="1:9" x14ac:dyDescent="0.2">
      <c r="A53">
        <v>53</v>
      </c>
      <c r="B53" s="369" t="s">
        <v>455</v>
      </c>
      <c r="C53" s="369" t="s">
        <v>169</v>
      </c>
      <c r="D53" s="70" t="s">
        <v>183</v>
      </c>
      <c r="G53" t="str">
        <f t="shared" si="0"/>
        <v>Östergarns IK</v>
      </c>
      <c r="H53">
        <f t="shared" si="1"/>
        <v>53</v>
      </c>
      <c r="I53" t="str">
        <f t="shared" si="3"/>
        <v>Arne  Eriksson</v>
      </c>
    </row>
    <row r="54" spans="1:9" x14ac:dyDescent="0.2">
      <c r="A54">
        <v>54</v>
      </c>
      <c r="B54" s="369" t="s">
        <v>456</v>
      </c>
      <c r="C54" s="369" t="s">
        <v>457</v>
      </c>
      <c r="D54" s="70" t="s">
        <v>183</v>
      </c>
      <c r="G54" t="str">
        <f t="shared" si="0"/>
        <v>Östergarns IK</v>
      </c>
      <c r="H54">
        <f t="shared" si="1"/>
        <v>54</v>
      </c>
      <c r="I54" t="str">
        <f t="shared" si="3"/>
        <v>Henric Lavergren</v>
      </c>
    </row>
    <row r="55" spans="1:9" x14ac:dyDescent="0.2">
      <c r="A55">
        <v>55</v>
      </c>
      <c r="B55" s="369" t="s">
        <v>180</v>
      </c>
      <c r="C55" s="369" t="s">
        <v>457</v>
      </c>
      <c r="D55" s="70" t="s">
        <v>183</v>
      </c>
      <c r="G55" t="str">
        <f t="shared" si="0"/>
        <v>Östergarns IK</v>
      </c>
      <c r="H55">
        <f t="shared" si="1"/>
        <v>55</v>
      </c>
      <c r="I55" t="str">
        <f t="shared" si="3"/>
        <v>Torbjörn Lavergren</v>
      </c>
    </row>
    <row r="56" spans="1:9" x14ac:dyDescent="0.2">
      <c r="A56">
        <v>56</v>
      </c>
      <c r="B56" s="369" t="s">
        <v>96</v>
      </c>
      <c r="C56" s="369" t="s">
        <v>113</v>
      </c>
      <c r="D56" s="70" t="s">
        <v>183</v>
      </c>
      <c r="G56" t="str">
        <f t="shared" si="0"/>
        <v>Östergarns IK</v>
      </c>
      <c r="H56">
        <f t="shared" si="1"/>
        <v>56</v>
      </c>
      <c r="I56" t="str">
        <f t="shared" si="3"/>
        <v>Johan Pettersson</v>
      </c>
    </row>
    <row r="57" spans="1:9" x14ac:dyDescent="0.2">
      <c r="B57" s="132"/>
      <c r="C57" s="132"/>
      <c r="D57" s="132"/>
    </row>
    <row r="58" spans="1:9" x14ac:dyDescent="0.2">
      <c r="B58" s="132"/>
      <c r="C58" s="132"/>
      <c r="D58" s="132"/>
    </row>
    <row r="59" spans="1:9" x14ac:dyDescent="0.2">
      <c r="B59" s="132"/>
      <c r="C59" s="132"/>
      <c r="D59" s="132"/>
    </row>
    <row r="60" spans="1:9" x14ac:dyDescent="0.2">
      <c r="B60" s="132"/>
      <c r="C60" s="132"/>
      <c r="D60" s="132"/>
    </row>
    <row r="61" spans="1:9" x14ac:dyDescent="0.2">
      <c r="B61" s="132"/>
      <c r="C61" s="132"/>
      <c r="D61" s="132"/>
    </row>
    <row r="62" spans="1:9" x14ac:dyDescent="0.2">
      <c r="B62" s="132"/>
      <c r="C62" s="132"/>
      <c r="D62" s="132"/>
    </row>
    <row r="63" spans="1:9" x14ac:dyDescent="0.2">
      <c r="B63" s="132"/>
      <c r="C63" s="132"/>
      <c r="D63" s="132"/>
    </row>
    <row r="64" spans="1:9" x14ac:dyDescent="0.2">
      <c r="B64" s="132"/>
      <c r="C64" s="132"/>
      <c r="D64" s="13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W48"/>
  <sheetViews>
    <sheetView showGridLines="0" showZeros="0" topLeftCell="A27" workbookViewId="0">
      <selection activeCell="P45" sqref="P45"/>
    </sheetView>
  </sheetViews>
  <sheetFormatPr defaultRowHeight="12.75" x14ac:dyDescent="0.2"/>
  <cols>
    <col min="1" max="1" width="5.42578125" style="151" customWidth="1"/>
    <col min="2" max="2" width="20.140625" style="151" customWidth="1"/>
    <col min="3" max="3" width="9.28515625" style="151" customWidth="1"/>
    <col min="4" max="4" width="3.7109375" style="151" customWidth="1"/>
    <col min="5" max="6" width="9.140625" style="151"/>
    <col min="7" max="7" width="3.85546875" style="151" customWidth="1"/>
    <col min="8" max="9" width="9.140625" style="151"/>
    <col min="10" max="10" width="3.5703125" style="151" customWidth="1"/>
    <col min="11" max="12" width="9.140625" style="151"/>
    <col min="13" max="13" width="3.140625" style="151" customWidth="1"/>
    <col min="14" max="256" width="9.140625" style="151"/>
    <col min="257" max="257" width="5.42578125" style="151" customWidth="1"/>
    <col min="258" max="258" width="20.140625" style="151" customWidth="1"/>
    <col min="259" max="259" width="9.28515625" style="151" customWidth="1"/>
    <col min="260" max="260" width="3.7109375" style="151" customWidth="1"/>
    <col min="261" max="262" width="9.140625" style="151"/>
    <col min="263" max="263" width="3.85546875" style="151" customWidth="1"/>
    <col min="264" max="265" width="9.140625" style="151"/>
    <col min="266" max="266" width="3.5703125" style="151" customWidth="1"/>
    <col min="267" max="268" width="9.140625" style="151"/>
    <col min="269" max="269" width="3.140625" style="151" customWidth="1"/>
    <col min="270" max="512" width="9.140625" style="151"/>
    <col min="513" max="513" width="5.42578125" style="151" customWidth="1"/>
    <col min="514" max="514" width="20.140625" style="151" customWidth="1"/>
    <col min="515" max="515" width="9.28515625" style="151" customWidth="1"/>
    <col min="516" max="516" width="3.7109375" style="151" customWidth="1"/>
    <col min="517" max="518" width="9.140625" style="151"/>
    <col min="519" max="519" width="3.85546875" style="151" customWidth="1"/>
    <col min="520" max="521" width="9.140625" style="151"/>
    <col min="522" max="522" width="3.5703125" style="151" customWidth="1"/>
    <col min="523" max="524" width="9.140625" style="151"/>
    <col min="525" max="525" width="3.140625" style="151" customWidth="1"/>
    <col min="526" max="768" width="9.140625" style="151"/>
    <col min="769" max="769" width="5.42578125" style="151" customWidth="1"/>
    <col min="770" max="770" width="20.140625" style="151" customWidth="1"/>
    <col min="771" max="771" width="9.28515625" style="151" customWidth="1"/>
    <col min="772" max="772" width="3.7109375" style="151" customWidth="1"/>
    <col min="773" max="774" width="9.140625" style="151"/>
    <col min="775" max="775" width="3.85546875" style="151" customWidth="1"/>
    <col min="776" max="777" width="9.140625" style="151"/>
    <col min="778" max="778" width="3.5703125" style="151" customWidth="1"/>
    <col min="779" max="780" width="9.140625" style="151"/>
    <col min="781" max="781" width="3.140625" style="151" customWidth="1"/>
    <col min="782" max="1024" width="9.140625" style="151"/>
    <col min="1025" max="1025" width="5.42578125" style="151" customWidth="1"/>
    <col min="1026" max="1026" width="20.140625" style="151" customWidth="1"/>
    <col min="1027" max="1027" width="9.28515625" style="151" customWidth="1"/>
    <col min="1028" max="1028" width="3.7109375" style="151" customWidth="1"/>
    <col min="1029" max="1030" width="9.140625" style="151"/>
    <col min="1031" max="1031" width="3.85546875" style="151" customWidth="1"/>
    <col min="1032" max="1033" width="9.140625" style="151"/>
    <col min="1034" max="1034" width="3.5703125" style="151" customWidth="1"/>
    <col min="1035" max="1036" width="9.140625" style="151"/>
    <col min="1037" max="1037" width="3.140625" style="151" customWidth="1"/>
    <col min="1038" max="1280" width="9.140625" style="151"/>
    <col min="1281" max="1281" width="5.42578125" style="151" customWidth="1"/>
    <col min="1282" max="1282" width="20.140625" style="151" customWidth="1"/>
    <col min="1283" max="1283" width="9.28515625" style="151" customWidth="1"/>
    <col min="1284" max="1284" width="3.7109375" style="151" customWidth="1"/>
    <col min="1285" max="1286" width="9.140625" style="151"/>
    <col min="1287" max="1287" width="3.85546875" style="151" customWidth="1"/>
    <col min="1288" max="1289" width="9.140625" style="151"/>
    <col min="1290" max="1290" width="3.5703125" style="151" customWidth="1"/>
    <col min="1291" max="1292" width="9.140625" style="151"/>
    <col min="1293" max="1293" width="3.140625" style="151" customWidth="1"/>
    <col min="1294" max="1536" width="9.140625" style="151"/>
    <col min="1537" max="1537" width="5.42578125" style="151" customWidth="1"/>
    <col min="1538" max="1538" width="20.140625" style="151" customWidth="1"/>
    <col min="1539" max="1539" width="9.28515625" style="151" customWidth="1"/>
    <col min="1540" max="1540" width="3.7109375" style="151" customWidth="1"/>
    <col min="1541" max="1542" width="9.140625" style="151"/>
    <col min="1543" max="1543" width="3.85546875" style="151" customWidth="1"/>
    <col min="1544" max="1545" width="9.140625" style="151"/>
    <col min="1546" max="1546" width="3.5703125" style="151" customWidth="1"/>
    <col min="1547" max="1548" width="9.140625" style="151"/>
    <col min="1549" max="1549" width="3.140625" style="151" customWidth="1"/>
    <col min="1550" max="1792" width="9.140625" style="151"/>
    <col min="1793" max="1793" width="5.42578125" style="151" customWidth="1"/>
    <col min="1794" max="1794" width="20.140625" style="151" customWidth="1"/>
    <col min="1795" max="1795" width="9.28515625" style="151" customWidth="1"/>
    <col min="1796" max="1796" width="3.7109375" style="151" customWidth="1"/>
    <col min="1797" max="1798" width="9.140625" style="151"/>
    <col min="1799" max="1799" width="3.85546875" style="151" customWidth="1"/>
    <col min="1800" max="1801" width="9.140625" style="151"/>
    <col min="1802" max="1802" width="3.5703125" style="151" customWidth="1"/>
    <col min="1803" max="1804" width="9.140625" style="151"/>
    <col min="1805" max="1805" width="3.140625" style="151" customWidth="1"/>
    <col min="1806" max="2048" width="9.140625" style="151"/>
    <col min="2049" max="2049" width="5.42578125" style="151" customWidth="1"/>
    <col min="2050" max="2050" width="20.140625" style="151" customWidth="1"/>
    <col min="2051" max="2051" width="9.28515625" style="151" customWidth="1"/>
    <col min="2052" max="2052" width="3.7109375" style="151" customWidth="1"/>
    <col min="2053" max="2054" width="9.140625" style="151"/>
    <col min="2055" max="2055" width="3.85546875" style="151" customWidth="1"/>
    <col min="2056" max="2057" width="9.140625" style="151"/>
    <col min="2058" max="2058" width="3.5703125" style="151" customWidth="1"/>
    <col min="2059" max="2060" width="9.140625" style="151"/>
    <col min="2061" max="2061" width="3.140625" style="151" customWidth="1"/>
    <col min="2062" max="2304" width="9.140625" style="151"/>
    <col min="2305" max="2305" width="5.42578125" style="151" customWidth="1"/>
    <col min="2306" max="2306" width="20.140625" style="151" customWidth="1"/>
    <col min="2307" max="2307" width="9.28515625" style="151" customWidth="1"/>
    <col min="2308" max="2308" width="3.7109375" style="151" customWidth="1"/>
    <col min="2309" max="2310" width="9.140625" style="151"/>
    <col min="2311" max="2311" width="3.85546875" style="151" customWidth="1"/>
    <col min="2312" max="2313" width="9.140625" style="151"/>
    <col min="2314" max="2314" width="3.5703125" style="151" customWidth="1"/>
    <col min="2315" max="2316" width="9.140625" style="151"/>
    <col min="2317" max="2317" width="3.140625" style="151" customWidth="1"/>
    <col min="2318" max="2560" width="9.140625" style="151"/>
    <col min="2561" max="2561" width="5.42578125" style="151" customWidth="1"/>
    <col min="2562" max="2562" width="20.140625" style="151" customWidth="1"/>
    <col min="2563" max="2563" width="9.28515625" style="151" customWidth="1"/>
    <col min="2564" max="2564" width="3.7109375" style="151" customWidth="1"/>
    <col min="2565" max="2566" width="9.140625" style="151"/>
    <col min="2567" max="2567" width="3.85546875" style="151" customWidth="1"/>
    <col min="2568" max="2569" width="9.140625" style="151"/>
    <col min="2570" max="2570" width="3.5703125" style="151" customWidth="1"/>
    <col min="2571" max="2572" width="9.140625" style="151"/>
    <col min="2573" max="2573" width="3.140625" style="151" customWidth="1"/>
    <col min="2574" max="2816" width="9.140625" style="151"/>
    <col min="2817" max="2817" width="5.42578125" style="151" customWidth="1"/>
    <col min="2818" max="2818" width="20.140625" style="151" customWidth="1"/>
    <col min="2819" max="2819" width="9.28515625" style="151" customWidth="1"/>
    <col min="2820" max="2820" width="3.7109375" style="151" customWidth="1"/>
    <col min="2821" max="2822" width="9.140625" style="151"/>
    <col min="2823" max="2823" width="3.85546875" style="151" customWidth="1"/>
    <col min="2824" max="2825" width="9.140625" style="151"/>
    <col min="2826" max="2826" width="3.5703125" style="151" customWidth="1"/>
    <col min="2827" max="2828" width="9.140625" style="151"/>
    <col min="2829" max="2829" width="3.140625" style="151" customWidth="1"/>
    <col min="2830" max="3072" width="9.140625" style="151"/>
    <col min="3073" max="3073" width="5.42578125" style="151" customWidth="1"/>
    <col min="3074" max="3074" width="20.140625" style="151" customWidth="1"/>
    <col min="3075" max="3075" width="9.28515625" style="151" customWidth="1"/>
    <col min="3076" max="3076" width="3.7109375" style="151" customWidth="1"/>
    <col min="3077" max="3078" width="9.140625" style="151"/>
    <col min="3079" max="3079" width="3.85546875" style="151" customWidth="1"/>
    <col min="3080" max="3081" width="9.140625" style="151"/>
    <col min="3082" max="3082" width="3.5703125" style="151" customWidth="1"/>
    <col min="3083" max="3084" width="9.140625" style="151"/>
    <col min="3085" max="3085" width="3.140625" style="151" customWidth="1"/>
    <col min="3086" max="3328" width="9.140625" style="151"/>
    <col min="3329" max="3329" width="5.42578125" style="151" customWidth="1"/>
    <col min="3330" max="3330" width="20.140625" style="151" customWidth="1"/>
    <col min="3331" max="3331" width="9.28515625" style="151" customWidth="1"/>
    <col min="3332" max="3332" width="3.7109375" style="151" customWidth="1"/>
    <col min="3333" max="3334" width="9.140625" style="151"/>
    <col min="3335" max="3335" width="3.85546875" style="151" customWidth="1"/>
    <col min="3336" max="3337" width="9.140625" style="151"/>
    <col min="3338" max="3338" width="3.5703125" style="151" customWidth="1"/>
    <col min="3339" max="3340" width="9.140625" style="151"/>
    <col min="3341" max="3341" width="3.140625" style="151" customWidth="1"/>
    <col min="3342" max="3584" width="9.140625" style="151"/>
    <col min="3585" max="3585" width="5.42578125" style="151" customWidth="1"/>
    <col min="3586" max="3586" width="20.140625" style="151" customWidth="1"/>
    <col min="3587" max="3587" width="9.28515625" style="151" customWidth="1"/>
    <col min="3588" max="3588" width="3.7109375" style="151" customWidth="1"/>
    <col min="3589" max="3590" width="9.140625" style="151"/>
    <col min="3591" max="3591" width="3.85546875" style="151" customWidth="1"/>
    <col min="3592" max="3593" width="9.140625" style="151"/>
    <col min="3594" max="3594" width="3.5703125" style="151" customWidth="1"/>
    <col min="3595" max="3596" width="9.140625" style="151"/>
    <col min="3597" max="3597" width="3.140625" style="151" customWidth="1"/>
    <col min="3598" max="3840" width="9.140625" style="151"/>
    <col min="3841" max="3841" width="5.42578125" style="151" customWidth="1"/>
    <col min="3842" max="3842" width="20.140625" style="151" customWidth="1"/>
    <col min="3843" max="3843" width="9.28515625" style="151" customWidth="1"/>
    <col min="3844" max="3844" width="3.7109375" style="151" customWidth="1"/>
    <col min="3845" max="3846" width="9.140625" style="151"/>
    <col min="3847" max="3847" width="3.85546875" style="151" customWidth="1"/>
    <col min="3848" max="3849" width="9.140625" style="151"/>
    <col min="3850" max="3850" width="3.5703125" style="151" customWidth="1"/>
    <col min="3851" max="3852" width="9.140625" style="151"/>
    <col min="3853" max="3853" width="3.140625" style="151" customWidth="1"/>
    <col min="3854" max="4096" width="9.140625" style="151"/>
    <col min="4097" max="4097" width="5.42578125" style="151" customWidth="1"/>
    <col min="4098" max="4098" width="20.140625" style="151" customWidth="1"/>
    <col min="4099" max="4099" width="9.28515625" style="151" customWidth="1"/>
    <col min="4100" max="4100" width="3.7109375" style="151" customWidth="1"/>
    <col min="4101" max="4102" width="9.140625" style="151"/>
    <col min="4103" max="4103" width="3.85546875" style="151" customWidth="1"/>
    <col min="4104" max="4105" width="9.140625" style="151"/>
    <col min="4106" max="4106" width="3.5703125" style="151" customWidth="1"/>
    <col min="4107" max="4108" width="9.140625" style="151"/>
    <col min="4109" max="4109" width="3.140625" style="151" customWidth="1"/>
    <col min="4110" max="4352" width="9.140625" style="151"/>
    <col min="4353" max="4353" width="5.42578125" style="151" customWidth="1"/>
    <col min="4354" max="4354" width="20.140625" style="151" customWidth="1"/>
    <col min="4355" max="4355" width="9.28515625" style="151" customWidth="1"/>
    <col min="4356" max="4356" width="3.7109375" style="151" customWidth="1"/>
    <col min="4357" max="4358" width="9.140625" style="151"/>
    <col min="4359" max="4359" width="3.85546875" style="151" customWidth="1"/>
    <col min="4360" max="4361" width="9.140625" style="151"/>
    <col min="4362" max="4362" width="3.5703125" style="151" customWidth="1"/>
    <col min="4363" max="4364" width="9.140625" style="151"/>
    <col min="4365" max="4365" width="3.140625" style="151" customWidth="1"/>
    <col min="4366" max="4608" width="9.140625" style="151"/>
    <col min="4609" max="4609" width="5.42578125" style="151" customWidth="1"/>
    <col min="4610" max="4610" width="20.140625" style="151" customWidth="1"/>
    <col min="4611" max="4611" width="9.28515625" style="151" customWidth="1"/>
    <col min="4612" max="4612" width="3.7109375" style="151" customWidth="1"/>
    <col min="4613" max="4614" width="9.140625" style="151"/>
    <col min="4615" max="4615" width="3.85546875" style="151" customWidth="1"/>
    <col min="4616" max="4617" width="9.140625" style="151"/>
    <col min="4618" max="4618" width="3.5703125" style="151" customWidth="1"/>
    <col min="4619" max="4620" width="9.140625" style="151"/>
    <col min="4621" max="4621" width="3.140625" style="151" customWidth="1"/>
    <col min="4622" max="4864" width="9.140625" style="151"/>
    <col min="4865" max="4865" width="5.42578125" style="151" customWidth="1"/>
    <col min="4866" max="4866" width="20.140625" style="151" customWidth="1"/>
    <col min="4867" max="4867" width="9.28515625" style="151" customWidth="1"/>
    <col min="4868" max="4868" width="3.7109375" style="151" customWidth="1"/>
    <col min="4869" max="4870" width="9.140625" style="151"/>
    <col min="4871" max="4871" width="3.85546875" style="151" customWidth="1"/>
    <col min="4872" max="4873" width="9.140625" style="151"/>
    <col min="4874" max="4874" width="3.5703125" style="151" customWidth="1"/>
    <col min="4875" max="4876" width="9.140625" style="151"/>
    <col min="4877" max="4877" width="3.140625" style="151" customWidth="1"/>
    <col min="4878" max="5120" width="9.140625" style="151"/>
    <col min="5121" max="5121" width="5.42578125" style="151" customWidth="1"/>
    <col min="5122" max="5122" width="20.140625" style="151" customWidth="1"/>
    <col min="5123" max="5123" width="9.28515625" style="151" customWidth="1"/>
    <col min="5124" max="5124" width="3.7109375" style="151" customWidth="1"/>
    <col min="5125" max="5126" width="9.140625" style="151"/>
    <col min="5127" max="5127" width="3.85546875" style="151" customWidth="1"/>
    <col min="5128" max="5129" width="9.140625" style="151"/>
    <col min="5130" max="5130" width="3.5703125" style="151" customWidth="1"/>
    <col min="5131" max="5132" width="9.140625" style="151"/>
    <col min="5133" max="5133" width="3.140625" style="151" customWidth="1"/>
    <col min="5134" max="5376" width="9.140625" style="151"/>
    <col min="5377" max="5377" width="5.42578125" style="151" customWidth="1"/>
    <col min="5378" max="5378" width="20.140625" style="151" customWidth="1"/>
    <col min="5379" max="5379" width="9.28515625" style="151" customWidth="1"/>
    <col min="5380" max="5380" width="3.7109375" style="151" customWidth="1"/>
    <col min="5381" max="5382" width="9.140625" style="151"/>
    <col min="5383" max="5383" width="3.85546875" style="151" customWidth="1"/>
    <col min="5384" max="5385" width="9.140625" style="151"/>
    <col min="5386" max="5386" width="3.5703125" style="151" customWidth="1"/>
    <col min="5387" max="5388" width="9.140625" style="151"/>
    <col min="5389" max="5389" width="3.140625" style="151" customWidth="1"/>
    <col min="5390" max="5632" width="9.140625" style="151"/>
    <col min="5633" max="5633" width="5.42578125" style="151" customWidth="1"/>
    <col min="5634" max="5634" width="20.140625" style="151" customWidth="1"/>
    <col min="5635" max="5635" width="9.28515625" style="151" customWidth="1"/>
    <col min="5636" max="5636" width="3.7109375" style="151" customWidth="1"/>
    <col min="5637" max="5638" width="9.140625" style="151"/>
    <col min="5639" max="5639" width="3.85546875" style="151" customWidth="1"/>
    <col min="5640" max="5641" width="9.140625" style="151"/>
    <col min="5642" max="5642" width="3.5703125" style="151" customWidth="1"/>
    <col min="5643" max="5644" width="9.140625" style="151"/>
    <col min="5645" max="5645" width="3.140625" style="151" customWidth="1"/>
    <col min="5646" max="5888" width="9.140625" style="151"/>
    <col min="5889" max="5889" width="5.42578125" style="151" customWidth="1"/>
    <col min="5890" max="5890" width="20.140625" style="151" customWidth="1"/>
    <col min="5891" max="5891" width="9.28515625" style="151" customWidth="1"/>
    <col min="5892" max="5892" width="3.7109375" style="151" customWidth="1"/>
    <col min="5893" max="5894" width="9.140625" style="151"/>
    <col min="5895" max="5895" width="3.85546875" style="151" customWidth="1"/>
    <col min="5896" max="5897" width="9.140625" style="151"/>
    <col min="5898" max="5898" width="3.5703125" style="151" customWidth="1"/>
    <col min="5899" max="5900" width="9.140625" style="151"/>
    <col min="5901" max="5901" width="3.140625" style="151" customWidth="1"/>
    <col min="5902" max="6144" width="9.140625" style="151"/>
    <col min="6145" max="6145" width="5.42578125" style="151" customWidth="1"/>
    <col min="6146" max="6146" width="20.140625" style="151" customWidth="1"/>
    <col min="6147" max="6147" width="9.28515625" style="151" customWidth="1"/>
    <col min="6148" max="6148" width="3.7109375" style="151" customWidth="1"/>
    <col min="6149" max="6150" width="9.140625" style="151"/>
    <col min="6151" max="6151" width="3.85546875" style="151" customWidth="1"/>
    <col min="6152" max="6153" width="9.140625" style="151"/>
    <col min="6154" max="6154" width="3.5703125" style="151" customWidth="1"/>
    <col min="6155" max="6156" width="9.140625" style="151"/>
    <col min="6157" max="6157" width="3.140625" style="151" customWidth="1"/>
    <col min="6158" max="6400" width="9.140625" style="151"/>
    <col min="6401" max="6401" width="5.42578125" style="151" customWidth="1"/>
    <col min="6402" max="6402" width="20.140625" style="151" customWidth="1"/>
    <col min="6403" max="6403" width="9.28515625" style="151" customWidth="1"/>
    <col min="6404" max="6404" width="3.7109375" style="151" customWidth="1"/>
    <col min="6405" max="6406" width="9.140625" style="151"/>
    <col min="6407" max="6407" width="3.85546875" style="151" customWidth="1"/>
    <col min="6408" max="6409" width="9.140625" style="151"/>
    <col min="6410" max="6410" width="3.5703125" style="151" customWidth="1"/>
    <col min="6411" max="6412" width="9.140625" style="151"/>
    <col min="6413" max="6413" width="3.140625" style="151" customWidth="1"/>
    <col min="6414" max="6656" width="9.140625" style="151"/>
    <col min="6657" max="6657" width="5.42578125" style="151" customWidth="1"/>
    <col min="6658" max="6658" width="20.140625" style="151" customWidth="1"/>
    <col min="6659" max="6659" width="9.28515625" style="151" customWidth="1"/>
    <col min="6660" max="6660" width="3.7109375" style="151" customWidth="1"/>
    <col min="6661" max="6662" width="9.140625" style="151"/>
    <col min="6663" max="6663" width="3.85546875" style="151" customWidth="1"/>
    <col min="6664" max="6665" width="9.140625" style="151"/>
    <col min="6666" max="6666" width="3.5703125" style="151" customWidth="1"/>
    <col min="6667" max="6668" width="9.140625" style="151"/>
    <col min="6669" max="6669" width="3.140625" style="151" customWidth="1"/>
    <col min="6670" max="6912" width="9.140625" style="151"/>
    <col min="6913" max="6913" width="5.42578125" style="151" customWidth="1"/>
    <col min="6914" max="6914" width="20.140625" style="151" customWidth="1"/>
    <col min="6915" max="6915" width="9.28515625" style="151" customWidth="1"/>
    <col min="6916" max="6916" width="3.7109375" style="151" customWidth="1"/>
    <col min="6917" max="6918" width="9.140625" style="151"/>
    <col min="6919" max="6919" width="3.85546875" style="151" customWidth="1"/>
    <col min="6920" max="6921" width="9.140625" style="151"/>
    <col min="6922" max="6922" width="3.5703125" style="151" customWidth="1"/>
    <col min="6923" max="6924" width="9.140625" style="151"/>
    <col min="6925" max="6925" width="3.140625" style="151" customWidth="1"/>
    <col min="6926" max="7168" width="9.140625" style="151"/>
    <col min="7169" max="7169" width="5.42578125" style="151" customWidth="1"/>
    <col min="7170" max="7170" width="20.140625" style="151" customWidth="1"/>
    <col min="7171" max="7171" width="9.28515625" style="151" customWidth="1"/>
    <col min="7172" max="7172" width="3.7109375" style="151" customWidth="1"/>
    <col min="7173" max="7174" width="9.140625" style="151"/>
    <col min="7175" max="7175" width="3.85546875" style="151" customWidth="1"/>
    <col min="7176" max="7177" width="9.140625" style="151"/>
    <col min="7178" max="7178" width="3.5703125" style="151" customWidth="1"/>
    <col min="7179" max="7180" width="9.140625" style="151"/>
    <col min="7181" max="7181" width="3.140625" style="151" customWidth="1"/>
    <col min="7182" max="7424" width="9.140625" style="151"/>
    <col min="7425" max="7425" width="5.42578125" style="151" customWidth="1"/>
    <col min="7426" max="7426" width="20.140625" style="151" customWidth="1"/>
    <col min="7427" max="7427" width="9.28515625" style="151" customWidth="1"/>
    <col min="7428" max="7428" width="3.7109375" style="151" customWidth="1"/>
    <col min="7429" max="7430" width="9.140625" style="151"/>
    <col min="7431" max="7431" width="3.85546875" style="151" customWidth="1"/>
    <col min="7432" max="7433" width="9.140625" style="151"/>
    <col min="7434" max="7434" width="3.5703125" style="151" customWidth="1"/>
    <col min="7435" max="7436" width="9.140625" style="151"/>
    <col min="7437" max="7437" width="3.140625" style="151" customWidth="1"/>
    <col min="7438" max="7680" width="9.140625" style="151"/>
    <col min="7681" max="7681" width="5.42578125" style="151" customWidth="1"/>
    <col min="7682" max="7682" width="20.140625" style="151" customWidth="1"/>
    <col min="7683" max="7683" width="9.28515625" style="151" customWidth="1"/>
    <col min="7684" max="7684" width="3.7109375" style="151" customWidth="1"/>
    <col min="7685" max="7686" width="9.140625" style="151"/>
    <col min="7687" max="7687" width="3.85546875" style="151" customWidth="1"/>
    <col min="7688" max="7689" width="9.140625" style="151"/>
    <col min="7690" max="7690" width="3.5703125" style="151" customWidth="1"/>
    <col min="7691" max="7692" width="9.140625" style="151"/>
    <col min="7693" max="7693" width="3.140625" style="151" customWidth="1"/>
    <col min="7694" max="7936" width="9.140625" style="151"/>
    <col min="7937" max="7937" width="5.42578125" style="151" customWidth="1"/>
    <col min="7938" max="7938" width="20.140625" style="151" customWidth="1"/>
    <col min="7939" max="7939" width="9.28515625" style="151" customWidth="1"/>
    <col min="7940" max="7940" width="3.7109375" style="151" customWidth="1"/>
    <col min="7941" max="7942" width="9.140625" style="151"/>
    <col min="7943" max="7943" width="3.85546875" style="151" customWidth="1"/>
    <col min="7944" max="7945" width="9.140625" style="151"/>
    <col min="7946" max="7946" width="3.5703125" style="151" customWidth="1"/>
    <col min="7947" max="7948" width="9.140625" style="151"/>
    <col min="7949" max="7949" width="3.140625" style="151" customWidth="1"/>
    <col min="7950" max="8192" width="9.140625" style="151"/>
    <col min="8193" max="8193" width="5.42578125" style="151" customWidth="1"/>
    <col min="8194" max="8194" width="20.140625" style="151" customWidth="1"/>
    <col min="8195" max="8195" width="9.28515625" style="151" customWidth="1"/>
    <col min="8196" max="8196" width="3.7109375" style="151" customWidth="1"/>
    <col min="8197" max="8198" width="9.140625" style="151"/>
    <col min="8199" max="8199" width="3.85546875" style="151" customWidth="1"/>
    <col min="8200" max="8201" width="9.140625" style="151"/>
    <col min="8202" max="8202" width="3.5703125" style="151" customWidth="1"/>
    <col min="8203" max="8204" width="9.140625" style="151"/>
    <col min="8205" max="8205" width="3.140625" style="151" customWidth="1"/>
    <col min="8206" max="8448" width="9.140625" style="151"/>
    <col min="8449" max="8449" width="5.42578125" style="151" customWidth="1"/>
    <col min="8450" max="8450" width="20.140625" style="151" customWidth="1"/>
    <col min="8451" max="8451" width="9.28515625" style="151" customWidth="1"/>
    <col min="8452" max="8452" width="3.7109375" style="151" customWidth="1"/>
    <col min="8453" max="8454" width="9.140625" style="151"/>
    <col min="8455" max="8455" width="3.85546875" style="151" customWidth="1"/>
    <col min="8456" max="8457" width="9.140625" style="151"/>
    <col min="8458" max="8458" width="3.5703125" style="151" customWidth="1"/>
    <col min="8459" max="8460" width="9.140625" style="151"/>
    <col min="8461" max="8461" width="3.140625" style="151" customWidth="1"/>
    <col min="8462" max="8704" width="9.140625" style="151"/>
    <col min="8705" max="8705" width="5.42578125" style="151" customWidth="1"/>
    <col min="8706" max="8706" width="20.140625" style="151" customWidth="1"/>
    <col min="8707" max="8707" width="9.28515625" style="151" customWidth="1"/>
    <col min="8708" max="8708" width="3.7109375" style="151" customWidth="1"/>
    <col min="8709" max="8710" width="9.140625" style="151"/>
    <col min="8711" max="8711" width="3.85546875" style="151" customWidth="1"/>
    <col min="8712" max="8713" width="9.140625" style="151"/>
    <col min="8714" max="8714" width="3.5703125" style="151" customWidth="1"/>
    <col min="8715" max="8716" width="9.140625" style="151"/>
    <col min="8717" max="8717" width="3.140625" style="151" customWidth="1"/>
    <col min="8718" max="8960" width="9.140625" style="151"/>
    <col min="8961" max="8961" width="5.42578125" style="151" customWidth="1"/>
    <col min="8962" max="8962" width="20.140625" style="151" customWidth="1"/>
    <col min="8963" max="8963" width="9.28515625" style="151" customWidth="1"/>
    <col min="8964" max="8964" width="3.7109375" style="151" customWidth="1"/>
    <col min="8965" max="8966" width="9.140625" style="151"/>
    <col min="8967" max="8967" width="3.85546875" style="151" customWidth="1"/>
    <col min="8968" max="8969" width="9.140625" style="151"/>
    <col min="8970" max="8970" width="3.5703125" style="151" customWidth="1"/>
    <col min="8971" max="8972" width="9.140625" style="151"/>
    <col min="8973" max="8973" width="3.140625" style="151" customWidth="1"/>
    <col min="8974" max="9216" width="9.140625" style="151"/>
    <col min="9217" max="9217" width="5.42578125" style="151" customWidth="1"/>
    <col min="9218" max="9218" width="20.140625" style="151" customWidth="1"/>
    <col min="9219" max="9219" width="9.28515625" style="151" customWidth="1"/>
    <col min="9220" max="9220" width="3.7109375" style="151" customWidth="1"/>
    <col min="9221" max="9222" width="9.140625" style="151"/>
    <col min="9223" max="9223" width="3.85546875" style="151" customWidth="1"/>
    <col min="9224" max="9225" width="9.140625" style="151"/>
    <col min="9226" max="9226" width="3.5703125" style="151" customWidth="1"/>
    <col min="9227" max="9228" width="9.140625" style="151"/>
    <col min="9229" max="9229" width="3.140625" style="151" customWidth="1"/>
    <col min="9230" max="9472" width="9.140625" style="151"/>
    <col min="9473" max="9473" width="5.42578125" style="151" customWidth="1"/>
    <col min="9474" max="9474" width="20.140625" style="151" customWidth="1"/>
    <col min="9475" max="9475" width="9.28515625" style="151" customWidth="1"/>
    <col min="9476" max="9476" width="3.7109375" style="151" customWidth="1"/>
    <col min="9477" max="9478" width="9.140625" style="151"/>
    <col min="9479" max="9479" width="3.85546875" style="151" customWidth="1"/>
    <col min="9480" max="9481" width="9.140625" style="151"/>
    <col min="9482" max="9482" width="3.5703125" style="151" customWidth="1"/>
    <col min="9483" max="9484" width="9.140625" style="151"/>
    <col min="9485" max="9485" width="3.140625" style="151" customWidth="1"/>
    <col min="9486" max="9728" width="9.140625" style="151"/>
    <col min="9729" max="9729" width="5.42578125" style="151" customWidth="1"/>
    <col min="9730" max="9730" width="20.140625" style="151" customWidth="1"/>
    <col min="9731" max="9731" width="9.28515625" style="151" customWidth="1"/>
    <col min="9732" max="9732" width="3.7109375" style="151" customWidth="1"/>
    <col min="9733" max="9734" width="9.140625" style="151"/>
    <col min="9735" max="9735" width="3.85546875" style="151" customWidth="1"/>
    <col min="9736" max="9737" width="9.140625" style="151"/>
    <col min="9738" max="9738" width="3.5703125" style="151" customWidth="1"/>
    <col min="9739" max="9740" width="9.140625" style="151"/>
    <col min="9741" max="9741" width="3.140625" style="151" customWidth="1"/>
    <col min="9742" max="9984" width="9.140625" style="151"/>
    <col min="9985" max="9985" width="5.42578125" style="151" customWidth="1"/>
    <col min="9986" max="9986" width="20.140625" style="151" customWidth="1"/>
    <col min="9987" max="9987" width="9.28515625" style="151" customWidth="1"/>
    <col min="9988" max="9988" width="3.7109375" style="151" customWidth="1"/>
    <col min="9989" max="9990" width="9.140625" style="151"/>
    <col min="9991" max="9991" width="3.85546875" style="151" customWidth="1"/>
    <col min="9992" max="9993" width="9.140625" style="151"/>
    <col min="9994" max="9994" width="3.5703125" style="151" customWidth="1"/>
    <col min="9995" max="9996" width="9.140625" style="151"/>
    <col min="9997" max="9997" width="3.140625" style="151" customWidth="1"/>
    <col min="9998" max="10240" width="9.140625" style="151"/>
    <col min="10241" max="10241" width="5.42578125" style="151" customWidth="1"/>
    <col min="10242" max="10242" width="20.140625" style="151" customWidth="1"/>
    <col min="10243" max="10243" width="9.28515625" style="151" customWidth="1"/>
    <col min="10244" max="10244" width="3.7109375" style="151" customWidth="1"/>
    <col min="10245" max="10246" width="9.140625" style="151"/>
    <col min="10247" max="10247" width="3.85546875" style="151" customWidth="1"/>
    <col min="10248" max="10249" width="9.140625" style="151"/>
    <col min="10250" max="10250" width="3.5703125" style="151" customWidth="1"/>
    <col min="10251" max="10252" width="9.140625" style="151"/>
    <col min="10253" max="10253" width="3.140625" style="151" customWidth="1"/>
    <col min="10254" max="10496" width="9.140625" style="151"/>
    <col min="10497" max="10497" width="5.42578125" style="151" customWidth="1"/>
    <col min="10498" max="10498" width="20.140625" style="151" customWidth="1"/>
    <col min="10499" max="10499" width="9.28515625" style="151" customWidth="1"/>
    <col min="10500" max="10500" width="3.7109375" style="151" customWidth="1"/>
    <col min="10501" max="10502" width="9.140625" style="151"/>
    <col min="10503" max="10503" width="3.85546875" style="151" customWidth="1"/>
    <col min="10504" max="10505" width="9.140625" style="151"/>
    <col min="10506" max="10506" width="3.5703125" style="151" customWidth="1"/>
    <col min="10507" max="10508" width="9.140625" style="151"/>
    <col min="10509" max="10509" width="3.140625" style="151" customWidth="1"/>
    <col min="10510" max="10752" width="9.140625" style="151"/>
    <col min="10753" max="10753" width="5.42578125" style="151" customWidth="1"/>
    <col min="10754" max="10754" width="20.140625" style="151" customWidth="1"/>
    <col min="10755" max="10755" width="9.28515625" style="151" customWidth="1"/>
    <col min="10756" max="10756" width="3.7109375" style="151" customWidth="1"/>
    <col min="10757" max="10758" width="9.140625" style="151"/>
    <col min="10759" max="10759" width="3.85546875" style="151" customWidth="1"/>
    <col min="10760" max="10761" width="9.140625" style="151"/>
    <col min="10762" max="10762" width="3.5703125" style="151" customWidth="1"/>
    <col min="10763" max="10764" width="9.140625" style="151"/>
    <col min="10765" max="10765" width="3.140625" style="151" customWidth="1"/>
    <col min="10766" max="11008" width="9.140625" style="151"/>
    <col min="11009" max="11009" width="5.42578125" style="151" customWidth="1"/>
    <col min="11010" max="11010" width="20.140625" style="151" customWidth="1"/>
    <col min="11011" max="11011" width="9.28515625" style="151" customWidth="1"/>
    <col min="11012" max="11012" width="3.7109375" style="151" customWidth="1"/>
    <col min="11013" max="11014" width="9.140625" style="151"/>
    <col min="11015" max="11015" width="3.85546875" style="151" customWidth="1"/>
    <col min="11016" max="11017" width="9.140625" style="151"/>
    <col min="11018" max="11018" width="3.5703125" style="151" customWidth="1"/>
    <col min="11019" max="11020" width="9.140625" style="151"/>
    <col min="11021" max="11021" width="3.140625" style="151" customWidth="1"/>
    <col min="11022" max="11264" width="9.140625" style="151"/>
    <col min="11265" max="11265" width="5.42578125" style="151" customWidth="1"/>
    <col min="11266" max="11266" width="20.140625" style="151" customWidth="1"/>
    <col min="11267" max="11267" width="9.28515625" style="151" customWidth="1"/>
    <col min="11268" max="11268" width="3.7109375" style="151" customWidth="1"/>
    <col min="11269" max="11270" width="9.140625" style="151"/>
    <col min="11271" max="11271" width="3.85546875" style="151" customWidth="1"/>
    <col min="11272" max="11273" width="9.140625" style="151"/>
    <col min="11274" max="11274" width="3.5703125" style="151" customWidth="1"/>
    <col min="11275" max="11276" width="9.140625" style="151"/>
    <col min="11277" max="11277" width="3.140625" style="151" customWidth="1"/>
    <col min="11278" max="11520" width="9.140625" style="151"/>
    <col min="11521" max="11521" width="5.42578125" style="151" customWidth="1"/>
    <col min="11522" max="11522" width="20.140625" style="151" customWidth="1"/>
    <col min="11523" max="11523" width="9.28515625" style="151" customWidth="1"/>
    <col min="11524" max="11524" width="3.7109375" style="151" customWidth="1"/>
    <col min="11525" max="11526" width="9.140625" style="151"/>
    <col min="11527" max="11527" width="3.85546875" style="151" customWidth="1"/>
    <col min="11528" max="11529" width="9.140625" style="151"/>
    <col min="11530" max="11530" width="3.5703125" style="151" customWidth="1"/>
    <col min="11531" max="11532" width="9.140625" style="151"/>
    <col min="11533" max="11533" width="3.140625" style="151" customWidth="1"/>
    <col min="11534" max="11776" width="9.140625" style="151"/>
    <col min="11777" max="11777" width="5.42578125" style="151" customWidth="1"/>
    <col min="11778" max="11778" width="20.140625" style="151" customWidth="1"/>
    <col min="11779" max="11779" width="9.28515625" style="151" customWidth="1"/>
    <col min="11780" max="11780" width="3.7109375" style="151" customWidth="1"/>
    <col min="11781" max="11782" width="9.140625" style="151"/>
    <col min="11783" max="11783" width="3.85546875" style="151" customWidth="1"/>
    <col min="11784" max="11785" width="9.140625" style="151"/>
    <col min="11786" max="11786" width="3.5703125" style="151" customWidth="1"/>
    <col min="11787" max="11788" width="9.140625" style="151"/>
    <col min="11789" max="11789" width="3.140625" style="151" customWidth="1"/>
    <col min="11790" max="12032" width="9.140625" style="151"/>
    <col min="12033" max="12033" width="5.42578125" style="151" customWidth="1"/>
    <col min="12034" max="12034" width="20.140625" style="151" customWidth="1"/>
    <col min="12035" max="12035" width="9.28515625" style="151" customWidth="1"/>
    <col min="12036" max="12036" width="3.7109375" style="151" customWidth="1"/>
    <col min="12037" max="12038" width="9.140625" style="151"/>
    <col min="12039" max="12039" width="3.85546875" style="151" customWidth="1"/>
    <col min="12040" max="12041" width="9.140625" style="151"/>
    <col min="12042" max="12042" width="3.5703125" style="151" customWidth="1"/>
    <col min="12043" max="12044" width="9.140625" style="151"/>
    <col min="12045" max="12045" width="3.140625" style="151" customWidth="1"/>
    <col min="12046" max="12288" width="9.140625" style="151"/>
    <col min="12289" max="12289" width="5.42578125" style="151" customWidth="1"/>
    <col min="12290" max="12290" width="20.140625" style="151" customWidth="1"/>
    <col min="12291" max="12291" width="9.28515625" style="151" customWidth="1"/>
    <col min="12292" max="12292" width="3.7109375" style="151" customWidth="1"/>
    <col min="12293" max="12294" width="9.140625" style="151"/>
    <col min="12295" max="12295" width="3.85546875" style="151" customWidth="1"/>
    <col min="12296" max="12297" width="9.140625" style="151"/>
    <col min="12298" max="12298" width="3.5703125" style="151" customWidth="1"/>
    <col min="12299" max="12300" width="9.140625" style="151"/>
    <col min="12301" max="12301" width="3.140625" style="151" customWidth="1"/>
    <col min="12302" max="12544" width="9.140625" style="151"/>
    <col min="12545" max="12545" width="5.42578125" style="151" customWidth="1"/>
    <col min="12546" max="12546" width="20.140625" style="151" customWidth="1"/>
    <col min="12547" max="12547" width="9.28515625" style="151" customWidth="1"/>
    <col min="12548" max="12548" width="3.7109375" style="151" customWidth="1"/>
    <col min="12549" max="12550" width="9.140625" style="151"/>
    <col min="12551" max="12551" width="3.85546875" style="151" customWidth="1"/>
    <col min="12552" max="12553" width="9.140625" style="151"/>
    <col min="12554" max="12554" width="3.5703125" style="151" customWidth="1"/>
    <col min="12555" max="12556" width="9.140625" style="151"/>
    <col min="12557" max="12557" width="3.140625" style="151" customWidth="1"/>
    <col min="12558" max="12800" width="9.140625" style="151"/>
    <col min="12801" max="12801" width="5.42578125" style="151" customWidth="1"/>
    <col min="12802" max="12802" width="20.140625" style="151" customWidth="1"/>
    <col min="12803" max="12803" width="9.28515625" style="151" customWidth="1"/>
    <col min="12804" max="12804" width="3.7109375" style="151" customWidth="1"/>
    <col min="12805" max="12806" width="9.140625" style="151"/>
    <col min="12807" max="12807" width="3.85546875" style="151" customWidth="1"/>
    <col min="12808" max="12809" width="9.140625" style="151"/>
    <col min="12810" max="12810" width="3.5703125" style="151" customWidth="1"/>
    <col min="12811" max="12812" width="9.140625" style="151"/>
    <col min="12813" max="12813" width="3.140625" style="151" customWidth="1"/>
    <col min="12814" max="13056" width="9.140625" style="151"/>
    <col min="13057" max="13057" width="5.42578125" style="151" customWidth="1"/>
    <col min="13058" max="13058" width="20.140625" style="151" customWidth="1"/>
    <col min="13059" max="13059" width="9.28515625" style="151" customWidth="1"/>
    <col min="13060" max="13060" width="3.7109375" style="151" customWidth="1"/>
    <col min="13061" max="13062" width="9.140625" style="151"/>
    <col min="13063" max="13063" width="3.85546875" style="151" customWidth="1"/>
    <col min="13064" max="13065" width="9.140625" style="151"/>
    <col min="13066" max="13066" width="3.5703125" style="151" customWidth="1"/>
    <col min="13067" max="13068" width="9.140625" style="151"/>
    <col min="13069" max="13069" width="3.140625" style="151" customWidth="1"/>
    <col min="13070" max="13312" width="9.140625" style="151"/>
    <col min="13313" max="13313" width="5.42578125" style="151" customWidth="1"/>
    <col min="13314" max="13314" width="20.140625" style="151" customWidth="1"/>
    <col min="13315" max="13315" width="9.28515625" style="151" customWidth="1"/>
    <col min="13316" max="13316" width="3.7109375" style="151" customWidth="1"/>
    <col min="13317" max="13318" width="9.140625" style="151"/>
    <col min="13319" max="13319" width="3.85546875" style="151" customWidth="1"/>
    <col min="13320" max="13321" width="9.140625" style="151"/>
    <col min="13322" max="13322" width="3.5703125" style="151" customWidth="1"/>
    <col min="13323" max="13324" width="9.140625" style="151"/>
    <col min="13325" max="13325" width="3.140625" style="151" customWidth="1"/>
    <col min="13326" max="13568" width="9.140625" style="151"/>
    <col min="13569" max="13569" width="5.42578125" style="151" customWidth="1"/>
    <col min="13570" max="13570" width="20.140625" style="151" customWidth="1"/>
    <col min="13571" max="13571" width="9.28515625" style="151" customWidth="1"/>
    <col min="13572" max="13572" width="3.7109375" style="151" customWidth="1"/>
    <col min="13573" max="13574" width="9.140625" style="151"/>
    <col min="13575" max="13575" width="3.85546875" style="151" customWidth="1"/>
    <col min="13576" max="13577" width="9.140625" style="151"/>
    <col min="13578" max="13578" width="3.5703125" style="151" customWidth="1"/>
    <col min="13579" max="13580" width="9.140625" style="151"/>
    <col min="13581" max="13581" width="3.140625" style="151" customWidth="1"/>
    <col min="13582" max="13824" width="9.140625" style="151"/>
    <col min="13825" max="13825" width="5.42578125" style="151" customWidth="1"/>
    <col min="13826" max="13826" width="20.140625" style="151" customWidth="1"/>
    <col min="13827" max="13827" width="9.28515625" style="151" customWidth="1"/>
    <col min="13828" max="13828" width="3.7109375" style="151" customWidth="1"/>
    <col min="13829" max="13830" width="9.140625" style="151"/>
    <col min="13831" max="13831" width="3.85546875" style="151" customWidth="1"/>
    <col min="13832" max="13833" width="9.140625" style="151"/>
    <col min="13834" max="13834" width="3.5703125" style="151" customWidth="1"/>
    <col min="13835" max="13836" width="9.140625" style="151"/>
    <col min="13837" max="13837" width="3.140625" style="151" customWidth="1"/>
    <col min="13838" max="14080" width="9.140625" style="151"/>
    <col min="14081" max="14081" width="5.42578125" style="151" customWidth="1"/>
    <col min="14082" max="14082" width="20.140625" style="151" customWidth="1"/>
    <col min="14083" max="14083" width="9.28515625" style="151" customWidth="1"/>
    <col min="14084" max="14084" width="3.7109375" style="151" customWidth="1"/>
    <col min="14085" max="14086" width="9.140625" style="151"/>
    <col min="14087" max="14087" width="3.85546875" style="151" customWidth="1"/>
    <col min="14088" max="14089" width="9.140625" style="151"/>
    <col min="14090" max="14090" width="3.5703125" style="151" customWidth="1"/>
    <col min="14091" max="14092" width="9.140625" style="151"/>
    <col min="14093" max="14093" width="3.140625" style="151" customWidth="1"/>
    <col min="14094" max="14336" width="9.140625" style="151"/>
    <col min="14337" max="14337" width="5.42578125" style="151" customWidth="1"/>
    <col min="14338" max="14338" width="20.140625" style="151" customWidth="1"/>
    <col min="14339" max="14339" width="9.28515625" style="151" customWidth="1"/>
    <col min="14340" max="14340" width="3.7109375" style="151" customWidth="1"/>
    <col min="14341" max="14342" width="9.140625" style="151"/>
    <col min="14343" max="14343" width="3.85546875" style="151" customWidth="1"/>
    <col min="14344" max="14345" width="9.140625" style="151"/>
    <col min="14346" max="14346" width="3.5703125" style="151" customWidth="1"/>
    <col min="14347" max="14348" width="9.140625" style="151"/>
    <col min="14349" max="14349" width="3.140625" style="151" customWidth="1"/>
    <col min="14350" max="14592" width="9.140625" style="151"/>
    <col min="14593" max="14593" width="5.42578125" style="151" customWidth="1"/>
    <col min="14594" max="14594" width="20.140625" style="151" customWidth="1"/>
    <col min="14595" max="14595" width="9.28515625" style="151" customWidth="1"/>
    <col min="14596" max="14596" width="3.7109375" style="151" customWidth="1"/>
    <col min="14597" max="14598" width="9.140625" style="151"/>
    <col min="14599" max="14599" width="3.85546875" style="151" customWidth="1"/>
    <col min="14600" max="14601" width="9.140625" style="151"/>
    <col min="14602" max="14602" width="3.5703125" style="151" customWidth="1"/>
    <col min="14603" max="14604" width="9.140625" style="151"/>
    <col min="14605" max="14605" width="3.140625" style="151" customWidth="1"/>
    <col min="14606" max="14848" width="9.140625" style="151"/>
    <col min="14849" max="14849" width="5.42578125" style="151" customWidth="1"/>
    <col min="14850" max="14850" width="20.140625" style="151" customWidth="1"/>
    <col min="14851" max="14851" width="9.28515625" style="151" customWidth="1"/>
    <col min="14852" max="14852" width="3.7109375" style="151" customWidth="1"/>
    <col min="14853" max="14854" width="9.140625" style="151"/>
    <col min="14855" max="14855" width="3.85546875" style="151" customWidth="1"/>
    <col min="14856" max="14857" width="9.140625" style="151"/>
    <col min="14858" max="14858" width="3.5703125" style="151" customWidth="1"/>
    <col min="14859" max="14860" width="9.140625" style="151"/>
    <col min="14861" max="14861" width="3.140625" style="151" customWidth="1"/>
    <col min="14862" max="15104" width="9.140625" style="151"/>
    <col min="15105" max="15105" width="5.42578125" style="151" customWidth="1"/>
    <col min="15106" max="15106" width="20.140625" style="151" customWidth="1"/>
    <col min="15107" max="15107" width="9.28515625" style="151" customWidth="1"/>
    <col min="15108" max="15108" width="3.7109375" style="151" customWidth="1"/>
    <col min="15109" max="15110" width="9.140625" style="151"/>
    <col min="15111" max="15111" width="3.85546875" style="151" customWidth="1"/>
    <col min="15112" max="15113" width="9.140625" style="151"/>
    <col min="15114" max="15114" width="3.5703125" style="151" customWidth="1"/>
    <col min="15115" max="15116" width="9.140625" style="151"/>
    <col min="15117" max="15117" width="3.140625" style="151" customWidth="1"/>
    <col min="15118" max="15360" width="9.140625" style="151"/>
    <col min="15361" max="15361" width="5.42578125" style="151" customWidth="1"/>
    <col min="15362" max="15362" width="20.140625" style="151" customWidth="1"/>
    <col min="15363" max="15363" width="9.28515625" style="151" customWidth="1"/>
    <col min="15364" max="15364" width="3.7109375" style="151" customWidth="1"/>
    <col min="15365" max="15366" width="9.140625" style="151"/>
    <col min="15367" max="15367" width="3.85546875" style="151" customWidth="1"/>
    <col min="15368" max="15369" width="9.140625" style="151"/>
    <col min="15370" max="15370" width="3.5703125" style="151" customWidth="1"/>
    <col min="15371" max="15372" width="9.140625" style="151"/>
    <col min="15373" max="15373" width="3.140625" style="151" customWidth="1"/>
    <col min="15374" max="15616" width="9.140625" style="151"/>
    <col min="15617" max="15617" width="5.42578125" style="151" customWidth="1"/>
    <col min="15618" max="15618" width="20.140625" style="151" customWidth="1"/>
    <col min="15619" max="15619" width="9.28515625" style="151" customWidth="1"/>
    <col min="15620" max="15620" width="3.7109375" style="151" customWidth="1"/>
    <col min="15621" max="15622" width="9.140625" style="151"/>
    <col min="15623" max="15623" width="3.85546875" style="151" customWidth="1"/>
    <col min="15624" max="15625" width="9.140625" style="151"/>
    <col min="15626" max="15626" width="3.5703125" style="151" customWidth="1"/>
    <col min="15627" max="15628" width="9.140625" style="151"/>
    <col min="15629" max="15629" width="3.140625" style="151" customWidth="1"/>
    <col min="15630" max="15872" width="9.140625" style="151"/>
    <col min="15873" max="15873" width="5.42578125" style="151" customWidth="1"/>
    <col min="15874" max="15874" width="20.140625" style="151" customWidth="1"/>
    <col min="15875" max="15875" width="9.28515625" style="151" customWidth="1"/>
    <col min="15876" max="15876" width="3.7109375" style="151" customWidth="1"/>
    <col min="15877" max="15878" width="9.140625" style="151"/>
    <col min="15879" max="15879" width="3.85546875" style="151" customWidth="1"/>
    <col min="15880" max="15881" width="9.140625" style="151"/>
    <col min="15882" max="15882" width="3.5703125" style="151" customWidth="1"/>
    <col min="15883" max="15884" width="9.140625" style="151"/>
    <col min="15885" max="15885" width="3.140625" style="151" customWidth="1"/>
    <col min="15886" max="16128" width="9.140625" style="151"/>
    <col min="16129" max="16129" width="5.42578125" style="151" customWidth="1"/>
    <col min="16130" max="16130" width="20.140625" style="151" customWidth="1"/>
    <col min="16131" max="16131" width="9.28515625" style="151" customWidth="1"/>
    <col min="16132" max="16132" width="3.7109375" style="151" customWidth="1"/>
    <col min="16133" max="16134" width="9.140625" style="151"/>
    <col min="16135" max="16135" width="3.85546875" style="151" customWidth="1"/>
    <col min="16136" max="16137" width="9.140625" style="151"/>
    <col min="16138" max="16138" width="3.5703125" style="151" customWidth="1"/>
    <col min="16139" max="16140" width="9.140625" style="151"/>
    <col min="16141" max="16141" width="3.140625" style="151" customWidth="1"/>
    <col min="16142" max="16384" width="9.140625" style="151"/>
  </cols>
  <sheetData>
    <row r="2" spans="1:23" ht="26.25" x14ac:dyDescent="0.4">
      <c r="A2" s="148" t="s">
        <v>482</v>
      </c>
      <c r="B2" s="149"/>
      <c r="C2" s="150"/>
      <c r="K2" s="152"/>
      <c r="N2" s="152"/>
    </row>
    <row r="3" spans="1:23" ht="15" customHeight="1" x14ac:dyDescent="0.25">
      <c r="A3" s="371" t="s">
        <v>483</v>
      </c>
      <c r="B3" s="149"/>
      <c r="C3" s="152" t="s">
        <v>496</v>
      </c>
      <c r="K3" s="152"/>
      <c r="N3" s="152"/>
    </row>
    <row r="4" spans="1:23" ht="15" customHeight="1" x14ac:dyDescent="0.25">
      <c r="A4" s="371"/>
      <c r="B4" s="149"/>
      <c r="C4" s="152" t="s">
        <v>489</v>
      </c>
      <c r="K4" s="152"/>
      <c r="N4" s="152"/>
    </row>
    <row r="5" spans="1:23" ht="15" customHeight="1" thickBot="1" x14ac:dyDescent="0.25"/>
    <row r="6" spans="1:23" ht="15" customHeight="1" thickBot="1" x14ac:dyDescent="0.3">
      <c r="A6" s="153" t="s">
        <v>12</v>
      </c>
      <c r="B6" s="154" t="s">
        <v>186</v>
      </c>
      <c r="C6" s="154" t="s">
        <v>187</v>
      </c>
      <c r="D6" s="154"/>
      <c r="E6" s="154"/>
      <c r="F6" s="155" t="s">
        <v>188</v>
      </c>
      <c r="G6" s="155"/>
      <c r="H6" s="156"/>
      <c r="I6" s="155" t="s">
        <v>189</v>
      </c>
      <c r="J6" s="155"/>
      <c r="K6" s="155"/>
      <c r="L6" s="157" t="s">
        <v>192</v>
      </c>
      <c r="M6" s="155"/>
      <c r="N6" s="156"/>
      <c r="O6" s="156" t="s">
        <v>193</v>
      </c>
      <c r="P6" s="158" t="s">
        <v>194</v>
      </c>
      <c r="R6" s="159"/>
      <c r="S6" s="159" t="s">
        <v>193</v>
      </c>
      <c r="V6" s="151" t="s">
        <v>256</v>
      </c>
      <c r="W6" s="151" t="s">
        <v>196</v>
      </c>
    </row>
    <row r="7" spans="1:23" ht="15" customHeight="1" thickTop="1" x14ac:dyDescent="0.2">
      <c r="A7" s="160"/>
      <c r="B7" s="161"/>
      <c r="C7" s="162">
        <v>2</v>
      </c>
      <c r="D7" s="162"/>
      <c r="E7" s="163"/>
      <c r="F7" s="162">
        <v>4</v>
      </c>
      <c r="G7" s="162"/>
      <c r="H7" s="163"/>
      <c r="I7" s="162">
        <v>3</v>
      </c>
      <c r="J7" s="162"/>
      <c r="K7" s="162"/>
      <c r="L7" s="164"/>
      <c r="M7" s="162"/>
      <c r="N7" s="163">
        <f>L8-N8</f>
        <v>16</v>
      </c>
      <c r="O7" s="163"/>
      <c r="P7" s="165"/>
      <c r="R7" s="159"/>
      <c r="S7" s="159" t="s">
        <v>197</v>
      </c>
      <c r="T7" s="151" t="s">
        <v>198</v>
      </c>
      <c r="U7" s="151" t="s">
        <v>199</v>
      </c>
    </row>
    <row r="8" spans="1:23" ht="15" customHeight="1" x14ac:dyDescent="0.25">
      <c r="A8" s="166">
        <v>1</v>
      </c>
      <c r="B8" s="167" t="s">
        <v>485</v>
      </c>
      <c r="C8" s="168">
        <v>12</v>
      </c>
      <c r="D8" s="169"/>
      <c r="E8" s="170">
        <v>4</v>
      </c>
      <c r="F8" s="168"/>
      <c r="G8" s="169"/>
      <c r="H8" s="170"/>
      <c r="I8" s="168">
        <v>12</v>
      </c>
      <c r="J8" s="169"/>
      <c r="K8" s="168">
        <v>10</v>
      </c>
      <c r="L8" s="171">
        <f>C8+C9+F8+F9+I8+I9</f>
        <v>48</v>
      </c>
      <c r="M8" s="169" t="s">
        <v>202</v>
      </c>
      <c r="N8" s="172">
        <f>E8+E9+H8+H9+K8+K9</f>
        <v>32</v>
      </c>
      <c r="O8" s="173">
        <f>SUM(S8:U8)</f>
        <v>4</v>
      </c>
      <c r="P8" s="174">
        <f>IF(B8="FRI","",IF($C$8="","",RANK(V8,$V$8:$V$17)))</f>
        <v>1</v>
      </c>
      <c r="R8" s="159"/>
      <c r="S8" s="175">
        <f>IF(C8=12,1,0)+IF(C9=12,1,0)</f>
        <v>2</v>
      </c>
      <c r="T8" s="175">
        <f>IF(F8=12,1,0)+IF(F9=12,1,0)</f>
        <v>0</v>
      </c>
      <c r="U8" s="175">
        <f>IF(I8=12,1,0)+IF(I9=12,1,0)</f>
        <v>2</v>
      </c>
      <c r="V8" s="176">
        <f>IF(B8="FRI",-9999,SUM(S8:U8)*10000+N7*10-W8)</f>
        <v>40160</v>
      </c>
      <c r="W8" s="177"/>
    </row>
    <row r="9" spans="1:23" ht="15" customHeight="1" x14ac:dyDescent="0.25">
      <c r="A9" s="178"/>
      <c r="B9" s="179" t="s">
        <v>152</v>
      </c>
      <c r="C9" s="180">
        <v>12</v>
      </c>
      <c r="D9" s="181" t="s">
        <v>202</v>
      </c>
      <c r="E9" s="182">
        <v>8</v>
      </c>
      <c r="F9" s="180"/>
      <c r="G9" s="181" t="s">
        <v>202</v>
      </c>
      <c r="H9" s="182"/>
      <c r="I9" s="180">
        <v>12</v>
      </c>
      <c r="J9" s="181" t="s">
        <v>202</v>
      </c>
      <c r="K9" s="180">
        <v>10</v>
      </c>
      <c r="L9" s="183"/>
      <c r="M9" s="181"/>
      <c r="N9" s="184"/>
      <c r="O9" s="185"/>
      <c r="P9" s="186"/>
      <c r="R9" s="159"/>
      <c r="S9" s="159"/>
    </row>
    <row r="10" spans="1:23" ht="15" customHeight="1" x14ac:dyDescent="0.2">
      <c r="A10" s="160"/>
      <c r="B10" s="187"/>
      <c r="C10" s="162">
        <v>1</v>
      </c>
      <c r="D10" s="162"/>
      <c r="E10" s="163"/>
      <c r="F10" s="162">
        <v>3</v>
      </c>
      <c r="G10" s="162"/>
      <c r="H10" s="163"/>
      <c r="I10" s="162">
        <v>4</v>
      </c>
      <c r="J10" s="162"/>
      <c r="K10" s="162"/>
      <c r="L10" s="164"/>
      <c r="M10" s="162"/>
      <c r="N10" s="163">
        <f>L11-N11</f>
        <v>-9</v>
      </c>
      <c r="O10" s="188"/>
      <c r="P10" s="189"/>
      <c r="R10" s="159"/>
      <c r="S10" s="159"/>
    </row>
    <row r="11" spans="1:23" ht="15" customHeight="1" x14ac:dyDescent="0.25">
      <c r="A11" s="166">
        <v>2</v>
      </c>
      <c r="B11" s="167" t="s">
        <v>464</v>
      </c>
      <c r="C11" s="190">
        <f>E8</f>
        <v>4</v>
      </c>
      <c r="D11" s="190" t="s">
        <v>202</v>
      </c>
      <c r="E11" s="191">
        <f>C8</f>
        <v>12</v>
      </c>
      <c r="F11" s="168">
        <v>12</v>
      </c>
      <c r="G11" s="169" t="s">
        <v>202</v>
      </c>
      <c r="H11" s="170">
        <v>10</v>
      </c>
      <c r="I11" s="168"/>
      <c r="J11" s="169" t="s">
        <v>202</v>
      </c>
      <c r="K11" s="168"/>
      <c r="L11" s="171">
        <f>C11+C12+F11+F12+I11+I12</f>
        <v>36</v>
      </c>
      <c r="M11" s="169" t="s">
        <v>202</v>
      </c>
      <c r="N11" s="172">
        <f>E11+E12+H11+H12+K11+K12</f>
        <v>45</v>
      </c>
      <c r="O11" s="173">
        <f>SUM(S11:U11)</f>
        <v>2</v>
      </c>
      <c r="P11" s="174">
        <f>IF(B11="FRI","",IF($C$8="","",RANK(V11,$V$8:$V$17)))</f>
        <v>2</v>
      </c>
      <c r="R11" s="159"/>
      <c r="S11" s="175">
        <f>IF(C11=12,1,0)+IF(C12=12,1,0)</f>
        <v>0</v>
      </c>
      <c r="T11" s="175">
        <f>IF(F11=12,1,0)+IF(F12=12,1,0)</f>
        <v>2</v>
      </c>
      <c r="U11" s="175">
        <f>IF(I11=12,1,0)+IF(I12=12,1,0)</f>
        <v>0</v>
      </c>
      <c r="V11" s="176">
        <f>IF(B11="FRI",-9999,SUM(S11:U11)*10000+N10*10-W11)</f>
        <v>19910</v>
      </c>
      <c r="W11" s="177"/>
    </row>
    <row r="12" spans="1:23" ht="15" customHeight="1" x14ac:dyDescent="0.25">
      <c r="A12" s="178"/>
      <c r="B12" s="179" t="s">
        <v>128</v>
      </c>
      <c r="C12" s="181">
        <f>E9</f>
        <v>8</v>
      </c>
      <c r="D12" s="181" t="s">
        <v>202</v>
      </c>
      <c r="E12" s="184">
        <f>C9</f>
        <v>12</v>
      </c>
      <c r="F12" s="180">
        <v>12</v>
      </c>
      <c r="G12" s="181" t="s">
        <v>202</v>
      </c>
      <c r="H12" s="182">
        <v>11</v>
      </c>
      <c r="I12" s="180"/>
      <c r="J12" s="181" t="s">
        <v>202</v>
      </c>
      <c r="K12" s="180"/>
      <c r="L12" s="183"/>
      <c r="M12" s="181"/>
      <c r="N12" s="184"/>
      <c r="O12" s="185"/>
      <c r="P12" s="186"/>
    </row>
    <row r="13" spans="1:23" ht="15" customHeight="1" x14ac:dyDescent="0.2">
      <c r="A13" s="160"/>
      <c r="B13" s="187"/>
      <c r="C13" s="162">
        <v>4</v>
      </c>
      <c r="D13" s="162"/>
      <c r="E13" s="163"/>
      <c r="F13" s="162">
        <v>2</v>
      </c>
      <c r="G13" s="162"/>
      <c r="H13" s="163"/>
      <c r="I13" s="162">
        <v>1</v>
      </c>
      <c r="J13" s="162"/>
      <c r="K13" s="162"/>
      <c r="L13" s="164"/>
      <c r="M13" s="162"/>
      <c r="N13" s="163">
        <f>L14-N14</f>
        <v>-7</v>
      </c>
      <c r="O13" s="188"/>
      <c r="P13" s="189"/>
    </row>
    <row r="14" spans="1:23" ht="15" customHeight="1" x14ac:dyDescent="0.25">
      <c r="A14" s="166">
        <v>3</v>
      </c>
      <c r="B14" s="192" t="s">
        <v>462</v>
      </c>
      <c r="C14" s="168"/>
      <c r="D14" s="169" t="s">
        <v>202</v>
      </c>
      <c r="E14" s="170"/>
      <c r="F14" s="169">
        <f>H11</f>
        <v>10</v>
      </c>
      <c r="G14" s="169" t="s">
        <v>202</v>
      </c>
      <c r="H14" s="172">
        <f>F11</f>
        <v>12</v>
      </c>
      <c r="I14" s="169">
        <f>K8</f>
        <v>10</v>
      </c>
      <c r="J14" s="169" t="s">
        <v>202</v>
      </c>
      <c r="K14" s="169">
        <f>I8</f>
        <v>12</v>
      </c>
      <c r="L14" s="171">
        <f>C14+C15+F14+F15+I14+I15</f>
        <v>41</v>
      </c>
      <c r="M14" s="169" t="s">
        <v>202</v>
      </c>
      <c r="N14" s="172">
        <f>E14+E15+H14+H15+K14+K15</f>
        <v>48</v>
      </c>
      <c r="O14" s="173">
        <f>SUM(S14:U14)</f>
        <v>0</v>
      </c>
      <c r="P14" s="174">
        <f>IF(B14="FRI","",IF($C$8="","",RANK(V14,$V$8:$V$17)))</f>
        <v>4</v>
      </c>
      <c r="R14" s="159"/>
      <c r="S14" s="175">
        <f>IF(C14=12,1,0)+IF(C15=12,1,0)</f>
        <v>0</v>
      </c>
      <c r="T14" s="175">
        <f>IF(F14=12,1,0)+IF(F15=12,1,0)</f>
        <v>0</v>
      </c>
      <c r="U14" s="175">
        <f>IF(I14=12,1,0)+IF(I15=12,1,0)</f>
        <v>0</v>
      </c>
      <c r="V14" s="176">
        <f>IF(B14="FRI",-9999,SUM(S14:U14)*10000+N13*10-W14)</f>
        <v>-70</v>
      </c>
      <c r="W14" s="177"/>
    </row>
    <row r="15" spans="1:23" ht="15" customHeight="1" x14ac:dyDescent="0.25">
      <c r="A15" s="178"/>
      <c r="B15" s="179" t="s">
        <v>110</v>
      </c>
      <c r="C15" s="180"/>
      <c r="D15" s="181" t="s">
        <v>202</v>
      </c>
      <c r="E15" s="182"/>
      <c r="F15" s="181">
        <f>H12</f>
        <v>11</v>
      </c>
      <c r="G15" s="181" t="s">
        <v>202</v>
      </c>
      <c r="H15" s="184">
        <f>F12</f>
        <v>12</v>
      </c>
      <c r="I15" s="181">
        <f>K9</f>
        <v>10</v>
      </c>
      <c r="J15" s="181" t="s">
        <v>202</v>
      </c>
      <c r="K15" s="181">
        <f>I9</f>
        <v>12</v>
      </c>
      <c r="L15" s="183"/>
      <c r="M15" s="181"/>
      <c r="N15" s="184"/>
      <c r="O15" s="185"/>
      <c r="P15" s="186"/>
    </row>
    <row r="16" spans="1:23" ht="15" customHeight="1" x14ac:dyDescent="0.2">
      <c r="A16" s="160"/>
      <c r="B16" s="187"/>
      <c r="C16" s="162">
        <v>3</v>
      </c>
      <c r="D16" s="162"/>
      <c r="E16" s="163"/>
      <c r="F16" s="162">
        <v>1</v>
      </c>
      <c r="G16" s="162"/>
      <c r="H16" s="163"/>
      <c r="I16" s="162">
        <v>2</v>
      </c>
      <c r="J16" s="162"/>
      <c r="K16" s="162"/>
      <c r="L16" s="164"/>
      <c r="M16" s="162"/>
      <c r="N16" s="163">
        <f>L17-N17</f>
        <v>0</v>
      </c>
      <c r="O16" s="188"/>
      <c r="P16" s="189"/>
    </row>
    <row r="17" spans="1:23" ht="15" customHeight="1" x14ac:dyDescent="0.25">
      <c r="A17" s="166">
        <v>4</v>
      </c>
      <c r="B17" s="167"/>
      <c r="C17" s="169">
        <f>E14</f>
        <v>0</v>
      </c>
      <c r="D17" s="169" t="s">
        <v>202</v>
      </c>
      <c r="E17" s="172">
        <f>C14</f>
        <v>0</v>
      </c>
      <c r="F17" s="169">
        <f>H8</f>
        <v>0</v>
      </c>
      <c r="G17" s="169" t="s">
        <v>202</v>
      </c>
      <c r="H17" s="172">
        <f>F8</f>
        <v>0</v>
      </c>
      <c r="I17" s="169">
        <f>K11</f>
        <v>0</v>
      </c>
      <c r="J17" s="169" t="s">
        <v>202</v>
      </c>
      <c r="K17" s="169">
        <f>I11</f>
        <v>0</v>
      </c>
      <c r="L17" s="171">
        <f>C17+C18+F17+F18+I17+I18</f>
        <v>0</v>
      </c>
      <c r="M17" s="169" t="s">
        <v>202</v>
      </c>
      <c r="N17" s="172">
        <f>E17+E18+H17+H18+K17+K18</f>
        <v>0</v>
      </c>
      <c r="O17" s="173">
        <f>SUM(S17:U17)</f>
        <v>0</v>
      </c>
      <c r="P17" s="174">
        <f>IF(B17="FRI","",IF($C$8="","",RANK(V17,$V$8:$V$17)))</f>
        <v>3</v>
      </c>
      <c r="R17" s="159"/>
      <c r="S17" s="175">
        <f>IF(C17=12,1,0)+IF(C18=12,1,0)</f>
        <v>0</v>
      </c>
      <c r="T17" s="175">
        <f>IF(F17=12,1,0)+IF(F18=12,1,0)</f>
        <v>0</v>
      </c>
      <c r="U17" s="175">
        <f>IF(I17=12,1,0)+IF(I18=12,1,0)</f>
        <v>0</v>
      </c>
      <c r="V17" s="176">
        <f>IF(B17="FRI",-9999,SUM(S17:U17)*10000+N16*10-W17)</f>
        <v>0</v>
      </c>
      <c r="W17" s="177"/>
    </row>
    <row r="18" spans="1:23" ht="15" customHeight="1" thickBot="1" x14ac:dyDescent="0.3">
      <c r="A18" s="193"/>
      <c r="B18" s="370">
        <f>VLOOKUP(B16,Namn,2)</f>
        <v>0</v>
      </c>
      <c r="C18" s="194">
        <f>E15</f>
        <v>0</v>
      </c>
      <c r="D18" s="194" t="s">
        <v>202</v>
      </c>
      <c r="E18" s="195">
        <f>C15</f>
        <v>0</v>
      </c>
      <c r="F18" s="194">
        <f>H9</f>
        <v>0</v>
      </c>
      <c r="G18" s="194" t="s">
        <v>202</v>
      </c>
      <c r="H18" s="195">
        <f>F9</f>
        <v>0</v>
      </c>
      <c r="I18" s="194">
        <f>K12</f>
        <v>0</v>
      </c>
      <c r="J18" s="194"/>
      <c r="K18" s="194">
        <f>I12</f>
        <v>0</v>
      </c>
      <c r="L18" s="196"/>
      <c r="M18" s="194"/>
      <c r="N18" s="195"/>
      <c r="O18" s="197"/>
      <c r="P18" s="198"/>
    </row>
    <row r="20" spans="1:23" ht="15.75" x14ac:dyDescent="0.25">
      <c r="A20" s="371" t="s">
        <v>484</v>
      </c>
      <c r="B20" s="149"/>
      <c r="C20" s="152" t="s">
        <v>497</v>
      </c>
      <c r="K20" s="152"/>
      <c r="N20" s="152"/>
    </row>
    <row r="21" spans="1:23" ht="15.75" x14ac:dyDescent="0.25">
      <c r="A21" s="371"/>
      <c r="B21" s="149"/>
      <c r="C21" s="152" t="s">
        <v>489</v>
      </c>
      <c r="K21" s="152"/>
      <c r="N21" s="152"/>
    </row>
    <row r="22" spans="1:23" ht="13.5" thickBot="1" x14ac:dyDescent="0.25"/>
    <row r="23" spans="1:23" ht="18.75" thickBot="1" x14ac:dyDescent="0.3">
      <c r="A23" s="153" t="s">
        <v>12</v>
      </c>
      <c r="B23" s="154" t="s">
        <v>186</v>
      </c>
      <c r="C23" s="154" t="s">
        <v>187</v>
      </c>
      <c r="D23" s="154"/>
      <c r="E23" s="154"/>
      <c r="F23" s="155" t="s">
        <v>188</v>
      </c>
      <c r="G23" s="155"/>
      <c r="H23" s="156"/>
      <c r="I23" s="155" t="s">
        <v>189</v>
      </c>
      <c r="J23" s="155"/>
      <c r="K23" s="155"/>
      <c r="L23" s="157" t="s">
        <v>192</v>
      </c>
      <c r="M23" s="155"/>
      <c r="N23" s="156"/>
      <c r="O23" s="156" t="s">
        <v>193</v>
      </c>
      <c r="P23" s="158" t="s">
        <v>194</v>
      </c>
    </row>
    <row r="24" spans="1:23" ht="13.5" thickTop="1" x14ac:dyDescent="0.2">
      <c r="A24" s="160"/>
      <c r="B24" s="161"/>
      <c r="C24" s="162">
        <v>2</v>
      </c>
      <c r="D24" s="162"/>
      <c r="E24" s="163"/>
      <c r="F24" s="162">
        <v>4</v>
      </c>
      <c r="G24" s="162"/>
      <c r="H24" s="163"/>
      <c r="I24" s="162">
        <v>3</v>
      </c>
      <c r="J24" s="162"/>
      <c r="K24" s="162"/>
      <c r="L24" s="164"/>
      <c r="M24" s="162"/>
      <c r="N24" s="163">
        <f>L25-N25</f>
        <v>-26</v>
      </c>
      <c r="O24" s="163"/>
      <c r="P24" s="165"/>
    </row>
    <row r="25" spans="1:23" ht="18" x14ac:dyDescent="0.25">
      <c r="A25" s="166">
        <v>1</v>
      </c>
      <c r="B25" s="167" t="s">
        <v>463</v>
      </c>
      <c r="C25" s="168"/>
      <c r="D25" s="169"/>
      <c r="E25" s="170"/>
      <c r="F25" s="168">
        <v>6</v>
      </c>
      <c r="G25" s="169"/>
      <c r="H25" s="170">
        <v>12</v>
      </c>
      <c r="I25" s="168">
        <v>3</v>
      </c>
      <c r="J25" s="169"/>
      <c r="K25" s="168">
        <v>12</v>
      </c>
      <c r="L25" s="171">
        <f>C25+C26+F25+F26+I25+I26</f>
        <v>22</v>
      </c>
      <c r="M25" s="169" t="s">
        <v>202</v>
      </c>
      <c r="N25" s="172">
        <f>E25+E26+H25+H26+K25+K26</f>
        <v>48</v>
      </c>
      <c r="O25" s="173">
        <f>SUM(S25:U25)</f>
        <v>0</v>
      </c>
      <c r="P25" s="174">
        <f>IF(B25="FRI","",IF($C$8="","",RANK(V25,$V$8:$V$17)))</f>
        <v>3</v>
      </c>
    </row>
    <row r="26" spans="1:23" ht="18" x14ac:dyDescent="0.25">
      <c r="A26" s="178"/>
      <c r="B26" s="179" t="s">
        <v>128</v>
      </c>
      <c r="C26" s="180"/>
      <c r="D26" s="181" t="s">
        <v>202</v>
      </c>
      <c r="E26" s="182"/>
      <c r="F26" s="180">
        <v>7</v>
      </c>
      <c r="G26" s="181" t="s">
        <v>202</v>
      </c>
      <c r="H26" s="182">
        <v>12</v>
      </c>
      <c r="I26" s="180">
        <v>6</v>
      </c>
      <c r="J26" s="181" t="s">
        <v>202</v>
      </c>
      <c r="K26" s="180">
        <v>12</v>
      </c>
      <c r="L26" s="183"/>
      <c r="M26" s="181"/>
      <c r="N26" s="184"/>
      <c r="O26" s="185"/>
      <c r="P26" s="186"/>
    </row>
    <row r="27" spans="1:23" x14ac:dyDescent="0.2">
      <c r="A27" s="160"/>
      <c r="B27" s="187"/>
      <c r="C27" s="162">
        <v>1</v>
      </c>
      <c r="D27" s="162"/>
      <c r="E27" s="163"/>
      <c r="F27" s="162">
        <v>3</v>
      </c>
      <c r="G27" s="162"/>
      <c r="H27" s="163"/>
      <c r="I27" s="162">
        <v>4</v>
      </c>
      <c r="J27" s="162"/>
      <c r="K27" s="162"/>
      <c r="L27" s="164"/>
      <c r="M27" s="162"/>
      <c r="N27" s="163">
        <f>L28-N28</f>
        <v>0</v>
      </c>
      <c r="O27" s="188"/>
      <c r="P27" s="189"/>
    </row>
    <row r="28" spans="1:23" ht="18" x14ac:dyDescent="0.25">
      <c r="A28" s="166">
        <v>2</v>
      </c>
      <c r="B28" s="167" t="str">
        <f>B45</f>
        <v>Bronsmatch</v>
      </c>
      <c r="C28" s="190">
        <f>E25</f>
        <v>0</v>
      </c>
      <c r="D28" s="190" t="s">
        <v>202</v>
      </c>
      <c r="E28" s="191">
        <f>C25</f>
        <v>0</v>
      </c>
      <c r="F28" s="168"/>
      <c r="G28" s="169" t="s">
        <v>202</v>
      </c>
      <c r="H28" s="170"/>
      <c r="I28" s="168"/>
      <c r="J28" s="169" t="s">
        <v>202</v>
      </c>
      <c r="K28" s="168"/>
      <c r="L28" s="171">
        <f>C28+C29+F28+F29+I28+I29</f>
        <v>0</v>
      </c>
      <c r="M28" s="169" t="s">
        <v>202</v>
      </c>
      <c r="N28" s="172">
        <f>E28+E29+H28+H29+K28+K29</f>
        <v>0</v>
      </c>
      <c r="O28" s="173">
        <f>SUM(S28:U28)</f>
        <v>0</v>
      </c>
      <c r="P28" s="174"/>
    </row>
    <row r="29" spans="1:23" ht="18" x14ac:dyDescent="0.25">
      <c r="A29" s="178"/>
      <c r="B29" s="179"/>
      <c r="C29" s="181">
        <f>E26</f>
        <v>0</v>
      </c>
      <c r="D29" s="181" t="s">
        <v>202</v>
      </c>
      <c r="E29" s="184">
        <f>C26</f>
        <v>0</v>
      </c>
      <c r="F29" s="180"/>
      <c r="G29" s="181" t="s">
        <v>202</v>
      </c>
      <c r="H29" s="182"/>
      <c r="I29" s="180"/>
      <c r="J29" s="181" t="s">
        <v>202</v>
      </c>
      <c r="K29" s="180"/>
      <c r="L29" s="183"/>
      <c r="M29" s="181"/>
      <c r="N29" s="184"/>
      <c r="O29" s="185"/>
      <c r="P29" s="186"/>
    </row>
    <row r="30" spans="1:23" x14ac:dyDescent="0.2">
      <c r="A30" s="160"/>
      <c r="B30" s="187"/>
      <c r="C30" s="162">
        <v>4</v>
      </c>
      <c r="D30" s="162"/>
      <c r="E30" s="163"/>
      <c r="F30" s="162">
        <v>2</v>
      </c>
      <c r="G30" s="162"/>
      <c r="H30" s="163"/>
      <c r="I30" s="162">
        <v>1</v>
      </c>
      <c r="J30" s="162"/>
      <c r="K30" s="162"/>
      <c r="L30" s="164"/>
      <c r="M30" s="162"/>
      <c r="N30" s="163">
        <f>L31-N31</f>
        <v>7</v>
      </c>
      <c r="O30" s="188"/>
      <c r="P30" s="189"/>
    </row>
    <row r="31" spans="1:23" ht="18" x14ac:dyDescent="0.25">
      <c r="A31" s="166">
        <v>3</v>
      </c>
      <c r="B31" s="192" t="s">
        <v>460</v>
      </c>
      <c r="C31" s="168">
        <v>8</v>
      </c>
      <c r="D31" s="169" t="s">
        <v>202</v>
      </c>
      <c r="E31" s="170">
        <v>12</v>
      </c>
      <c r="F31" s="169">
        <f>H28</f>
        <v>0</v>
      </c>
      <c r="G31" s="169" t="s">
        <v>202</v>
      </c>
      <c r="H31" s="172">
        <f>F28</f>
        <v>0</v>
      </c>
      <c r="I31" s="169">
        <f>K25</f>
        <v>12</v>
      </c>
      <c r="J31" s="169" t="s">
        <v>202</v>
      </c>
      <c r="K31" s="169">
        <f>I25</f>
        <v>3</v>
      </c>
      <c r="L31" s="171">
        <f>C31+C32+F31+F32+I31+I32</f>
        <v>40</v>
      </c>
      <c r="M31" s="169" t="s">
        <v>202</v>
      </c>
      <c r="N31" s="172">
        <f>E31+E32+H31+H32+K31+K32</f>
        <v>33</v>
      </c>
      <c r="O31" s="173">
        <f>SUM(S31:U31)</f>
        <v>0</v>
      </c>
      <c r="P31" s="174">
        <v>2</v>
      </c>
    </row>
    <row r="32" spans="1:23" ht="18" x14ac:dyDescent="0.25">
      <c r="A32" s="178"/>
      <c r="B32" s="179" t="s">
        <v>486</v>
      </c>
      <c r="C32" s="180">
        <v>8</v>
      </c>
      <c r="D32" s="181" t="s">
        <v>202</v>
      </c>
      <c r="E32" s="182">
        <v>12</v>
      </c>
      <c r="F32" s="181">
        <f>H29</f>
        <v>0</v>
      </c>
      <c r="G32" s="181" t="s">
        <v>202</v>
      </c>
      <c r="H32" s="184">
        <f>F29</f>
        <v>0</v>
      </c>
      <c r="I32" s="181">
        <f>K26</f>
        <v>12</v>
      </c>
      <c r="J32" s="181" t="s">
        <v>202</v>
      </c>
      <c r="K32" s="181">
        <f>I26</f>
        <v>6</v>
      </c>
      <c r="L32" s="183"/>
      <c r="M32" s="181"/>
      <c r="N32" s="184"/>
      <c r="O32" s="185"/>
      <c r="P32" s="186"/>
    </row>
    <row r="33" spans="1:16" x14ac:dyDescent="0.2">
      <c r="A33" s="160"/>
      <c r="B33" s="187"/>
      <c r="C33" s="162">
        <v>3</v>
      </c>
      <c r="D33" s="162"/>
      <c r="E33" s="163"/>
      <c r="F33" s="162">
        <v>1</v>
      </c>
      <c r="G33" s="162"/>
      <c r="H33" s="163"/>
      <c r="I33" s="162">
        <v>2</v>
      </c>
      <c r="J33" s="162"/>
      <c r="K33" s="162"/>
      <c r="L33" s="164"/>
      <c r="M33" s="162"/>
      <c r="N33" s="163">
        <f>L34-N34</f>
        <v>19</v>
      </c>
      <c r="O33" s="188"/>
      <c r="P33" s="189"/>
    </row>
    <row r="34" spans="1:16" ht="18" x14ac:dyDescent="0.25">
      <c r="A34" s="166">
        <v>4</v>
      </c>
      <c r="B34" s="167" t="s">
        <v>487</v>
      </c>
      <c r="C34" s="169">
        <f>E31</f>
        <v>12</v>
      </c>
      <c r="D34" s="169" t="s">
        <v>202</v>
      </c>
      <c r="E34" s="172">
        <f>C31</f>
        <v>8</v>
      </c>
      <c r="F34" s="169">
        <v>12</v>
      </c>
      <c r="G34" s="169" t="s">
        <v>202</v>
      </c>
      <c r="H34" s="172">
        <v>6</v>
      </c>
      <c r="I34" s="169">
        <f>K28</f>
        <v>0</v>
      </c>
      <c r="J34" s="169" t="s">
        <v>202</v>
      </c>
      <c r="K34" s="169">
        <f>I28</f>
        <v>0</v>
      </c>
      <c r="L34" s="171">
        <f>C34+C35+F34+F35+I34+I35</f>
        <v>48</v>
      </c>
      <c r="M34" s="169" t="s">
        <v>202</v>
      </c>
      <c r="N34" s="172">
        <f>E34+E35+H34+H35+K34+K35</f>
        <v>29</v>
      </c>
      <c r="O34" s="173">
        <v>4</v>
      </c>
      <c r="P34" s="174">
        <v>1</v>
      </c>
    </row>
    <row r="35" spans="1:16" ht="18.75" thickBot="1" x14ac:dyDescent="0.3">
      <c r="A35" s="193"/>
      <c r="B35" s="370" t="s">
        <v>486</v>
      </c>
      <c r="C35" s="194">
        <f>E32</f>
        <v>12</v>
      </c>
      <c r="D35" s="194" t="s">
        <v>202</v>
      </c>
      <c r="E35" s="195">
        <f>C32</f>
        <v>8</v>
      </c>
      <c r="F35" s="194">
        <f>H26</f>
        <v>12</v>
      </c>
      <c r="G35" s="194" t="s">
        <v>202</v>
      </c>
      <c r="H35" s="195">
        <f>F26</f>
        <v>7</v>
      </c>
      <c r="I35" s="194">
        <f>K29</f>
        <v>0</v>
      </c>
      <c r="J35" s="194"/>
      <c r="K35" s="194">
        <f>I29</f>
        <v>0</v>
      </c>
      <c r="L35" s="196"/>
      <c r="M35" s="194"/>
      <c r="N35" s="195"/>
      <c r="O35" s="197"/>
      <c r="P35" s="198"/>
    </row>
    <row r="36" spans="1:16" x14ac:dyDescent="0.2">
      <c r="N36" s="199"/>
    </row>
    <row r="37" spans="1:16" x14ac:dyDescent="0.2">
      <c r="N37" s="199"/>
    </row>
    <row r="38" spans="1:16" x14ac:dyDescent="0.2">
      <c r="B38" s="151" t="s">
        <v>512</v>
      </c>
      <c r="C38" s="151" t="s">
        <v>474</v>
      </c>
      <c r="D38" s="151" t="s">
        <v>537</v>
      </c>
      <c r="L38" s="151" t="s">
        <v>539</v>
      </c>
      <c r="N38" s="199"/>
    </row>
    <row r="39" spans="1:16" x14ac:dyDescent="0.2">
      <c r="C39" s="151" t="s">
        <v>515</v>
      </c>
      <c r="D39" s="151" t="s">
        <v>541</v>
      </c>
      <c r="L39" s="151" t="s">
        <v>540</v>
      </c>
    </row>
    <row r="41" spans="1:16" x14ac:dyDescent="0.2">
      <c r="N41" s="199"/>
    </row>
    <row r="42" spans="1:16" x14ac:dyDescent="0.2">
      <c r="B42" s="151" t="s">
        <v>513</v>
      </c>
      <c r="C42" s="151" t="s">
        <v>474</v>
      </c>
      <c r="D42" s="151" t="s">
        <v>542</v>
      </c>
      <c r="L42" s="151" t="s">
        <v>572</v>
      </c>
      <c r="N42" s="199"/>
    </row>
    <row r="43" spans="1:16" x14ac:dyDescent="0.2">
      <c r="N43" s="199"/>
    </row>
    <row r="44" spans="1:16" x14ac:dyDescent="0.2">
      <c r="N44" s="199"/>
    </row>
    <row r="45" spans="1:16" x14ac:dyDescent="0.2">
      <c r="B45" s="151" t="s">
        <v>514</v>
      </c>
      <c r="C45" s="151" t="s">
        <v>515</v>
      </c>
      <c r="D45" s="151" t="s">
        <v>543</v>
      </c>
      <c r="L45" s="381" t="s">
        <v>571</v>
      </c>
    </row>
    <row r="46" spans="1:16" x14ac:dyDescent="0.2">
      <c r="N46" s="199"/>
    </row>
    <row r="48" spans="1:16" x14ac:dyDescent="0.2">
      <c r="N48" s="199"/>
    </row>
  </sheetData>
  <pageMargins left="0.25" right="0.25" top="0.75" bottom="0.75" header="0.3" footer="0.3"/>
  <pageSetup paperSize="9" orientation="landscape" horizontalDpi="4294967293" verticalDpi="4294967293"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CP138"/>
  <sheetViews>
    <sheetView showGridLines="0" showZeros="0" topLeftCell="AG22" workbookViewId="0">
      <selection activeCell="AS30" sqref="AS30"/>
    </sheetView>
  </sheetViews>
  <sheetFormatPr defaultRowHeight="12.75" x14ac:dyDescent="0.2"/>
  <cols>
    <col min="1" max="2" width="4" customWidth="1"/>
    <col min="3" max="3" width="4.140625" customWidth="1"/>
    <col min="4" max="4" width="8.28515625" customWidth="1"/>
    <col min="5" max="5" width="8.7109375" customWidth="1"/>
    <col min="6" max="6" width="10.7109375" customWidth="1"/>
    <col min="7" max="7" width="6.7109375" customWidth="1"/>
    <col min="8" max="8" width="3" style="256" bestFit="1" customWidth="1"/>
    <col min="9" max="9" width="2.140625" style="256" bestFit="1" customWidth="1"/>
    <col min="10" max="10" width="6" customWidth="1"/>
    <col min="11" max="11" width="1.42578125" style="112" customWidth="1"/>
    <col min="12" max="12" width="5.42578125" style="112" customWidth="1"/>
    <col min="13" max="13" width="5" style="115" customWidth="1"/>
    <col min="14" max="14" width="9.140625" style="115"/>
    <col min="15" max="15" width="13.7109375" style="112" customWidth="1"/>
    <col min="16" max="16" width="14.5703125" style="112" customWidth="1"/>
    <col min="17" max="17" width="4.5703125" style="112" customWidth="1"/>
    <col min="18" max="18" width="3.85546875" style="112" customWidth="1"/>
    <col min="19" max="19" width="2.42578125" style="112" customWidth="1"/>
    <col min="20" max="20" width="2.7109375" customWidth="1"/>
    <col min="21" max="21" width="6" customWidth="1"/>
    <col min="22" max="22" width="6" style="112" customWidth="1"/>
    <col min="23" max="23" width="4.85546875" style="112" customWidth="1"/>
    <col min="24" max="24" width="5" style="115" customWidth="1"/>
    <col min="25" max="25" width="10.42578125" style="115" customWidth="1"/>
    <col min="26" max="26" width="13.7109375" style="112" customWidth="1"/>
    <col min="27" max="27" width="17.140625" style="112" customWidth="1"/>
    <col min="28" max="30" width="2.7109375" style="112" hidden="1" customWidth="1"/>
    <col min="31" max="31" width="7.85546875" style="143" customWidth="1"/>
    <col min="32" max="32" width="2.7109375" customWidth="1"/>
    <col min="33" max="33" width="6" customWidth="1"/>
    <col min="35" max="35" width="4.85546875" style="112" customWidth="1"/>
    <col min="36" max="36" width="5" style="115" customWidth="1"/>
    <col min="37" max="37" width="9.140625" style="115"/>
    <col min="38" max="38" width="13.7109375" style="112" customWidth="1"/>
    <col min="39" max="39" width="17.140625" style="112" customWidth="1"/>
    <col min="40" max="42" width="2.7109375" style="112" customWidth="1"/>
    <col min="43" max="43" width="2.7109375" customWidth="1"/>
    <col min="44" max="44" width="6" customWidth="1"/>
    <col min="46" max="46" width="4.85546875" style="112" hidden="1" customWidth="1"/>
    <col min="47" max="47" width="5" style="115" hidden="1" customWidth="1"/>
    <col min="48" max="48" width="0" style="115" hidden="1" customWidth="1"/>
    <col min="49" max="49" width="13.7109375" style="112" hidden="1" customWidth="1"/>
    <col min="50" max="50" width="17.140625" style="112" hidden="1" customWidth="1"/>
    <col min="51" max="53" width="2.7109375" style="112" hidden="1" customWidth="1"/>
    <col min="54" max="54" width="2.7109375" hidden="1" customWidth="1"/>
    <col min="55" max="55" width="6" hidden="1" customWidth="1"/>
    <col min="56" max="56" width="6" style="112" customWidth="1"/>
    <col min="57" max="57" width="4.85546875" style="112" customWidth="1"/>
    <col min="58" max="58" width="5" style="115" customWidth="1"/>
    <col min="59" max="59" width="10.42578125" style="115" customWidth="1"/>
    <col min="60" max="60" width="13.7109375" style="112" customWidth="1"/>
    <col min="61" max="61" width="17.140625" style="112" customWidth="1"/>
    <col min="62" max="64" width="2.7109375" style="112" hidden="1" customWidth="1"/>
    <col min="65" max="65" width="2.7109375" style="112" customWidth="1"/>
    <col min="66" max="66" width="2.7109375" customWidth="1"/>
    <col min="67" max="67" width="6" customWidth="1"/>
    <col min="69" max="69" width="4.85546875" style="112" hidden="1" customWidth="1"/>
    <col min="70" max="70" width="5" style="115" hidden="1" customWidth="1"/>
    <col min="71" max="71" width="0" style="115" hidden="1" customWidth="1"/>
    <col min="72" max="72" width="13.7109375" style="112" hidden="1" customWidth="1"/>
    <col min="73" max="73" width="17.140625" style="112" hidden="1" customWidth="1"/>
    <col min="74" max="76" width="2.7109375" style="112" hidden="1" customWidth="1"/>
    <col min="77" max="77" width="2.7109375" hidden="1" customWidth="1"/>
    <col min="78" max="78" width="6" hidden="1" customWidth="1"/>
    <col min="80" max="80" width="4.85546875" style="112" customWidth="1"/>
    <col min="81" max="81" width="5" style="115" customWidth="1"/>
    <col min="82" max="82" width="9.140625" style="115"/>
    <col min="83" max="83" width="13.7109375" style="112" customWidth="1"/>
    <col min="84" max="84" width="17.140625" style="112" customWidth="1"/>
    <col min="85" max="87" width="2.7109375" style="112" customWidth="1"/>
    <col min="88" max="88" width="2.7109375" customWidth="1"/>
    <col min="89" max="89" width="6" customWidth="1"/>
    <col min="90" max="90" width="2.7109375" style="110" customWidth="1"/>
    <col min="91" max="91" width="2.7109375" style="132" customWidth="1"/>
    <col min="92" max="92" width="6" style="132" customWidth="1"/>
    <col min="93" max="94" width="9.140625" style="132"/>
    <col min="259" max="260" width="17.5703125" customWidth="1"/>
    <col min="261" max="261" width="4" customWidth="1"/>
    <col min="262" max="262" width="17.5703125" customWidth="1"/>
    <col min="269" max="269" width="2.7109375" customWidth="1"/>
    <col min="270" max="270" width="5.42578125" customWidth="1"/>
    <col min="271" max="271" width="5" customWidth="1"/>
    <col min="273" max="273" width="13.7109375" customWidth="1"/>
    <col min="274" max="274" width="17.140625" customWidth="1"/>
    <col min="275" max="277" width="0" hidden="1" customWidth="1"/>
    <col min="278" max="278" width="2.7109375" customWidth="1"/>
    <col min="279" max="280" width="6" customWidth="1"/>
    <col min="281" max="281" width="4.85546875" customWidth="1"/>
    <col min="282" max="282" width="5" customWidth="1"/>
    <col min="283" max="283" width="10.42578125" customWidth="1"/>
    <col min="284" max="284" width="13.7109375" customWidth="1"/>
    <col min="285" max="285" width="17.140625" customWidth="1"/>
    <col min="286" max="288" width="0" hidden="1" customWidth="1"/>
    <col min="289" max="289" width="2.7109375" customWidth="1"/>
    <col min="290" max="290" width="6" customWidth="1"/>
    <col min="292" max="292" width="4.85546875" customWidth="1"/>
    <col min="293" max="293" width="5" customWidth="1"/>
    <col min="295" max="295" width="13.7109375" customWidth="1"/>
    <col min="296" max="296" width="17.140625" customWidth="1"/>
    <col min="297" max="300" width="2.7109375" customWidth="1"/>
    <col min="301" max="301" width="6" customWidth="1"/>
    <col min="303" max="303" width="4.85546875" customWidth="1"/>
    <col min="304" max="304" width="5" customWidth="1"/>
    <col min="306" max="306" width="13.7109375" customWidth="1"/>
    <col min="307" max="307" width="17.140625" customWidth="1"/>
    <col min="308" max="311" width="2.7109375" customWidth="1"/>
    <col min="312" max="313" width="6" customWidth="1"/>
    <col min="314" max="314" width="4.85546875" customWidth="1"/>
    <col min="315" max="315" width="5" customWidth="1"/>
    <col min="316" max="316" width="10.42578125" customWidth="1"/>
    <col min="317" max="317" width="13.7109375" customWidth="1"/>
    <col min="318" max="318" width="17.140625" customWidth="1"/>
    <col min="319" max="325" width="2.7109375" customWidth="1"/>
    <col min="326" max="326" width="6" customWidth="1"/>
    <col min="328" max="328" width="4.85546875" customWidth="1"/>
    <col min="329" max="329" width="5" customWidth="1"/>
    <col min="331" max="331" width="13.7109375" customWidth="1"/>
    <col min="332" max="332" width="17.140625" customWidth="1"/>
    <col min="333" max="336" width="2.7109375" customWidth="1"/>
    <col min="337" max="337" width="6" customWidth="1"/>
    <col min="339" max="339" width="4.85546875" customWidth="1"/>
    <col min="340" max="340" width="5" customWidth="1"/>
    <col min="342" max="342" width="13.7109375" customWidth="1"/>
    <col min="343" max="343" width="17.140625" customWidth="1"/>
    <col min="344" max="347" width="2.7109375" customWidth="1"/>
    <col min="348" max="348" width="6" customWidth="1"/>
    <col min="515" max="516" width="17.5703125" customWidth="1"/>
    <col min="517" max="517" width="4" customWidth="1"/>
    <col min="518" max="518" width="17.5703125" customWidth="1"/>
    <col min="525" max="525" width="2.7109375" customWidth="1"/>
    <col min="526" max="526" width="5.42578125" customWidth="1"/>
    <col min="527" max="527" width="5" customWidth="1"/>
    <col min="529" max="529" width="13.7109375" customWidth="1"/>
    <col min="530" max="530" width="17.140625" customWidth="1"/>
    <col min="531" max="533" width="0" hidden="1" customWidth="1"/>
    <col min="534" max="534" width="2.7109375" customWidth="1"/>
    <col min="535" max="536" width="6" customWidth="1"/>
    <col min="537" max="537" width="4.85546875" customWidth="1"/>
    <col min="538" max="538" width="5" customWidth="1"/>
    <col min="539" max="539" width="10.42578125" customWidth="1"/>
    <col min="540" max="540" width="13.7109375" customWidth="1"/>
    <col min="541" max="541" width="17.140625" customWidth="1"/>
    <col min="542" max="544" width="0" hidden="1" customWidth="1"/>
    <col min="545" max="545" width="2.7109375" customWidth="1"/>
    <col min="546" max="546" width="6" customWidth="1"/>
    <col min="548" max="548" width="4.85546875" customWidth="1"/>
    <col min="549" max="549" width="5" customWidth="1"/>
    <col min="551" max="551" width="13.7109375" customWidth="1"/>
    <col min="552" max="552" width="17.140625" customWidth="1"/>
    <col min="553" max="556" width="2.7109375" customWidth="1"/>
    <col min="557" max="557" width="6" customWidth="1"/>
    <col min="559" max="559" width="4.85546875" customWidth="1"/>
    <col min="560" max="560" width="5" customWidth="1"/>
    <col min="562" max="562" width="13.7109375" customWidth="1"/>
    <col min="563" max="563" width="17.140625" customWidth="1"/>
    <col min="564" max="567" width="2.7109375" customWidth="1"/>
    <col min="568" max="569" width="6" customWidth="1"/>
    <col min="570" max="570" width="4.85546875" customWidth="1"/>
    <col min="571" max="571" width="5" customWidth="1"/>
    <col min="572" max="572" width="10.42578125" customWidth="1"/>
    <col min="573" max="573" width="13.7109375" customWidth="1"/>
    <col min="574" max="574" width="17.140625" customWidth="1"/>
    <col min="575" max="581" width="2.7109375" customWidth="1"/>
    <col min="582" max="582" width="6" customWidth="1"/>
    <col min="584" max="584" width="4.85546875" customWidth="1"/>
    <col min="585" max="585" width="5" customWidth="1"/>
    <col min="587" max="587" width="13.7109375" customWidth="1"/>
    <col min="588" max="588" width="17.140625" customWidth="1"/>
    <col min="589" max="592" width="2.7109375" customWidth="1"/>
    <col min="593" max="593" width="6" customWidth="1"/>
    <col min="595" max="595" width="4.85546875" customWidth="1"/>
    <col min="596" max="596" width="5" customWidth="1"/>
    <col min="598" max="598" width="13.7109375" customWidth="1"/>
    <col min="599" max="599" width="17.140625" customWidth="1"/>
    <col min="600" max="603" width="2.7109375" customWidth="1"/>
    <col min="604" max="604" width="6" customWidth="1"/>
    <col min="771" max="772" width="17.5703125" customWidth="1"/>
    <col min="773" max="773" width="4" customWidth="1"/>
    <col min="774" max="774" width="17.5703125" customWidth="1"/>
    <col min="781" max="781" width="2.7109375" customWidth="1"/>
    <col min="782" max="782" width="5.42578125" customWidth="1"/>
    <col min="783" max="783" width="5" customWidth="1"/>
    <col min="785" max="785" width="13.7109375" customWidth="1"/>
    <col min="786" max="786" width="17.140625" customWidth="1"/>
    <col min="787" max="789" width="0" hidden="1" customWidth="1"/>
    <col min="790" max="790" width="2.7109375" customWidth="1"/>
    <col min="791" max="792" width="6" customWidth="1"/>
    <col min="793" max="793" width="4.85546875" customWidth="1"/>
    <col min="794" max="794" width="5" customWidth="1"/>
    <col min="795" max="795" width="10.42578125" customWidth="1"/>
    <col min="796" max="796" width="13.7109375" customWidth="1"/>
    <col min="797" max="797" width="17.140625" customWidth="1"/>
    <col min="798" max="800" width="0" hidden="1" customWidth="1"/>
    <col min="801" max="801" width="2.7109375" customWidth="1"/>
    <col min="802" max="802" width="6" customWidth="1"/>
    <col min="804" max="804" width="4.85546875" customWidth="1"/>
    <col min="805" max="805" width="5" customWidth="1"/>
    <col min="807" max="807" width="13.7109375" customWidth="1"/>
    <col min="808" max="808" width="17.140625" customWidth="1"/>
    <col min="809" max="812" width="2.7109375" customWidth="1"/>
    <col min="813" max="813" width="6" customWidth="1"/>
    <col min="815" max="815" width="4.85546875" customWidth="1"/>
    <col min="816" max="816" width="5" customWidth="1"/>
    <col min="818" max="818" width="13.7109375" customWidth="1"/>
    <col min="819" max="819" width="17.140625" customWidth="1"/>
    <col min="820" max="823" width="2.7109375" customWidth="1"/>
    <col min="824" max="825" width="6" customWidth="1"/>
    <col min="826" max="826" width="4.85546875" customWidth="1"/>
    <col min="827" max="827" width="5" customWidth="1"/>
    <col min="828" max="828" width="10.42578125" customWidth="1"/>
    <col min="829" max="829" width="13.7109375" customWidth="1"/>
    <col min="830" max="830" width="17.140625" customWidth="1"/>
    <col min="831" max="837" width="2.7109375" customWidth="1"/>
    <col min="838" max="838" width="6" customWidth="1"/>
    <col min="840" max="840" width="4.85546875" customWidth="1"/>
    <col min="841" max="841" width="5" customWidth="1"/>
    <col min="843" max="843" width="13.7109375" customWidth="1"/>
    <col min="844" max="844" width="17.140625" customWidth="1"/>
    <col min="845" max="848" width="2.7109375" customWidth="1"/>
    <col min="849" max="849" width="6" customWidth="1"/>
    <col min="851" max="851" width="4.85546875" customWidth="1"/>
    <col min="852" max="852" width="5" customWidth="1"/>
    <col min="854" max="854" width="13.7109375" customWidth="1"/>
    <col min="855" max="855" width="17.140625" customWidth="1"/>
    <col min="856" max="859" width="2.7109375" customWidth="1"/>
    <col min="860" max="860" width="6" customWidth="1"/>
    <col min="1027" max="1028" width="17.5703125" customWidth="1"/>
    <col min="1029" max="1029" width="4" customWidth="1"/>
    <col min="1030" max="1030" width="17.5703125" customWidth="1"/>
    <col min="1037" max="1037" width="2.7109375" customWidth="1"/>
    <col min="1038" max="1038" width="5.42578125" customWidth="1"/>
    <col min="1039" max="1039" width="5" customWidth="1"/>
    <col min="1041" max="1041" width="13.7109375" customWidth="1"/>
    <col min="1042" max="1042" width="17.140625" customWidth="1"/>
    <col min="1043" max="1045" width="0" hidden="1" customWidth="1"/>
    <col min="1046" max="1046" width="2.7109375" customWidth="1"/>
    <col min="1047" max="1048" width="6" customWidth="1"/>
    <col min="1049" max="1049" width="4.85546875" customWidth="1"/>
    <col min="1050" max="1050" width="5" customWidth="1"/>
    <col min="1051" max="1051" width="10.42578125" customWidth="1"/>
    <col min="1052" max="1052" width="13.7109375" customWidth="1"/>
    <col min="1053" max="1053" width="17.140625" customWidth="1"/>
    <col min="1054" max="1056" width="0" hidden="1" customWidth="1"/>
    <col min="1057" max="1057" width="2.7109375" customWidth="1"/>
    <col min="1058" max="1058" width="6" customWidth="1"/>
    <col min="1060" max="1060" width="4.85546875" customWidth="1"/>
    <col min="1061" max="1061" width="5" customWidth="1"/>
    <col min="1063" max="1063" width="13.7109375" customWidth="1"/>
    <col min="1064" max="1064" width="17.140625" customWidth="1"/>
    <col min="1065" max="1068" width="2.7109375" customWidth="1"/>
    <col min="1069" max="1069" width="6" customWidth="1"/>
    <col min="1071" max="1071" width="4.85546875" customWidth="1"/>
    <col min="1072" max="1072" width="5" customWidth="1"/>
    <col min="1074" max="1074" width="13.7109375" customWidth="1"/>
    <col min="1075" max="1075" width="17.140625" customWidth="1"/>
    <col min="1076" max="1079" width="2.7109375" customWidth="1"/>
    <col min="1080" max="1081" width="6" customWidth="1"/>
    <col min="1082" max="1082" width="4.85546875" customWidth="1"/>
    <col min="1083" max="1083" width="5" customWidth="1"/>
    <col min="1084" max="1084" width="10.42578125" customWidth="1"/>
    <col min="1085" max="1085" width="13.7109375" customWidth="1"/>
    <col min="1086" max="1086" width="17.140625" customWidth="1"/>
    <col min="1087" max="1093" width="2.7109375" customWidth="1"/>
    <col min="1094" max="1094" width="6" customWidth="1"/>
    <col min="1096" max="1096" width="4.85546875" customWidth="1"/>
    <col min="1097" max="1097" width="5" customWidth="1"/>
    <col min="1099" max="1099" width="13.7109375" customWidth="1"/>
    <col min="1100" max="1100" width="17.140625" customWidth="1"/>
    <col min="1101" max="1104" width="2.7109375" customWidth="1"/>
    <col min="1105" max="1105" width="6" customWidth="1"/>
    <col min="1107" max="1107" width="4.85546875" customWidth="1"/>
    <col min="1108" max="1108" width="5" customWidth="1"/>
    <col min="1110" max="1110" width="13.7109375" customWidth="1"/>
    <col min="1111" max="1111" width="17.140625" customWidth="1"/>
    <col min="1112" max="1115" width="2.7109375" customWidth="1"/>
    <col min="1116" max="1116" width="6" customWidth="1"/>
    <col min="1283" max="1284" width="17.5703125" customWidth="1"/>
    <col min="1285" max="1285" width="4" customWidth="1"/>
    <col min="1286" max="1286" width="17.5703125" customWidth="1"/>
    <col min="1293" max="1293" width="2.7109375" customWidth="1"/>
    <col min="1294" max="1294" width="5.42578125" customWidth="1"/>
    <col min="1295" max="1295" width="5" customWidth="1"/>
    <col min="1297" max="1297" width="13.7109375" customWidth="1"/>
    <col min="1298" max="1298" width="17.140625" customWidth="1"/>
    <col min="1299" max="1301" width="0" hidden="1" customWidth="1"/>
    <col min="1302" max="1302" width="2.7109375" customWidth="1"/>
    <col min="1303" max="1304" width="6" customWidth="1"/>
    <col min="1305" max="1305" width="4.85546875" customWidth="1"/>
    <col min="1306" max="1306" width="5" customWidth="1"/>
    <col min="1307" max="1307" width="10.42578125" customWidth="1"/>
    <col min="1308" max="1308" width="13.7109375" customWidth="1"/>
    <col min="1309" max="1309" width="17.140625" customWidth="1"/>
    <col min="1310" max="1312" width="0" hidden="1" customWidth="1"/>
    <col min="1313" max="1313" width="2.7109375" customWidth="1"/>
    <col min="1314" max="1314" width="6" customWidth="1"/>
    <col min="1316" max="1316" width="4.85546875" customWidth="1"/>
    <col min="1317" max="1317" width="5" customWidth="1"/>
    <col min="1319" max="1319" width="13.7109375" customWidth="1"/>
    <col min="1320" max="1320" width="17.140625" customWidth="1"/>
    <col min="1321" max="1324" width="2.7109375" customWidth="1"/>
    <col min="1325" max="1325" width="6" customWidth="1"/>
    <col min="1327" max="1327" width="4.85546875" customWidth="1"/>
    <col min="1328" max="1328" width="5" customWidth="1"/>
    <col min="1330" max="1330" width="13.7109375" customWidth="1"/>
    <col min="1331" max="1331" width="17.140625" customWidth="1"/>
    <col min="1332" max="1335" width="2.7109375" customWidth="1"/>
    <col min="1336" max="1337" width="6" customWidth="1"/>
    <col min="1338" max="1338" width="4.85546875" customWidth="1"/>
    <col min="1339" max="1339" width="5" customWidth="1"/>
    <col min="1340" max="1340" width="10.42578125" customWidth="1"/>
    <col min="1341" max="1341" width="13.7109375" customWidth="1"/>
    <col min="1342" max="1342" width="17.140625" customWidth="1"/>
    <col min="1343" max="1349" width="2.7109375" customWidth="1"/>
    <col min="1350" max="1350" width="6" customWidth="1"/>
    <col min="1352" max="1352" width="4.85546875" customWidth="1"/>
    <col min="1353" max="1353" width="5" customWidth="1"/>
    <col min="1355" max="1355" width="13.7109375" customWidth="1"/>
    <col min="1356" max="1356" width="17.140625" customWidth="1"/>
    <col min="1357" max="1360" width="2.7109375" customWidth="1"/>
    <col min="1361" max="1361" width="6" customWidth="1"/>
    <col min="1363" max="1363" width="4.85546875" customWidth="1"/>
    <col min="1364" max="1364" width="5" customWidth="1"/>
    <col min="1366" max="1366" width="13.7109375" customWidth="1"/>
    <col min="1367" max="1367" width="17.140625" customWidth="1"/>
    <col min="1368" max="1371" width="2.7109375" customWidth="1"/>
    <col min="1372" max="1372" width="6" customWidth="1"/>
    <col min="1539" max="1540" width="17.5703125" customWidth="1"/>
    <col min="1541" max="1541" width="4" customWidth="1"/>
    <col min="1542" max="1542" width="17.5703125" customWidth="1"/>
    <col min="1549" max="1549" width="2.7109375" customWidth="1"/>
    <col min="1550" max="1550" width="5.42578125" customWidth="1"/>
    <col min="1551" max="1551" width="5" customWidth="1"/>
    <col min="1553" max="1553" width="13.7109375" customWidth="1"/>
    <col min="1554" max="1554" width="17.140625" customWidth="1"/>
    <col min="1555" max="1557" width="0" hidden="1" customWidth="1"/>
    <col min="1558" max="1558" width="2.7109375" customWidth="1"/>
    <col min="1559" max="1560" width="6" customWidth="1"/>
    <col min="1561" max="1561" width="4.85546875" customWidth="1"/>
    <col min="1562" max="1562" width="5" customWidth="1"/>
    <col min="1563" max="1563" width="10.42578125" customWidth="1"/>
    <col min="1564" max="1564" width="13.7109375" customWidth="1"/>
    <col min="1565" max="1565" width="17.140625" customWidth="1"/>
    <col min="1566" max="1568" width="0" hidden="1" customWidth="1"/>
    <col min="1569" max="1569" width="2.7109375" customWidth="1"/>
    <col min="1570" max="1570" width="6" customWidth="1"/>
    <col min="1572" max="1572" width="4.85546875" customWidth="1"/>
    <col min="1573" max="1573" width="5" customWidth="1"/>
    <col min="1575" max="1575" width="13.7109375" customWidth="1"/>
    <col min="1576" max="1576" width="17.140625" customWidth="1"/>
    <col min="1577" max="1580" width="2.7109375" customWidth="1"/>
    <col min="1581" max="1581" width="6" customWidth="1"/>
    <col min="1583" max="1583" width="4.85546875" customWidth="1"/>
    <col min="1584" max="1584" width="5" customWidth="1"/>
    <col min="1586" max="1586" width="13.7109375" customWidth="1"/>
    <col min="1587" max="1587" width="17.140625" customWidth="1"/>
    <col min="1588" max="1591" width="2.7109375" customWidth="1"/>
    <col min="1592" max="1593" width="6" customWidth="1"/>
    <col min="1594" max="1594" width="4.85546875" customWidth="1"/>
    <col min="1595" max="1595" width="5" customWidth="1"/>
    <col min="1596" max="1596" width="10.42578125" customWidth="1"/>
    <col min="1597" max="1597" width="13.7109375" customWidth="1"/>
    <col min="1598" max="1598" width="17.140625" customWidth="1"/>
    <col min="1599" max="1605" width="2.7109375" customWidth="1"/>
    <col min="1606" max="1606" width="6" customWidth="1"/>
    <col min="1608" max="1608" width="4.85546875" customWidth="1"/>
    <col min="1609" max="1609" width="5" customWidth="1"/>
    <col min="1611" max="1611" width="13.7109375" customWidth="1"/>
    <col min="1612" max="1612" width="17.140625" customWidth="1"/>
    <col min="1613" max="1616" width="2.7109375" customWidth="1"/>
    <col min="1617" max="1617" width="6" customWidth="1"/>
    <col min="1619" max="1619" width="4.85546875" customWidth="1"/>
    <col min="1620" max="1620" width="5" customWidth="1"/>
    <col min="1622" max="1622" width="13.7109375" customWidth="1"/>
    <col min="1623" max="1623" width="17.140625" customWidth="1"/>
    <col min="1624" max="1627" width="2.7109375" customWidth="1"/>
    <col min="1628" max="1628" width="6" customWidth="1"/>
    <col min="1795" max="1796" width="17.5703125" customWidth="1"/>
    <col min="1797" max="1797" width="4" customWidth="1"/>
    <col min="1798" max="1798" width="17.5703125" customWidth="1"/>
    <col min="1805" max="1805" width="2.7109375" customWidth="1"/>
    <col min="1806" max="1806" width="5.42578125" customWidth="1"/>
    <col min="1807" max="1807" width="5" customWidth="1"/>
    <col min="1809" max="1809" width="13.7109375" customWidth="1"/>
    <col min="1810" max="1810" width="17.140625" customWidth="1"/>
    <col min="1811" max="1813" width="0" hidden="1" customWidth="1"/>
    <col min="1814" max="1814" width="2.7109375" customWidth="1"/>
    <col min="1815" max="1816" width="6" customWidth="1"/>
    <col min="1817" max="1817" width="4.85546875" customWidth="1"/>
    <col min="1818" max="1818" width="5" customWidth="1"/>
    <col min="1819" max="1819" width="10.42578125" customWidth="1"/>
    <col min="1820" max="1820" width="13.7109375" customWidth="1"/>
    <col min="1821" max="1821" width="17.140625" customWidth="1"/>
    <col min="1822" max="1824" width="0" hidden="1" customWidth="1"/>
    <col min="1825" max="1825" width="2.7109375" customWidth="1"/>
    <col min="1826" max="1826" width="6" customWidth="1"/>
    <col min="1828" max="1828" width="4.85546875" customWidth="1"/>
    <col min="1829" max="1829" width="5" customWidth="1"/>
    <col min="1831" max="1831" width="13.7109375" customWidth="1"/>
    <col min="1832" max="1832" width="17.140625" customWidth="1"/>
    <col min="1833" max="1836" width="2.7109375" customWidth="1"/>
    <col min="1837" max="1837" width="6" customWidth="1"/>
    <col min="1839" max="1839" width="4.85546875" customWidth="1"/>
    <col min="1840" max="1840" width="5" customWidth="1"/>
    <col min="1842" max="1842" width="13.7109375" customWidth="1"/>
    <col min="1843" max="1843" width="17.140625" customWidth="1"/>
    <col min="1844" max="1847" width="2.7109375" customWidth="1"/>
    <col min="1848" max="1849" width="6" customWidth="1"/>
    <col min="1850" max="1850" width="4.85546875" customWidth="1"/>
    <col min="1851" max="1851" width="5" customWidth="1"/>
    <col min="1852" max="1852" width="10.42578125" customWidth="1"/>
    <col min="1853" max="1853" width="13.7109375" customWidth="1"/>
    <col min="1854" max="1854" width="17.140625" customWidth="1"/>
    <col min="1855" max="1861" width="2.7109375" customWidth="1"/>
    <col min="1862" max="1862" width="6" customWidth="1"/>
    <col min="1864" max="1864" width="4.85546875" customWidth="1"/>
    <col min="1865" max="1865" width="5" customWidth="1"/>
    <col min="1867" max="1867" width="13.7109375" customWidth="1"/>
    <col min="1868" max="1868" width="17.140625" customWidth="1"/>
    <col min="1869" max="1872" width="2.7109375" customWidth="1"/>
    <col min="1873" max="1873" width="6" customWidth="1"/>
    <col min="1875" max="1875" width="4.85546875" customWidth="1"/>
    <col min="1876" max="1876" width="5" customWidth="1"/>
    <col min="1878" max="1878" width="13.7109375" customWidth="1"/>
    <col min="1879" max="1879" width="17.140625" customWidth="1"/>
    <col min="1880" max="1883" width="2.7109375" customWidth="1"/>
    <col min="1884" max="1884" width="6" customWidth="1"/>
    <col min="2051" max="2052" width="17.5703125" customWidth="1"/>
    <col min="2053" max="2053" width="4" customWidth="1"/>
    <col min="2054" max="2054" width="17.5703125" customWidth="1"/>
    <col min="2061" max="2061" width="2.7109375" customWidth="1"/>
    <col min="2062" max="2062" width="5.42578125" customWidth="1"/>
    <col min="2063" max="2063" width="5" customWidth="1"/>
    <col min="2065" max="2065" width="13.7109375" customWidth="1"/>
    <col min="2066" max="2066" width="17.140625" customWidth="1"/>
    <col min="2067" max="2069" width="0" hidden="1" customWidth="1"/>
    <col min="2070" max="2070" width="2.7109375" customWidth="1"/>
    <col min="2071" max="2072" width="6" customWidth="1"/>
    <col min="2073" max="2073" width="4.85546875" customWidth="1"/>
    <col min="2074" max="2074" width="5" customWidth="1"/>
    <col min="2075" max="2075" width="10.42578125" customWidth="1"/>
    <col min="2076" max="2076" width="13.7109375" customWidth="1"/>
    <col min="2077" max="2077" width="17.140625" customWidth="1"/>
    <col min="2078" max="2080" width="0" hidden="1" customWidth="1"/>
    <col min="2081" max="2081" width="2.7109375" customWidth="1"/>
    <col min="2082" max="2082" width="6" customWidth="1"/>
    <col min="2084" max="2084" width="4.85546875" customWidth="1"/>
    <col min="2085" max="2085" width="5" customWidth="1"/>
    <col min="2087" max="2087" width="13.7109375" customWidth="1"/>
    <col min="2088" max="2088" width="17.140625" customWidth="1"/>
    <col min="2089" max="2092" width="2.7109375" customWidth="1"/>
    <col min="2093" max="2093" width="6" customWidth="1"/>
    <col min="2095" max="2095" width="4.85546875" customWidth="1"/>
    <col min="2096" max="2096" width="5" customWidth="1"/>
    <col min="2098" max="2098" width="13.7109375" customWidth="1"/>
    <col min="2099" max="2099" width="17.140625" customWidth="1"/>
    <col min="2100" max="2103" width="2.7109375" customWidth="1"/>
    <col min="2104" max="2105" width="6" customWidth="1"/>
    <col min="2106" max="2106" width="4.85546875" customWidth="1"/>
    <col min="2107" max="2107" width="5" customWidth="1"/>
    <col min="2108" max="2108" width="10.42578125" customWidth="1"/>
    <col min="2109" max="2109" width="13.7109375" customWidth="1"/>
    <col min="2110" max="2110" width="17.140625" customWidth="1"/>
    <col min="2111" max="2117" width="2.7109375" customWidth="1"/>
    <col min="2118" max="2118" width="6" customWidth="1"/>
    <col min="2120" max="2120" width="4.85546875" customWidth="1"/>
    <col min="2121" max="2121" width="5" customWidth="1"/>
    <col min="2123" max="2123" width="13.7109375" customWidth="1"/>
    <col min="2124" max="2124" width="17.140625" customWidth="1"/>
    <col min="2125" max="2128" width="2.7109375" customWidth="1"/>
    <col min="2129" max="2129" width="6" customWidth="1"/>
    <col min="2131" max="2131" width="4.85546875" customWidth="1"/>
    <col min="2132" max="2132" width="5" customWidth="1"/>
    <col min="2134" max="2134" width="13.7109375" customWidth="1"/>
    <col min="2135" max="2135" width="17.140625" customWidth="1"/>
    <col min="2136" max="2139" width="2.7109375" customWidth="1"/>
    <col min="2140" max="2140" width="6" customWidth="1"/>
    <col min="2307" max="2308" width="17.5703125" customWidth="1"/>
    <col min="2309" max="2309" width="4" customWidth="1"/>
    <col min="2310" max="2310" width="17.5703125" customWidth="1"/>
    <col min="2317" max="2317" width="2.7109375" customWidth="1"/>
    <col min="2318" max="2318" width="5.42578125" customWidth="1"/>
    <col min="2319" max="2319" width="5" customWidth="1"/>
    <col min="2321" max="2321" width="13.7109375" customWidth="1"/>
    <col min="2322" max="2322" width="17.140625" customWidth="1"/>
    <col min="2323" max="2325" width="0" hidden="1" customWidth="1"/>
    <col min="2326" max="2326" width="2.7109375" customWidth="1"/>
    <col min="2327" max="2328" width="6" customWidth="1"/>
    <col min="2329" max="2329" width="4.85546875" customWidth="1"/>
    <col min="2330" max="2330" width="5" customWidth="1"/>
    <col min="2331" max="2331" width="10.42578125" customWidth="1"/>
    <col min="2332" max="2332" width="13.7109375" customWidth="1"/>
    <col min="2333" max="2333" width="17.140625" customWidth="1"/>
    <col min="2334" max="2336" width="0" hidden="1" customWidth="1"/>
    <col min="2337" max="2337" width="2.7109375" customWidth="1"/>
    <col min="2338" max="2338" width="6" customWidth="1"/>
    <col min="2340" max="2340" width="4.85546875" customWidth="1"/>
    <col min="2341" max="2341" width="5" customWidth="1"/>
    <col min="2343" max="2343" width="13.7109375" customWidth="1"/>
    <col min="2344" max="2344" width="17.140625" customWidth="1"/>
    <col min="2345" max="2348" width="2.7109375" customWidth="1"/>
    <col min="2349" max="2349" width="6" customWidth="1"/>
    <col min="2351" max="2351" width="4.85546875" customWidth="1"/>
    <col min="2352" max="2352" width="5" customWidth="1"/>
    <col min="2354" max="2354" width="13.7109375" customWidth="1"/>
    <col min="2355" max="2355" width="17.140625" customWidth="1"/>
    <col min="2356" max="2359" width="2.7109375" customWidth="1"/>
    <col min="2360" max="2361" width="6" customWidth="1"/>
    <col min="2362" max="2362" width="4.85546875" customWidth="1"/>
    <col min="2363" max="2363" width="5" customWidth="1"/>
    <col min="2364" max="2364" width="10.42578125" customWidth="1"/>
    <col min="2365" max="2365" width="13.7109375" customWidth="1"/>
    <col min="2366" max="2366" width="17.140625" customWidth="1"/>
    <col min="2367" max="2373" width="2.7109375" customWidth="1"/>
    <col min="2374" max="2374" width="6" customWidth="1"/>
    <col min="2376" max="2376" width="4.85546875" customWidth="1"/>
    <col min="2377" max="2377" width="5" customWidth="1"/>
    <col min="2379" max="2379" width="13.7109375" customWidth="1"/>
    <col min="2380" max="2380" width="17.140625" customWidth="1"/>
    <col min="2381" max="2384" width="2.7109375" customWidth="1"/>
    <col min="2385" max="2385" width="6" customWidth="1"/>
    <col min="2387" max="2387" width="4.85546875" customWidth="1"/>
    <col min="2388" max="2388" width="5" customWidth="1"/>
    <col min="2390" max="2390" width="13.7109375" customWidth="1"/>
    <col min="2391" max="2391" width="17.140625" customWidth="1"/>
    <col min="2392" max="2395" width="2.7109375" customWidth="1"/>
    <col min="2396" max="2396" width="6" customWidth="1"/>
    <col min="2563" max="2564" width="17.5703125" customWidth="1"/>
    <col min="2565" max="2565" width="4" customWidth="1"/>
    <col min="2566" max="2566" width="17.5703125" customWidth="1"/>
    <col min="2573" max="2573" width="2.7109375" customWidth="1"/>
    <col min="2574" max="2574" width="5.42578125" customWidth="1"/>
    <col min="2575" max="2575" width="5" customWidth="1"/>
    <col min="2577" max="2577" width="13.7109375" customWidth="1"/>
    <col min="2578" max="2578" width="17.140625" customWidth="1"/>
    <col min="2579" max="2581" width="0" hidden="1" customWidth="1"/>
    <col min="2582" max="2582" width="2.7109375" customWidth="1"/>
    <col min="2583" max="2584" width="6" customWidth="1"/>
    <col min="2585" max="2585" width="4.85546875" customWidth="1"/>
    <col min="2586" max="2586" width="5" customWidth="1"/>
    <col min="2587" max="2587" width="10.42578125" customWidth="1"/>
    <col min="2588" max="2588" width="13.7109375" customWidth="1"/>
    <col min="2589" max="2589" width="17.140625" customWidth="1"/>
    <col min="2590" max="2592" width="0" hidden="1" customWidth="1"/>
    <col min="2593" max="2593" width="2.7109375" customWidth="1"/>
    <col min="2594" max="2594" width="6" customWidth="1"/>
    <col min="2596" max="2596" width="4.85546875" customWidth="1"/>
    <col min="2597" max="2597" width="5" customWidth="1"/>
    <col min="2599" max="2599" width="13.7109375" customWidth="1"/>
    <col min="2600" max="2600" width="17.140625" customWidth="1"/>
    <col min="2601" max="2604" width="2.7109375" customWidth="1"/>
    <col min="2605" max="2605" width="6" customWidth="1"/>
    <col min="2607" max="2607" width="4.85546875" customWidth="1"/>
    <col min="2608" max="2608" width="5" customWidth="1"/>
    <col min="2610" max="2610" width="13.7109375" customWidth="1"/>
    <col min="2611" max="2611" width="17.140625" customWidth="1"/>
    <col min="2612" max="2615" width="2.7109375" customWidth="1"/>
    <col min="2616" max="2617" width="6" customWidth="1"/>
    <col min="2618" max="2618" width="4.85546875" customWidth="1"/>
    <col min="2619" max="2619" width="5" customWidth="1"/>
    <col min="2620" max="2620" width="10.42578125" customWidth="1"/>
    <col min="2621" max="2621" width="13.7109375" customWidth="1"/>
    <col min="2622" max="2622" width="17.140625" customWidth="1"/>
    <col min="2623" max="2629" width="2.7109375" customWidth="1"/>
    <col min="2630" max="2630" width="6" customWidth="1"/>
    <col min="2632" max="2632" width="4.85546875" customWidth="1"/>
    <col min="2633" max="2633" width="5" customWidth="1"/>
    <col min="2635" max="2635" width="13.7109375" customWidth="1"/>
    <col min="2636" max="2636" width="17.140625" customWidth="1"/>
    <col min="2637" max="2640" width="2.7109375" customWidth="1"/>
    <col min="2641" max="2641" width="6" customWidth="1"/>
    <col min="2643" max="2643" width="4.85546875" customWidth="1"/>
    <col min="2644" max="2644" width="5" customWidth="1"/>
    <col min="2646" max="2646" width="13.7109375" customWidth="1"/>
    <col min="2647" max="2647" width="17.140625" customWidth="1"/>
    <col min="2648" max="2651" width="2.7109375" customWidth="1"/>
    <col min="2652" max="2652" width="6" customWidth="1"/>
    <col min="2819" max="2820" width="17.5703125" customWidth="1"/>
    <col min="2821" max="2821" width="4" customWidth="1"/>
    <col min="2822" max="2822" width="17.5703125" customWidth="1"/>
    <col min="2829" max="2829" width="2.7109375" customWidth="1"/>
    <col min="2830" max="2830" width="5.42578125" customWidth="1"/>
    <col min="2831" max="2831" width="5" customWidth="1"/>
    <col min="2833" max="2833" width="13.7109375" customWidth="1"/>
    <col min="2834" max="2834" width="17.140625" customWidth="1"/>
    <col min="2835" max="2837" width="0" hidden="1" customWidth="1"/>
    <col min="2838" max="2838" width="2.7109375" customWidth="1"/>
    <col min="2839" max="2840" width="6" customWidth="1"/>
    <col min="2841" max="2841" width="4.85546875" customWidth="1"/>
    <col min="2842" max="2842" width="5" customWidth="1"/>
    <col min="2843" max="2843" width="10.42578125" customWidth="1"/>
    <col min="2844" max="2844" width="13.7109375" customWidth="1"/>
    <col min="2845" max="2845" width="17.140625" customWidth="1"/>
    <col min="2846" max="2848" width="0" hidden="1" customWidth="1"/>
    <col min="2849" max="2849" width="2.7109375" customWidth="1"/>
    <col min="2850" max="2850" width="6" customWidth="1"/>
    <col min="2852" max="2852" width="4.85546875" customWidth="1"/>
    <col min="2853" max="2853" width="5" customWidth="1"/>
    <col min="2855" max="2855" width="13.7109375" customWidth="1"/>
    <col min="2856" max="2856" width="17.140625" customWidth="1"/>
    <col min="2857" max="2860" width="2.7109375" customWidth="1"/>
    <col min="2861" max="2861" width="6" customWidth="1"/>
    <col min="2863" max="2863" width="4.85546875" customWidth="1"/>
    <col min="2864" max="2864" width="5" customWidth="1"/>
    <col min="2866" max="2866" width="13.7109375" customWidth="1"/>
    <col min="2867" max="2867" width="17.140625" customWidth="1"/>
    <col min="2868" max="2871" width="2.7109375" customWidth="1"/>
    <col min="2872" max="2873" width="6" customWidth="1"/>
    <col min="2874" max="2874" width="4.85546875" customWidth="1"/>
    <col min="2875" max="2875" width="5" customWidth="1"/>
    <col min="2876" max="2876" width="10.42578125" customWidth="1"/>
    <col min="2877" max="2877" width="13.7109375" customWidth="1"/>
    <col min="2878" max="2878" width="17.140625" customWidth="1"/>
    <col min="2879" max="2885" width="2.7109375" customWidth="1"/>
    <col min="2886" max="2886" width="6" customWidth="1"/>
    <col min="2888" max="2888" width="4.85546875" customWidth="1"/>
    <col min="2889" max="2889" width="5" customWidth="1"/>
    <col min="2891" max="2891" width="13.7109375" customWidth="1"/>
    <col min="2892" max="2892" width="17.140625" customWidth="1"/>
    <col min="2893" max="2896" width="2.7109375" customWidth="1"/>
    <col min="2897" max="2897" width="6" customWidth="1"/>
    <col min="2899" max="2899" width="4.85546875" customWidth="1"/>
    <col min="2900" max="2900" width="5" customWidth="1"/>
    <col min="2902" max="2902" width="13.7109375" customWidth="1"/>
    <col min="2903" max="2903" width="17.140625" customWidth="1"/>
    <col min="2904" max="2907" width="2.7109375" customWidth="1"/>
    <col min="2908" max="2908" width="6" customWidth="1"/>
    <col min="3075" max="3076" width="17.5703125" customWidth="1"/>
    <col min="3077" max="3077" width="4" customWidth="1"/>
    <col min="3078" max="3078" width="17.5703125" customWidth="1"/>
    <col min="3085" max="3085" width="2.7109375" customWidth="1"/>
    <col min="3086" max="3086" width="5.42578125" customWidth="1"/>
    <col min="3087" max="3087" width="5" customWidth="1"/>
    <col min="3089" max="3089" width="13.7109375" customWidth="1"/>
    <col min="3090" max="3090" width="17.140625" customWidth="1"/>
    <col min="3091" max="3093" width="0" hidden="1" customWidth="1"/>
    <col min="3094" max="3094" width="2.7109375" customWidth="1"/>
    <col min="3095" max="3096" width="6" customWidth="1"/>
    <col min="3097" max="3097" width="4.85546875" customWidth="1"/>
    <col min="3098" max="3098" width="5" customWidth="1"/>
    <col min="3099" max="3099" width="10.42578125" customWidth="1"/>
    <col min="3100" max="3100" width="13.7109375" customWidth="1"/>
    <col min="3101" max="3101" width="17.140625" customWidth="1"/>
    <col min="3102" max="3104" width="0" hidden="1" customWidth="1"/>
    <col min="3105" max="3105" width="2.7109375" customWidth="1"/>
    <col min="3106" max="3106" width="6" customWidth="1"/>
    <col min="3108" max="3108" width="4.85546875" customWidth="1"/>
    <col min="3109" max="3109" width="5" customWidth="1"/>
    <col min="3111" max="3111" width="13.7109375" customWidth="1"/>
    <col min="3112" max="3112" width="17.140625" customWidth="1"/>
    <col min="3113" max="3116" width="2.7109375" customWidth="1"/>
    <col min="3117" max="3117" width="6" customWidth="1"/>
    <col min="3119" max="3119" width="4.85546875" customWidth="1"/>
    <col min="3120" max="3120" width="5" customWidth="1"/>
    <col min="3122" max="3122" width="13.7109375" customWidth="1"/>
    <col min="3123" max="3123" width="17.140625" customWidth="1"/>
    <col min="3124" max="3127" width="2.7109375" customWidth="1"/>
    <col min="3128" max="3129" width="6" customWidth="1"/>
    <col min="3130" max="3130" width="4.85546875" customWidth="1"/>
    <col min="3131" max="3131" width="5" customWidth="1"/>
    <col min="3132" max="3132" width="10.42578125" customWidth="1"/>
    <col min="3133" max="3133" width="13.7109375" customWidth="1"/>
    <col min="3134" max="3134" width="17.140625" customWidth="1"/>
    <col min="3135" max="3141" width="2.7109375" customWidth="1"/>
    <col min="3142" max="3142" width="6" customWidth="1"/>
    <col min="3144" max="3144" width="4.85546875" customWidth="1"/>
    <col min="3145" max="3145" width="5" customWidth="1"/>
    <col min="3147" max="3147" width="13.7109375" customWidth="1"/>
    <col min="3148" max="3148" width="17.140625" customWidth="1"/>
    <col min="3149" max="3152" width="2.7109375" customWidth="1"/>
    <col min="3153" max="3153" width="6" customWidth="1"/>
    <col min="3155" max="3155" width="4.85546875" customWidth="1"/>
    <col min="3156" max="3156" width="5" customWidth="1"/>
    <col min="3158" max="3158" width="13.7109375" customWidth="1"/>
    <col min="3159" max="3159" width="17.140625" customWidth="1"/>
    <col min="3160" max="3163" width="2.7109375" customWidth="1"/>
    <col min="3164" max="3164" width="6" customWidth="1"/>
    <col min="3331" max="3332" width="17.5703125" customWidth="1"/>
    <col min="3333" max="3333" width="4" customWidth="1"/>
    <col min="3334" max="3334" width="17.5703125" customWidth="1"/>
    <col min="3341" max="3341" width="2.7109375" customWidth="1"/>
    <col min="3342" max="3342" width="5.42578125" customWidth="1"/>
    <col min="3343" max="3343" width="5" customWidth="1"/>
    <col min="3345" max="3345" width="13.7109375" customWidth="1"/>
    <col min="3346" max="3346" width="17.140625" customWidth="1"/>
    <col min="3347" max="3349" width="0" hidden="1" customWidth="1"/>
    <col min="3350" max="3350" width="2.7109375" customWidth="1"/>
    <col min="3351" max="3352" width="6" customWidth="1"/>
    <col min="3353" max="3353" width="4.85546875" customWidth="1"/>
    <col min="3354" max="3354" width="5" customWidth="1"/>
    <col min="3355" max="3355" width="10.42578125" customWidth="1"/>
    <col min="3356" max="3356" width="13.7109375" customWidth="1"/>
    <col min="3357" max="3357" width="17.140625" customWidth="1"/>
    <col min="3358" max="3360" width="0" hidden="1" customWidth="1"/>
    <col min="3361" max="3361" width="2.7109375" customWidth="1"/>
    <col min="3362" max="3362" width="6" customWidth="1"/>
    <col min="3364" max="3364" width="4.85546875" customWidth="1"/>
    <col min="3365" max="3365" width="5" customWidth="1"/>
    <col min="3367" max="3367" width="13.7109375" customWidth="1"/>
    <col min="3368" max="3368" width="17.140625" customWidth="1"/>
    <col min="3369" max="3372" width="2.7109375" customWidth="1"/>
    <col min="3373" max="3373" width="6" customWidth="1"/>
    <col min="3375" max="3375" width="4.85546875" customWidth="1"/>
    <col min="3376" max="3376" width="5" customWidth="1"/>
    <col min="3378" max="3378" width="13.7109375" customWidth="1"/>
    <col min="3379" max="3379" width="17.140625" customWidth="1"/>
    <col min="3380" max="3383" width="2.7109375" customWidth="1"/>
    <col min="3384" max="3385" width="6" customWidth="1"/>
    <col min="3386" max="3386" width="4.85546875" customWidth="1"/>
    <col min="3387" max="3387" width="5" customWidth="1"/>
    <col min="3388" max="3388" width="10.42578125" customWidth="1"/>
    <col min="3389" max="3389" width="13.7109375" customWidth="1"/>
    <col min="3390" max="3390" width="17.140625" customWidth="1"/>
    <col min="3391" max="3397" width="2.7109375" customWidth="1"/>
    <col min="3398" max="3398" width="6" customWidth="1"/>
    <col min="3400" max="3400" width="4.85546875" customWidth="1"/>
    <col min="3401" max="3401" width="5" customWidth="1"/>
    <col min="3403" max="3403" width="13.7109375" customWidth="1"/>
    <col min="3404" max="3404" width="17.140625" customWidth="1"/>
    <col min="3405" max="3408" width="2.7109375" customWidth="1"/>
    <col min="3409" max="3409" width="6" customWidth="1"/>
    <col min="3411" max="3411" width="4.85546875" customWidth="1"/>
    <col min="3412" max="3412" width="5" customWidth="1"/>
    <col min="3414" max="3414" width="13.7109375" customWidth="1"/>
    <col min="3415" max="3415" width="17.140625" customWidth="1"/>
    <col min="3416" max="3419" width="2.7109375" customWidth="1"/>
    <col min="3420" max="3420" width="6" customWidth="1"/>
    <col min="3587" max="3588" width="17.5703125" customWidth="1"/>
    <col min="3589" max="3589" width="4" customWidth="1"/>
    <col min="3590" max="3590" width="17.5703125" customWidth="1"/>
    <col min="3597" max="3597" width="2.7109375" customWidth="1"/>
    <col min="3598" max="3598" width="5.42578125" customWidth="1"/>
    <col min="3599" max="3599" width="5" customWidth="1"/>
    <col min="3601" max="3601" width="13.7109375" customWidth="1"/>
    <col min="3602" max="3602" width="17.140625" customWidth="1"/>
    <col min="3603" max="3605" width="0" hidden="1" customWidth="1"/>
    <col min="3606" max="3606" width="2.7109375" customWidth="1"/>
    <col min="3607" max="3608" width="6" customWidth="1"/>
    <col min="3609" max="3609" width="4.85546875" customWidth="1"/>
    <col min="3610" max="3610" width="5" customWidth="1"/>
    <col min="3611" max="3611" width="10.42578125" customWidth="1"/>
    <col min="3612" max="3612" width="13.7109375" customWidth="1"/>
    <col min="3613" max="3613" width="17.140625" customWidth="1"/>
    <col min="3614" max="3616" width="0" hidden="1" customWidth="1"/>
    <col min="3617" max="3617" width="2.7109375" customWidth="1"/>
    <col min="3618" max="3618" width="6" customWidth="1"/>
    <col min="3620" max="3620" width="4.85546875" customWidth="1"/>
    <col min="3621" max="3621" width="5" customWidth="1"/>
    <col min="3623" max="3623" width="13.7109375" customWidth="1"/>
    <col min="3624" max="3624" width="17.140625" customWidth="1"/>
    <col min="3625" max="3628" width="2.7109375" customWidth="1"/>
    <col min="3629" max="3629" width="6" customWidth="1"/>
    <col min="3631" max="3631" width="4.85546875" customWidth="1"/>
    <col min="3632" max="3632" width="5" customWidth="1"/>
    <col min="3634" max="3634" width="13.7109375" customWidth="1"/>
    <col min="3635" max="3635" width="17.140625" customWidth="1"/>
    <col min="3636" max="3639" width="2.7109375" customWidth="1"/>
    <col min="3640" max="3641" width="6" customWidth="1"/>
    <col min="3642" max="3642" width="4.85546875" customWidth="1"/>
    <col min="3643" max="3643" width="5" customWidth="1"/>
    <col min="3644" max="3644" width="10.42578125" customWidth="1"/>
    <col min="3645" max="3645" width="13.7109375" customWidth="1"/>
    <col min="3646" max="3646" width="17.140625" customWidth="1"/>
    <col min="3647" max="3653" width="2.7109375" customWidth="1"/>
    <col min="3654" max="3654" width="6" customWidth="1"/>
    <col min="3656" max="3656" width="4.85546875" customWidth="1"/>
    <col min="3657" max="3657" width="5" customWidth="1"/>
    <col min="3659" max="3659" width="13.7109375" customWidth="1"/>
    <col min="3660" max="3660" width="17.140625" customWidth="1"/>
    <col min="3661" max="3664" width="2.7109375" customWidth="1"/>
    <col min="3665" max="3665" width="6" customWidth="1"/>
    <col min="3667" max="3667" width="4.85546875" customWidth="1"/>
    <col min="3668" max="3668" width="5" customWidth="1"/>
    <col min="3670" max="3670" width="13.7109375" customWidth="1"/>
    <col min="3671" max="3671" width="17.140625" customWidth="1"/>
    <col min="3672" max="3675" width="2.7109375" customWidth="1"/>
    <col min="3676" max="3676" width="6" customWidth="1"/>
    <col min="3843" max="3844" width="17.5703125" customWidth="1"/>
    <col min="3845" max="3845" width="4" customWidth="1"/>
    <col min="3846" max="3846" width="17.5703125" customWidth="1"/>
    <col min="3853" max="3853" width="2.7109375" customWidth="1"/>
    <col min="3854" max="3854" width="5.42578125" customWidth="1"/>
    <col min="3855" max="3855" width="5" customWidth="1"/>
    <col min="3857" max="3857" width="13.7109375" customWidth="1"/>
    <col min="3858" max="3858" width="17.140625" customWidth="1"/>
    <col min="3859" max="3861" width="0" hidden="1" customWidth="1"/>
    <col min="3862" max="3862" width="2.7109375" customWidth="1"/>
    <col min="3863" max="3864" width="6" customWidth="1"/>
    <col min="3865" max="3865" width="4.85546875" customWidth="1"/>
    <col min="3866" max="3866" width="5" customWidth="1"/>
    <col min="3867" max="3867" width="10.42578125" customWidth="1"/>
    <col min="3868" max="3868" width="13.7109375" customWidth="1"/>
    <col min="3869" max="3869" width="17.140625" customWidth="1"/>
    <col min="3870" max="3872" width="0" hidden="1" customWidth="1"/>
    <col min="3873" max="3873" width="2.7109375" customWidth="1"/>
    <col min="3874" max="3874" width="6" customWidth="1"/>
    <col min="3876" max="3876" width="4.85546875" customWidth="1"/>
    <col min="3877" max="3877" width="5" customWidth="1"/>
    <col min="3879" max="3879" width="13.7109375" customWidth="1"/>
    <col min="3880" max="3880" width="17.140625" customWidth="1"/>
    <col min="3881" max="3884" width="2.7109375" customWidth="1"/>
    <col min="3885" max="3885" width="6" customWidth="1"/>
    <col min="3887" max="3887" width="4.85546875" customWidth="1"/>
    <col min="3888" max="3888" width="5" customWidth="1"/>
    <col min="3890" max="3890" width="13.7109375" customWidth="1"/>
    <col min="3891" max="3891" width="17.140625" customWidth="1"/>
    <col min="3892" max="3895" width="2.7109375" customWidth="1"/>
    <col min="3896" max="3897" width="6" customWidth="1"/>
    <col min="3898" max="3898" width="4.85546875" customWidth="1"/>
    <col min="3899" max="3899" width="5" customWidth="1"/>
    <col min="3900" max="3900" width="10.42578125" customWidth="1"/>
    <col min="3901" max="3901" width="13.7109375" customWidth="1"/>
    <col min="3902" max="3902" width="17.140625" customWidth="1"/>
    <col min="3903" max="3909" width="2.7109375" customWidth="1"/>
    <col min="3910" max="3910" width="6" customWidth="1"/>
    <col min="3912" max="3912" width="4.85546875" customWidth="1"/>
    <col min="3913" max="3913" width="5" customWidth="1"/>
    <col min="3915" max="3915" width="13.7109375" customWidth="1"/>
    <col min="3916" max="3916" width="17.140625" customWidth="1"/>
    <col min="3917" max="3920" width="2.7109375" customWidth="1"/>
    <col min="3921" max="3921" width="6" customWidth="1"/>
    <col min="3923" max="3923" width="4.85546875" customWidth="1"/>
    <col min="3924" max="3924" width="5" customWidth="1"/>
    <col min="3926" max="3926" width="13.7109375" customWidth="1"/>
    <col min="3927" max="3927" width="17.140625" customWidth="1"/>
    <col min="3928" max="3931" width="2.7109375" customWidth="1"/>
    <col min="3932" max="3932" width="6" customWidth="1"/>
    <col min="4099" max="4100" width="17.5703125" customWidth="1"/>
    <col min="4101" max="4101" width="4" customWidth="1"/>
    <col min="4102" max="4102" width="17.5703125" customWidth="1"/>
    <col min="4109" max="4109" width="2.7109375" customWidth="1"/>
    <col min="4110" max="4110" width="5.42578125" customWidth="1"/>
    <col min="4111" max="4111" width="5" customWidth="1"/>
    <col min="4113" max="4113" width="13.7109375" customWidth="1"/>
    <col min="4114" max="4114" width="17.140625" customWidth="1"/>
    <col min="4115" max="4117" width="0" hidden="1" customWidth="1"/>
    <col min="4118" max="4118" width="2.7109375" customWidth="1"/>
    <col min="4119" max="4120" width="6" customWidth="1"/>
    <col min="4121" max="4121" width="4.85546875" customWidth="1"/>
    <col min="4122" max="4122" width="5" customWidth="1"/>
    <col min="4123" max="4123" width="10.42578125" customWidth="1"/>
    <col min="4124" max="4124" width="13.7109375" customWidth="1"/>
    <col min="4125" max="4125" width="17.140625" customWidth="1"/>
    <col min="4126" max="4128" width="0" hidden="1" customWidth="1"/>
    <col min="4129" max="4129" width="2.7109375" customWidth="1"/>
    <col min="4130" max="4130" width="6" customWidth="1"/>
    <col min="4132" max="4132" width="4.85546875" customWidth="1"/>
    <col min="4133" max="4133" width="5" customWidth="1"/>
    <col min="4135" max="4135" width="13.7109375" customWidth="1"/>
    <col min="4136" max="4136" width="17.140625" customWidth="1"/>
    <col min="4137" max="4140" width="2.7109375" customWidth="1"/>
    <col min="4141" max="4141" width="6" customWidth="1"/>
    <col min="4143" max="4143" width="4.85546875" customWidth="1"/>
    <col min="4144" max="4144" width="5" customWidth="1"/>
    <col min="4146" max="4146" width="13.7109375" customWidth="1"/>
    <col min="4147" max="4147" width="17.140625" customWidth="1"/>
    <col min="4148" max="4151" width="2.7109375" customWidth="1"/>
    <col min="4152" max="4153" width="6" customWidth="1"/>
    <col min="4154" max="4154" width="4.85546875" customWidth="1"/>
    <col min="4155" max="4155" width="5" customWidth="1"/>
    <col min="4156" max="4156" width="10.42578125" customWidth="1"/>
    <col min="4157" max="4157" width="13.7109375" customWidth="1"/>
    <col min="4158" max="4158" width="17.140625" customWidth="1"/>
    <col min="4159" max="4165" width="2.7109375" customWidth="1"/>
    <col min="4166" max="4166" width="6" customWidth="1"/>
    <col min="4168" max="4168" width="4.85546875" customWidth="1"/>
    <col min="4169" max="4169" width="5" customWidth="1"/>
    <col min="4171" max="4171" width="13.7109375" customWidth="1"/>
    <col min="4172" max="4172" width="17.140625" customWidth="1"/>
    <col min="4173" max="4176" width="2.7109375" customWidth="1"/>
    <col min="4177" max="4177" width="6" customWidth="1"/>
    <col min="4179" max="4179" width="4.85546875" customWidth="1"/>
    <col min="4180" max="4180" width="5" customWidth="1"/>
    <col min="4182" max="4182" width="13.7109375" customWidth="1"/>
    <col min="4183" max="4183" width="17.140625" customWidth="1"/>
    <col min="4184" max="4187" width="2.7109375" customWidth="1"/>
    <col min="4188" max="4188" width="6" customWidth="1"/>
    <col min="4355" max="4356" width="17.5703125" customWidth="1"/>
    <col min="4357" max="4357" width="4" customWidth="1"/>
    <col min="4358" max="4358" width="17.5703125" customWidth="1"/>
    <col min="4365" max="4365" width="2.7109375" customWidth="1"/>
    <col min="4366" max="4366" width="5.42578125" customWidth="1"/>
    <col min="4367" max="4367" width="5" customWidth="1"/>
    <col min="4369" max="4369" width="13.7109375" customWidth="1"/>
    <col min="4370" max="4370" width="17.140625" customWidth="1"/>
    <col min="4371" max="4373" width="0" hidden="1" customWidth="1"/>
    <col min="4374" max="4374" width="2.7109375" customWidth="1"/>
    <col min="4375" max="4376" width="6" customWidth="1"/>
    <col min="4377" max="4377" width="4.85546875" customWidth="1"/>
    <col min="4378" max="4378" width="5" customWidth="1"/>
    <col min="4379" max="4379" width="10.42578125" customWidth="1"/>
    <col min="4380" max="4380" width="13.7109375" customWidth="1"/>
    <col min="4381" max="4381" width="17.140625" customWidth="1"/>
    <col min="4382" max="4384" width="0" hidden="1" customWidth="1"/>
    <col min="4385" max="4385" width="2.7109375" customWidth="1"/>
    <col min="4386" max="4386" width="6" customWidth="1"/>
    <col min="4388" max="4388" width="4.85546875" customWidth="1"/>
    <col min="4389" max="4389" width="5" customWidth="1"/>
    <col min="4391" max="4391" width="13.7109375" customWidth="1"/>
    <col min="4392" max="4392" width="17.140625" customWidth="1"/>
    <col min="4393" max="4396" width="2.7109375" customWidth="1"/>
    <col min="4397" max="4397" width="6" customWidth="1"/>
    <col min="4399" max="4399" width="4.85546875" customWidth="1"/>
    <col min="4400" max="4400" width="5" customWidth="1"/>
    <col min="4402" max="4402" width="13.7109375" customWidth="1"/>
    <col min="4403" max="4403" width="17.140625" customWidth="1"/>
    <col min="4404" max="4407" width="2.7109375" customWidth="1"/>
    <col min="4408" max="4409" width="6" customWidth="1"/>
    <col min="4410" max="4410" width="4.85546875" customWidth="1"/>
    <col min="4411" max="4411" width="5" customWidth="1"/>
    <col min="4412" max="4412" width="10.42578125" customWidth="1"/>
    <col min="4413" max="4413" width="13.7109375" customWidth="1"/>
    <col min="4414" max="4414" width="17.140625" customWidth="1"/>
    <col min="4415" max="4421" width="2.7109375" customWidth="1"/>
    <col min="4422" max="4422" width="6" customWidth="1"/>
    <col min="4424" max="4424" width="4.85546875" customWidth="1"/>
    <col min="4425" max="4425" width="5" customWidth="1"/>
    <col min="4427" max="4427" width="13.7109375" customWidth="1"/>
    <col min="4428" max="4428" width="17.140625" customWidth="1"/>
    <col min="4429" max="4432" width="2.7109375" customWidth="1"/>
    <col min="4433" max="4433" width="6" customWidth="1"/>
    <col min="4435" max="4435" width="4.85546875" customWidth="1"/>
    <col min="4436" max="4436" width="5" customWidth="1"/>
    <col min="4438" max="4438" width="13.7109375" customWidth="1"/>
    <col min="4439" max="4439" width="17.140625" customWidth="1"/>
    <col min="4440" max="4443" width="2.7109375" customWidth="1"/>
    <col min="4444" max="4444" width="6" customWidth="1"/>
    <col min="4611" max="4612" width="17.5703125" customWidth="1"/>
    <col min="4613" max="4613" width="4" customWidth="1"/>
    <col min="4614" max="4614" width="17.5703125" customWidth="1"/>
    <col min="4621" max="4621" width="2.7109375" customWidth="1"/>
    <col min="4622" max="4622" width="5.42578125" customWidth="1"/>
    <col min="4623" max="4623" width="5" customWidth="1"/>
    <col min="4625" max="4625" width="13.7109375" customWidth="1"/>
    <col min="4626" max="4626" width="17.140625" customWidth="1"/>
    <col min="4627" max="4629" width="0" hidden="1" customWidth="1"/>
    <col min="4630" max="4630" width="2.7109375" customWidth="1"/>
    <col min="4631" max="4632" width="6" customWidth="1"/>
    <col min="4633" max="4633" width="4.85546875" customWidth="1"/>
    <col min="4634" max="4634" width="5" customWidth="1"/>
    <col min="4635" max="4635" width="10.42578125" customWidth="1"/>
    <col min="4636" max="4636" width="13.7109375" customWidth="1"/>
    <col min="4637" max="4637" width="17.140625" customWidth="1"/>
    <col min="4638" max="4640" width="0" hidden="1" customWidth="1"/>
    <col min="4641" max="4641" width="2.7109375" customWidth="1"/>
    <col min="4642" max="4642" width="6" customWidth="1"/>
    <col min="4644" max="4644" width="4.85546875" customWidth="1"/>
    <col min="4645" max="4645" width="5" customWidth="1"/>
    <col min="4647" max="4647" width="13.7109375" customWidth="1"/>
    <col min="4648" max="4648" width="17.140625" customWidth="1"/>
    <col min="4649" max="4652" width="2.7109375" customWidth="1"/>
    <col min="4653" max="4653" width="6" customWidth="1"/>
    <col min="4655" max="4655" width="4.85546875" customWidth="1"/>
    <col min="4656" max="4656" width="5" customWidth="1"/>
    <col min="4658" max="4658" width="13.7109375" customWidth="1"/>
    <col min="4659" max="4659" width="17.140625" customWidth="1"/>
    <col min="4660" max="4663" width="2.7109375" customWidth="1"/>
    <col min="4664" max="4665" width="6" customWidth="1"/>
    <col min="4666" max="4666" width="4.85546875" customWidth="1"/>
    <col min="4667" max="4667" width="5" customWidth="1"/>
    <col min="4668" max="4668" width="10.42578125" customWidth="1"/>
    <col min="4669" max="4669" width="13.7109375" customWidth="1"/>
    <col min="4670" max="4670" width="17.140625" customWidth="1"/>
    <col min="4671" max="4677" width="2.7109375" customWidth="1"/>
    <col min="4678" max="4678" width="6" customWidth="1"/>
    <col min="4680" max="4680" width="4.85546875" customWidth="1"/>
    <col min="4681" max="4681" width="5" customWidth="1"/>
    <col min="4683" max="4683" width="13.7109375" customWidth="1"/>
    <col min="4684" max="4684" width="17.140625" customWidth="1"/>
    <col min="4685" max="4688" width="2.7109375" customWidth="1"/>
    <col min="4689" max="4689" width="6" customWidth="1"/>
    <col min="4691" max="4691" width="4.85546875" customWidth="1"/>
    <col min="4692" max="4692" width="5" customWidth="1"/>
    <col min="4694" max="4694" width="13.7109375" customWidth="1"/>
    <col min="4695" max="4695" width="17.140625" customWidth="1"/>
    <col min="4696" max="4699" width="2.7109375" customWidth="1"/>
    <col min="4700" max="4700" width="6" customWidth="1"/>
    <col min="4867" max="4868" width="17.5703125" customWidth="1"/>
    <col min="4869" max="4869" width="4" customWidth="1"/>
    <col min="4870" max="4870" width="17.5703125" customWidth="1"/>
    <col min="4877" max="4877" width="2.7109375" customWidth="1"/>
    <col min="4878" max="4878" width="5.42578125" customWidth="1"/>
    <col min="4879" max="4879" width="5" customWidth="1"/>
    <col min="4881" max="4881" width="13.7109375" customWidth="1"/>
    <col min="4882" max="4882" width="17.140625" customWidth="1"/>
    <col min="4883" max="4885" width="0" hidden="1" customWidth="1"/>
    <col min="4886" max="4886" width="2.7109375" customWidth="1"/>
    <col min="4887" max="4888" width="6" customWidth="1"/>
    <col min="4889" max="4889" width="4.85546875" customWidth="1"/>
    <col min="4890" max="4890" width="5" customWidth="1"/>
    <col min="4891" max="4891" width="10.42578125" customWidth="1"/>
    <col min="4892" max="4892" width="13.7109375" customWidth="1"/>
    <col min="4893" max="4893" width="17.140625" customWidth="1"/>
    <col min="4894" max="4896" width="0" hidden="1" customWidth="1"/>
    <col min="4897" max="4897" width="2.7109375" customWidth="1"/>
    <col min="4898" max="4898" width="6" customWidth="1"/>
    <col min="4900" max="4900" width="4.85546875" customWidth="1"/>
    <col min="4901" max="4901" width="5" customWidth="1"/>
    <col min="4903" max="4903" width="13.7109375" customWidth="1"/>
    <col min="4904" max="4904" width="17.140625" customWidth="1"/>
    <col min="4905" max="4908" width="2.7109375" customWidth="1"/>
    <col min="4909" max="4909" width="6" customWidth="1"/>
    <col min="4911" max="4911" width="4.85546875" customWidth="1"/>
    <col min="4912" max="4912" width="5" customWidth="1"/>
    <col min="4914" max="4914" width="13.7109375" customWidth="1"/>
    <col min="4915" max="4915" width="17.140625" customWidth="1"/>
    <col min="4916" max="4919" width="2.7109375" customWidth="1"/>
    <col min="4920" max="4921" width="6" customWidth="1"/>
    <col min="4922" max="4922" width="4.85546875" customWidth="1"/>
    <col min="4923" max="4923" width="5" customWidth="1"/>
    <col min="4924" max="4924" width="10.42578125" customWidth="1"/>
    <col min="4925" max="4925" width="13.7109375" customWidth="1"/>
    <col min="4926" max="4926" width="17.140625" customWidth="1"/>
    <col min="4927" max="4933" width="2.7109375" customWidth="1"/>
    <col min="4934" max="4934" width="6" customWidth="1"/>
    <col min="4936" max="4936" width="4.85546875" customWidth="1"/>
    <col min="4937" max="4937" width="5" customWidth="1"/>
    <col min="4939" max="4939" width="13.7109375" customWidth="1"/>
    <col min="4940" max="4940" width="17.140625" customWidth="1"/>
    <col min="4941" max="4944" width="2.7109375" customWidth="1"/>
    <col min="4945" max="4945" width="6" customWidth="1"/>
    <col min="4947" max="4947" width="4.85546875" customWidth="1"/>
    <col min="4948" max="4948" width="5" customWidth="1"/>
    <col min="4950" max="4950" width="13.7109375" customWidth="1"/>
    <col min="4951" max="4951" width="17.140625" customWidth="1"/>
    <col min="4952" max="4955" width="2.7109375" customWidth="1"/>
    <col min="4956" max="4956" width="6" customWidth="1"/>
    <col min="5123" max="5124" width="17.5703125" customWidth="1"/>
    <col min="5125" max="5125" width="4" customWidth="1"/>
    <col min="5126" max="5126" width="17.5703125" customWidth="1"/>
    <col min="5133" max="5133" width="2.7109375" customWidth="1"/>
    <col min="5134" max="5134" width="5.42578125" customWidth="1"/>
    <col min="5135" max="5135" width="5" customWidth="1"/>
    <col min="5137" max="5137" width="13.7109375" customWidth="1"/>
    <col min="5138" max="5138" width="17.140625" customWidth="1"/>
    <col min="5139" max="5141" width="0" hidden="1" customWidth="1"/>
    <col min="5142" max="5142" width="2.7109375" customWidth="1"/>
    <col min="5143" max="5144" width="6" customWidth="1"/>
    <col min="5145" max="5145" width="4.85546875" customWidth="1"/>
    <col min="5146" max="5146" width="5" customWidth="1"/>
    <col min="5147" max="5147" width="10.42578125" customWidth="1"/>
    <col min="5148" max="5148" width="13.7109375" customWidth="1"/>
    <col min="5149" max="5149" width="17.140625" customWidth="1"/>
    <col min="5150" max="5152" width="0" hidden="1" customWidth="1"/>
    <col min="5153" max="5153" width="2.7109375" customWidth="1"/>
    <col min="5154" max="5154" width="6" customWidth="1"/>
    <col min="5156" max="5156" width="4.85546875" customWidth="1"/>
    <col min="5157" max="5157" width="5" customWidth="1"/>
    <col min="5159" max="5159" width="13.7109375" customWidth="1"/>
    <col min="5160" max="5160" width="17.140625" customWidth="1"/>
    <col min="5161" max="5164" width="2.7109375" customWidth="1"/>
    <col min="5165" max="5165" width="6" customWidth="1"/>
    <col min="5167" max="5167" width="4.85546875" customWidth="1"/>
    <col min="5168" max="5168" width="5" customWidth="1"/>
    <col min="5170" max="5170" width="13.7109375" customWidth="1"/>
    <col min="5171" max="5171" width="17.140625" customWidth="1"/>
    <col min="5172" max="5175" width="2.7109375" customWidth="1"/>
    <col min="5176" max="5177" width="6" customWidth="1"/>
    <col min="5178" max="5178" width="4.85546875" customWidth="1"/>
    <col min="5179" max="5179" width="5" customWidth="1"/>
    <col min="5180" max="5180" width="10.42578125" customWidth="1"/>
    <col min="5181" max="5181" width="13.7109375" customWidth="1"/>
    <col min="5182" max="5182" width="17.140625" customWidth="1"/>
    <col min="5183" max="5189" width="2.7109375" customWidth="1"/>
    <col min="5190" max="5190" width="6" customWidth="1"/>
    <col min="5192" max="5192" width="4.85546875" customWidth="1"/>
    <col min="5193" max="5193" width="5" customWidth="1"/>
    <col min="5195" max="5195" width="13.7109375" customWidth="1"/>
    <col min="5196" max="5196" width="17.140625" customWidth="1"/>
    <col min="5197" max="5200" width="2.7109375" customWidth="1"/>
    <col min="5201" max="5201" width="6" customWidth="1"/>
    <col min="5203" max="5203" width="4.85546875" customWidth="1"/>
    <col min="5204" max="5204" width="5" customWidth="1"/>
    <col min="5206" max="5206" width="13.7109375" customWidth="1"/>
    <col min="5207" max="5207" width="17.140625" customWidth="1"/>
    <col min="5208" max="5211" width="2.7109375" customWidth="1"/>
    <col min="5212" max="5212" width="6" customWidth="1"/>
    <col min="5379" max="5380" width="17.5703125" customWidth="1"/>
    <col min="5381" max="5381" width="4" customWidth="1"/>
    <col min="5382" max="5382" width="17.5703125" customWidth="1"/>
    <col min="5389" max="5389" width="2.7109375" customWidth="1"/>
    <col min="5390" max="5390" width="5.42578125" customWidth="1"/>
    <col min="5391" max="5391" width="5" customWidth="1"/>
    <col min="5393" max="5393" width="13.7109375" customWidth="1"/>
    <col min="5394" max="5394" width="17.140625" customWidth="1"/>
    <col min="5395" max="5397" width="0" hidden="1" customWidth="1"/>
    <col min="5398" max="5398" width="2.7109375" customWidth="1"/>
    <col min="5399" max="5400" width="6" customWidth="1"/>
    <col min="5401" max="5401" width="4.85546875" customWidth="1"/>
    <col min="5402" max="5402" width="5" customWidth="1"/>
    <col min="5403" max="5403" width="10.42578125" customWidth="1"/>
    <col min="5404" max="5404" width="13.7109375" customWidth="1"/>
    <col min="5405" max="5405" width="17.140625" customWidth="1"/>
    <col min="5406" max="5408" width="0" hidden="1" customWidth="1"/>
    <col min="5409" max="5409" width="2.7109375" customWidth="1"/>
    <col min="5410" max="5410" width="6" customWidth="1"/>
    <col min="5412" max="5412" width="4.85546875" customWidth="1"/>
    <col min="5413" max="5413" width="5" customWidth="1"/>
    <col min="5415" max="5415" width="13.7109375" customWidth="1"/>
    <col min="5416" max="5416" width="17.140625" customWidth="1"/>
    <col min="5417" max="5420" width="2.7109375" customWidth="1"/>
    <col min="5421" max="5421" width="6" customWidth="1"/>
    <col min="5423" max="5423" width="4.85546875" customWidth="1"/>
    <col min="5424" max="5424" width="5" customWidth="1"/>
    <col min="5426" max="5426" width="13.7109375" customWidth="1"/>
    <col min="5427" max="5427" width="17.140625" customWidth="1"/>
    <col min="5428" max="5431" width="2.7109375" customWidth="1"/>
    <col min="5432" max="5433" width="6" customWidth="1"/>
    <col min="5434" max="5434" width="4.85546875" customWidth="1"/>
    <col min="5435" max="5435" width="5" customWidth="1"/>
    <col min="5436" max="5436" width="10.42578125" customWidth="1"/>
    <col min="5437" max="5437" width="13.7109375" customWidth="1"/>
    <col min="5438" max="5438" width="17.140625" customWidth="1"/>
    <col min="5439" max="5445" width="2.7109375" customWidth="1"/>
    <col min="5446" max="5446" width="6" customWidth="1"/>
    <col min="5448" max="5448" width="4.85546875" customWidth="1"/>
    <col min="5449" max="5449" width="5" customWidth="1"/>
    <col min="5451" max="5451" width="13.7109375" customWidth="1"/>
    <col min="5452" max="5452" width="17.140625" customWidth="1"/>
    <col min="5453" max="5456" width="2.7109375" customWidth="1"/>
    <col min="5457" max="5457" width="6" customWidth="1"/>
    <col min="5459" max="5459" width="4.85546875" customWidth="1"/>
    <col min="5460" max="5460" width="5" customWidth="1"/>
    <col min="5462" max="5462" width="13.7109375" customWidth="1"/>
    <col min="5463" max="5463" width="17.140625" customWidth="1"/>
    <col min="5464" max="5467" width="2.7109375" customWidth="1"/>
    <col min="5468" max="5468" width="6" customWidth="1"/>
    <col min="5635" max="5636" width="17.5703125" customWidth="1"/>
    <col min="5637" max="5637" width="4" customWidth="1"/>
    <col min="5638" max="5638" width="17.5703125" customWidth="1"/>
    <col min="5645" max="5645" width="2.7109375" customWidth="1"/>
    <col min="5646" max="5646" width="5.42578125" customWidth="1"/>
    <col min="5647" max="5647" width="5" customWidth="1"/>
    <col min="5649" max="5649" width="13.7109375" customWidth="1"/>
    <col min="5650" max="5650" width="17.140625" customWidth="1"/>
    <col min="5651" max="5653" width="0" hidden="1" customWidth="1"/>
    <col min="5654" max="5654" width="2.7109375" customWidth="1"/>
    <col min="5655" max="5656" width="6" customWidth="1"/>
    <col min="5657" max="5657" width="4.85546875" customWidth="1"/>
    <col min="5658" max="5658" width="5" customWidth="1"/>
    <col min="5659" max="5659" width="10.42578125" customWidth="1"/>
    <col min="5660" max="5660" width="13.7109375" customWidth="1"/>
    <col min="5661" max="5661" width="17.140625" customWidth="1"/>
    <col min="5662" max="5664" width="0" hidden="1" customWidth="1"/>
    <col min="5665" max="5665" width="2.7109375" customWidth="1"/>
    <col min="5666" max="5666" width="6" customWidth="1"/>
    <col min="5668" max="5668" width="4.85546875" customWidth="1"/>
    <col min="5669" max="5669" width="5" customWidth="1"/>
    <col min="5671" max="5671" width="13.7109375" customWidth="1"/>
    <col min="5672" max="5672" width="17.140625" customWidth="1"/>
    <col min="5673" max="5676" width="2.7109375" customWidth="1"/>
    <col min="5677" max="5677" width="6" customWidth="1"/>
    <col min="5679" max="5679" width="4.85546875" customWidth="1"/>
    <col min="5680" max="5680" width="5" customWidth="1"/>
    <col min="5682" max="5682" width="13.7109375" customWidth="1"/>
    <col min="5683" max="5683" width="17.140625" customWidth="1"/>
    <col min="5684" max="5687" width="2.7109375" customWidth="1"/>
    <col min="5688" max="5689" width="6" customWidth="1"/>
    <col min="5690" max="5690" width="4.85546875" customWidth="1"/>
    <col min="5691" max="5691" width="5" customWidth="1"/>
    <col min="5692" max="5692" width="10.42578125" customWidth="1"/>
    <col min="5693" max="5693" width="13.7109375" customWidth="1"/>
    <col min="5694" max="5694" width="17.140625" customWidth="1"/>
    <col min="5695" max="5701" width="2.7109375" customWidth="1"/>
    <col min="5702" max="5702" width="6" customWidth="1"/>
    <col min="5704" max="5704" width="4.85546875" customWidth="1"/>
    <col min="5705" max="5705" width="5" customWidth="1"/>
    <col min="5707" max="5707" width="13.7109375" customWidth="1"/>
    <col min="5708" max="5708" width="17.140625" customWidth="1"/>
    <col min="5709" max="5712" width="2.7109375" customWidth="1"/>
    <col min="5713" max="5713" width="6" customWidth="1"/>
    <col min="5715" max="5715" width="4.85546875" customWidth="1"/>
    <col min="5716" max="5716" width="5" customWidth="1"/>
    <col min="5718" max="5718" width="13.7109375" customWidth="1"/>
    <col min="5719" max="5719" width="17.140625" customWidth="1"/>
    <col min="5720" max="5723" width="2.7109375" customWidth="1"/>
    <col min="5724" max="5724" width="6" customWidth="1"/>
    <col min="5891" max="5892" width="17.5703125" customWidth="1"/>
    <col min="5893" max="5893" width="4" customWidth="1"/>
    <col min="5894" max="5894" width="17.5703125" customWidth="1"/>
    <col min="5901" max="5901" width="2.7109375" customWidth="1"/>
    <col min="5902" max="5902" width="5.42578125" customWidth="1"/>
    <col min="5903" max="5903" width="5" customWidth="1"/>
    <col min="5905" max="5905" width="13.7109375" customWidth="1"/>
    <col min="5906" max="5906" width="17.140625" customWidth="1"/>
    <col min="5907" max="5909" width="0" hidden="1" customWidth="1"/>
    <col min="5910" max="5910" width="2.7109375" customWidth="1"/>
    <col min="5911" max="5912" width="6" customWidth="1"/>
    <col min="5913" max="5913" width="4.85546875" customWidth="1"/>
    <col min="5914" max="5914" width="5" customWidth="1"/>
    <col min="5915" max="5915" width="10.42578125" customWidth="1"/>
    <col min="5916" max="5916" width="13.7109375" customWidth="1"/>
    <col min="5917" max="5917" width="17.140625" customWidth="1"/>
    <col min="5918" max="5920" width="0" hidden="1" customWidth="1"/>
    <col min="5921" max="5921" width="2.7109375" customWidth="1"/>
    <col min="5922" max="5922" width="6" customWidth="1"/>
    <col min="5924" max="5924" width="4.85546875" customWidth="1"/>
    <col min="5925" max="5925" width="5" customWidth="1"/>
    <col min="5927" max="5927" width="13.7109375" customWidth="1"/>
    <col min="5928" max="5928" width="17.140625" customWidth="1"/>
    <col min="5929" max="5932" width="2.7109375" customWidth="1"/>
    <col min="5933" max="5933" width="6" customWidth="1"/>
    <col min="5935" max="5935" width="4.85546875" customWidth="1"/>
    <col min="5936" max="5936" width="5" customWidth="1"/>
    <col min="5938" max="5938" width="13.7109375" customWidth="1"/>
    <col min="5939" max="5939" width="17.140625" customWidth="1"/>
    <col min="5940" max="5943" width="2.7109375" customWidth="1"/>
    <col min="5944" max="5945" width="6" customWidth="1"/>
    <col min="5946" max="5946" width="4.85546875" customWidth="1"/>
    <col min="5947" max="5947" width="5" customWidth="1"/>
    <col min="5948" max="5948" width="10.42578125" customWidth="1"/>
    <col min="5949" max="5949" width="13.7109375" customWidth="1"/>
    <col min="5950" max="5950" width="17.140625" customWidth="1"/>
    <col min="5951" max="5957" width="2.7109375" customWidth="1"/>
    <col min="5958" max="5958" width="6" customWidth="1"/>
    <col min="5960" max="5960" width="4.85546875" customWidth="1"/>
    <col min="5961" max="5961" width="5" customWidth="1"/>
    <col min="5963" max="5963" width="13.7109375" customWidth="1"/>
    <col min="5964" max="5964" width="17.140625" customWidth="1"/>
    <col min="5965" max="5968" width="2.7109375" customWidth="1"/>
    <col min="5969" max="5969" width="6" customWidth="1"/>
    <col min="5971" max="5971" width="4.85546875" customWidth="1"/>
    <col min="5972" max="5972" width="5" customWidth="1"/>
    <col min="5974" max="5974" width="13.7109375" customWidth="1"/>
    <col min="5975" max="5975" width="17.140625" customWidth="1"/>
    <col min="5976" max="5979" width="2.7109375" customWidth="1"/>
    <col min="5980" max="5980" width="6" customWidth="1"/>
    <col min="6147" max="6148" width="17.5703125" customWidth="1"/>
    <col min="6149" max="6149" width="4" customWidth="1"/>
    <col min="6150" max="6150" width="17.5703125" customWidth="1"/>
    <col min="6157" max="6157" width="2.7109375" customWidth="1"/>
    <col min="6158" max="6158" width="5.42578125" customWidth="1"/>
    <col min="6159" max="6159" width="5" customWidth="1"/>
    <col min="6161" max="6161" width="13.7109375" customWidth="1"/>
    <col min="6162" max="6162" width="17.140625" customWidth="1"/>
    <col min="6163" max="6165" width="0" hidden="1" customWidth="1"/>
    <col min="6166" max="6166" width="2.7109375" customWidth="1"/>
    <col min="6167" max="6168" width="6" customWidth="1"/>
    <col min="6169" max="6169" width="4.85546875" customWidth="1"/>
    <col min="6170" max="6170" width="5" customWidth="1"/>
    <col min="6171" max="6171" width="10.42578125" customWidth="1"/>
    <col min="6172" max="6172" width="13.7109375" customWidth="1"/>
    <col min="6173" max="6173" width="17.140625" customWidth="1"/>
    <col min="6174" max="6176" width="0" hidden="1" customWidth="1"/>
    <col min="6177" max="6177" width="2.7109375" customWidth="1"/>
    <col min="6178" max="6178" width="6" customWidth="1"/>
    <col min="6180" max="6180" width="4.85546875" customWidth="1"/>
    <col min="6181" max="6181" width="5" customWidth="1"/>
    <col min="6183" max="6183" width="13.7109375" customWidth="1"/>
    <col min="6184" max="6184" width="17.140625" customWidth="1"/>
    <col min="6185" max="6188" width="2.7109375" customWidth="1"/>
    <col min="6189" max="6189" width="6" customWidth="1"/>
    <col min="6191" max="6191" width="4.85546875" customWidth="1"/>
    <col min="6192" max="6192" width="5" customWidth="1"/>
    <col min="6194" max="6194" width="13.7109375" customWidth="1"/>
    <col min="6195" max="6195" width="17.140625" customWidth="1"/>
    <col min="6196" max="6199" width="2.7109375" customWidth="1"/>
    <col min="6200" max="6201" width="6" customWidth="1"/>
    <col min="6202" max="6202" width="4.85546875" customWidth="1"/>
    <col min="6203" max="6203" width="5" customWidth="1"/>
    <col min="6204" max="6204" width="10.42578125" customWidth="1"/>
    <col min="6205" max="6205" width="13.7109375" customWidth="1"/>
    <col min="6206" max="6206" width="17.140625" customWidth="1"/>
    <col min="6207" max="6213" width="2.7109375" customWidth="1"/>
    <col min="6214" max="6214" width="6" customWidth="1"/>
    <col min="6216" max="6216" width="4.85546875" customWidth="1"/>
    <col min="6217" max="6217" width="5" customWidth="1"/>
    <col min="6219" max="6219" width="13.7109375" customWidth="1"/>
    <col min="6220" max="6220" width="17.140625" customWidth="1"/>
    <col min="6221" max="6224" width="2.7109375" customWidth="1"/>
    <col min="6225" max="6225" width="6" customWidth="1"/>
    <col min="6227" max="6227" width="4.85546875" customWidth="1"/>
    <col min="6228" max="6228" width="5" customWidth="1"/>
    <col min="6230" max="6230" width="13.7109375" customWidth="1"/>
    <col min="6231" max="6231" width="17.140625" customWidth="1"/>
    <col min="6232" max="6235" width="2.7109375" customWidth="1"/>
    <col min="6236" max="6236" width="6" customWidth="1"/>
    <col min="6403" max="6404" width="17.5703125" customWidth="1"/>
    <col min="6405" max="6405" width="4" customWidth="1"/>
    <col min="6406" max="6406" width="17.5703125" customWidth="1"/>
    <col min="6413" max="6413" width="2.7109375" customWidth="1"/>
    <col min="6414" max="6414" width="5.42578125" customWidth="1"/>
    <col min="6415" max="6415" width="5" customWidth="1"/>
    <col min="6417" max="6417" width="13.7109375" customWidth="1"/>
    <col min="6418" max="6418" width="17.140625" customWidth="1"/>
    <col min="6419" max="6421" width="0" hidden="1" customWidth="1"/>
    <col min="6422" max="6422" width="2.7109375" customWidth="1"/>
    <col min="6423" max="6424" width="6" customWidth="1"/>
    <col min="6425" max="6425" width="4.85546875" customWidth="1"/>
    <col min="6426" max="6426" width="5" customWidth="1"/>
    <col min="6427" max="6427" width="10.42578125" customWidth="1"/>
    <col min="6428" max="6428" width="13.7109375" customWidth="1"/>
    <col min="6429" max="6429" width="17.140625" customWidth="1"/>
    <col min="6430" max="6432" width="0" hidden="1" customWidth="1"/>
    <col min="6433" max="6433" width="2.7109375" customWidth="1"/>
    <col min="6434" max="6434" width="6" customWidth="1"/>
    <col min="6436" max="6436" width="4.85546875" customWidth="1"/>
    <col min="6437" max="6437" width="5" customWidth="1"/>
    <col min="6439" max="6439" width="13.7109375" customWidth="1"/>
    <col min="6440" max="6440" width="17.140625" customWidth="1"/>
    <col min="6441" max="6444" width="2.7109375" customWidth="1"/>
    <col min="6445" max="6445" width="6" customWidth="1"/>
    <col min="6447" max="6447" width="4.85546875" customWidth="1"/>
    <col min="6448" max="6448" width="5" customWidth="1"/>
    <col min="6450" max="6450" width="13.7109375" customWidth="1"/>
    <col min="6451" max="6451" width="17.140625" customWidth="1"/>
    <col min="6452" max="6455" width="2.7109375" customWidth="1"/>
    <col min="6456" max="6457" width="6" customWidth="1"/>
    <col min="6458" max="6458" width="4.85546875" customWidth="1"/>
    <col min="6459" max="6459" width="5" customWidth="1"/>
    <col min="6460" max="6460" width="10.42578125" customWidth="1"/>
    <col min="6461" max="6461" width="13.7109375" customWidth="1"/>
    <col min="6462" max="6462" width="17.140625" customWidth="1"/>
    <col min="6463" max="6469" width="2.7109375" customWidth="1"/>
    <col min="6470" max="6470" width="6" customWidth="1"/>
    <col min="6472" max="6472" width="4.85546875" customWidth="1"/>
    <col min="6473" max="6473" width="5" customWidth="1"/>
    <col min="6475" max="6475" width="13.7109375" customWidth="1"/>
    <col min="6476" max="6476" width="17.140625" customWidth="1"/>
    <col min="6477" max="6480" width="2.7109375" customWidth="1"/>
    <col min="6481" max="6481" width="6" customWidth="1"/>
    <col min="6483" max="6483" width="4.85546875" customWidth="1"/>
    <col min="6484" max="6484" width="5" customWidth="1"/>
    <col min="6486" max="6486" width="13.7109375" customWidth="1"/>
    <col min="6487" max="6487" width="17.140625" customWidth="1"/>
    <col min="6488" max="6491" width="2.7109375" customWidth="1"/>
    <col min="6492" max="6492" width="6" customWidth="1"/>
    <col min="6659" max="6660" width="17.5703125" customWidth="1"/>
    <col min="6661" max="6661" width="4" customWidth="1"/>
    <col min="6662" max="6662" width="17.5703125" customWidth="1"/>
    <col min="6669" max="6669" width="2.7109375" customWidth="1"/>
    <col min="6670" max="6670" width="5.42578125" customWidth="1"/>
    <col min="6671" max="6671" width="5" customWidth="1"/>
    <col min="6673" max="6673" width="13.7109375" customWidth="1"/>
    <col min="6674" max="6674" width="17.140625" customWidth="1"/>
    <col min="6675" max="6677" width="0" hidden="1" customWidth="1"/>
    <col min="6678" max="6678" width="2.7109375" customWidth="1"/>
    <col min="6679" max="6680" width="6" customWidth="1"/>
    <col min="6681" max="6681" width="4.85546875" customWidth="1"/>
    <col min="6682" max="6682" width="5" customWidth="1"/>
    <col min="6683" max="6683" width="10.42578125" customWidth="1"/>
    <col min="6684" max="6684" width="13.7109375" customWidth="1"/>
    <col min="6685" max="6685" width="17.140625" customWidth="1"/>
    <col min="6686" max="6688" width="0" hidden="1" customWidth="1"/>
    <col min="6689" max="6689" width="2.7109375" customWidth="1"/>
    <col min="6690" max="6690" width="6" customWidth="1"/>
    <col min="6692" max="6692" width="4.85546875" customWidth="1"/>
    <col min="6693" max="6693" width="5" customWidth="1"/>
    <col min="6695" max="6695" width="13.7109375" customWidth="1"/>
    <col min="6696" max="6696" width="17.140625" customWidth="1"/>
    <col min="6697" max="6700" width="2.7109375" customWidth="1"/>
    <col min="6701" max="6701" width="6" customWidth="1"/>
    <col min="6703" max="6703" width="4.85546875" customWidth="1"/>
    <col min="6704" max="6704" width="5" customWidth="1"/>
    <col min="6706" max="6706" width="13.7109375" customWidth="1"/>
    <col min="6707" max="6707" width="17.140625" customWidth="1"/>
    <col min="6708" max="6711" width="2.7109375" customWidth="1"/>
    <col min="6712" max="6713" width="6" customWidth="1"/>
    <col min="6714" max="6714" width="4.85546875" customWidth="1"/>
    <col min="6715" max="6715" width="5" customWidth="1"/>
    <col min="6716" max="6716" width="10.42578125" customWidth="1"/>
    <col min="6717" max="6717" width="13.7109375" customWidth="1"/>
    <col min="6718" max="6718" width="17.140625" customWidth="1"/>
    <col min="6719" max="6725" width="2.7109375" customWidth="1"/>
    <col min="6726" max="6726" width="6" customWidth="1"/>
    <col min="6728" max="6728" width="4.85546875" customWidth="1"/>
    <col min="6729" max="6729" width="5" customWidth="1"/>
    <col min="6731" max="6731" width="13.7109375" customWidth="1"/>
    <col min="6732" max="6732" width="17.140625" customWidth="1"/>
    <col min="6733" max="6736" width="2.7109375" customWidth="1"/>
    <col min="6737" max="6737" width="6" customWidth="1"/>
    <col min="6739" max="6739" width="4.85546875" customWidth="1"/>
    <col min="6740" max="6740" width="5" customWidth="1"/>
    <col min="6742" max="6742" width="13.7109375" customWidth="1"/>
    <col min="6743" max="6743" width="17.140625" customWidth="1"/>
    <col min="6744" max="6747" width="2.7109375" customWidth="1"/>
    <col min="6748" max="6748" width="6" customWidth="1"/>
    <col min="6915" max="6916" width="17.5703125" customWidth="1"/>
    <col min="6917" max="6917" width="4" customWidth="1"/>
    <col min="6918" max="6918" width="17.5703125" customWidth="1"/>
    <col min="6925" max="6925" width="2.7109375" customWidth="1"/>
    <col min="6926" max="6926" width="5.42578125" customWidth="1"/>
    <col min="6927" max="6927" width="5" customWidth="1"/>
    <col min="6929" max="6929" width="13.7109375" customWidth="1"/>
    <col min="6930" max="6930" width="17.140625" customWidth="1"/>
    <col min="6931" max="6933" width="0" hidden="1" customWidth="1"/>
    <col min="6934" max="6934" width="2.7109375" customWidth="1"/>
    <col min="6935" max="6936" width="6" customWidth="1"/>
    <col min="6937" max="6937" width="4.85546875" customWidth="1"/>
    <col min="6938" max="6938" width="5" customWidth="1"/>
    <col min="6939" max="6939" width="10.42578125" customWidth="1"/>
    <col min="6940" max="6940" width="13.7109375" customWidth="1"/>
    <col min="6941" max="6941" width="17.140625" customWidth="1"/>
    <col min="6942" max="6944" width="0" hidden="1" customWidth="1"/>
    <col min="6945" max="6945" width="2.7109375" customWidth="1"/>
    <col min="6946" max="6946" width="6" customWidth="1"/>
    <col min="6948" max="6948" width="4.85546875" customWidth="1"/>
    <col min="6949" max="6949" width="5" customWidth="1"/>
    <col min="6951" max="6951" width="13.7109375" customWidth="1"/>
    <col min="6952" max="6952" width="17.140625" customWidth="1"/>
    <col min="6953" max="6956" width="2.7109375" customWidth="1"/>
    <col min="6957" max="6957" width="6" customWidth="1"/>
    <col min="6959" max="6959" width="4.85546875" customWidth="1"/>
    <col min="6960" max="6960" width="5" customWidth="1"/>
    <col min="6962" max="6962" width="13.7109375" customWidth="1"/>
    <col min="6963" max="6963" width="17.140625" customWidth="1"/>
    <col min="6964" max="6967" width="2.7109375" customWidth="1"/>
    <col min="6968" max="6969" width="6" customWidth="1"/>
    <col min="6970" max="6970" width="4.85546875" customWidth="1"/>
    <col min="6971" max="6971" width="5" customWidth="1"/>
    <col min="6972" max="6972" width="10.42578125" customWidth="1"/>
    <col min="6973" max="6973" width="13.7109375" customWidth="1"/>
    <col min="6974" max="6974" width="17.140625" customWidth="1"/>
    <col min="6975" max="6981" width="2.7109375" customWidth="1"/>
    <col min="6982" max="6982" width="6" customWidth="1"/>
    <col min="6984" max="6984" width="4.85546875" customWidth="1"/>
    <col min="6985" max="6985" width="5" customWidth="1"/>
    <col min="6987" max="6987" width="13.7109375" customWidth="1"/>
    <col min="6988" max="6988" width="17.140625" customWidth="1"/>
    <col min="6989" max="6992" width="2.7109375" customWidth="1"/>
    <col min="6993" max="6993" width="6" customWidth="1"/>
    <col min="6995" max="6995" width="4.85546875" customWidth="1"/>
    <col min="6996" max="6996" width="5" customWidth="1"/>
    <col min="6998" max="6998" width="13.7109375" customWidth="1"/>
    <col min="6999" max="6999" width="17.140625" customWidth="1"/>
    <col min="7000" max="7003" width="2.7109375" customWidth="1"/>
    <col min="7004" max="7004" width="6" customWidth="1"/>
    <col min="7171" max="7172" width="17.5703125" customWidth="1"/>
    <col min="7173" max="7173" width="4" customWidth="1"/>
    <col min="7174" max="7174" width="17.5703125" customWidth="1"/>
    <col min="7181" max="7181" width="2.7109375" customWidth="1"/>
    <col min="7182" max="7182" width="5.42578125" customWidth="1"/>
    <col min="7183" max="7183" width="5" customWidth="1"/>
    <col min="7185" max="7185" width="13.7109375" customWidth="1"/>
    <col min="7186" max="7186" width="17.140625" customWidth="1"/>
    <col min="7187" max="7189" width="0" hidden="1" customWidth="1"/>
    <col min="7190" max="7190" width="2.7109375" customWidth="1"/>
    <col min="7191" max="7192" width="6" customWidth="1"/>
    <col min="7193" max="7193" width="4.85546875" customWidth="1"/>
    <col min="7194" max="7194" width="5" customWidth="1"/>
    <col min="7195" max="7195" width="10.42578125" customWidth="1"/>
    <col min="7196" max="7196" width="13.7109375" customWidth="1"/>
    <col min="7197" max="7197" width="17.140625" customWidth="1"/>
    <col min="7198" max="7200" width="0" hidden="1" customWidth="1"/>
    <col min="7201" max="7201" width="2.7109375" customWidth="1"/>
    <col min="7202" max="7202" width="6" customWidth="1"/>
    <col min="7204" max="7204" width="4.85546875" customWidth="1"/>
    <col min="7205" max="7205" width="5" customWidth="1"/>
    <col min="7207" max="7207" width="13.7109375" customWidth="1"/>
    <col min="7208" max="7208" width="17.140625" customWidth="1"/>
    <col min="7209" max="7212" width="2.7109375" customWidth="1"/>
    <col min="7213" max="7213" width="6" customWidth="1"/>
    <col min="7215" max="7215" width="4.85546875" customWidth="1"/>
    <col min="7216" max="7216" width="5" customWidth="1"/>
    <col min="7218" max="7218" width="13.7109375" customWidth="1"/>
    <col min="7219" max="7219" width="17.140625" customWidth="1"/>
    <col min="7220" max="7223" width="2.7109375" customWidth="1"/>
    <col min="7224" max="7225" width="6" customWidth="1"/>
    <col min="7226" max="7226" width="4.85546875" customWidth="1"/>
    <col min="7227" max="7227" width="5" customWidth="1"/>
    <col min="7228" max="7228" width="10.42578125" customWidth="1"/>
    <col min="7229" max="7229" width="13.7109375" customWidth="1"/>
    <col min="7230" max="7230" width="17.140625" customWidth="1"/>
    <col min="7231" max="7237" width="2.7109375" customWidth="1"/>
    <col min="7238" max="7238" width="6" customWidth="1"/>
    <col min="7240" max="7240" width="4.85546875" customWidth="1"/>
    <col min="7241" max="7241" width="5" customWidth="1"/>
    <col min="7243" max="7243" width="13.7109375" customWidth="1"/>
    <col min="7244" max="7244" width="17.140625" customWidth="1"/>
    <col min="7245" max="7248" width="2.7109375" customWidth="1"/>
    <col min="7249" max="7249" width="6" customWidth="1"/>
    <col min="7251" max="7251" width="4.85546875" customWidth="1"/>
    <col min="7252" max="7252" width="5" customWidth="1"/>
    <col min="7254" max="7254" width="13.7109375" customWidth="1"/>
    <col min="7255" max="7255" width="17.140625" customWidth="1"/>
    <col min="7256" max="7259" width="2.7109375" customWidth="1"/>
    <col min="7260" max="7260" width="6" customWidth="1"/>
    <col min="7427" max="7428" width="17.5703125" customWidth="1"/>
    <col min="7429" max="7429" width="4" customWidth="1"/>
    <col min="7430" max="7430" width="17.5703125" customWidth="1"/>
    <col min="7437" max="7437" width="2.7109375" customWidth="1"/>
    <col min="7438" max="7438" width="5.42578125" customWidth="1"/>
    <col min="7439" max="7439" width="5" customWidth="1"/>
    <col min="7441" max="7441" width="13.7109375" customWidth="1"/>
    <col min="7442" max="7442" width="17.140625" customWidth="1"/>
    <col min="7443" max="7445" width="0" hidden="1" customWidth="1"/>
    <col min="7446" max="7446" width="2.7109375" customWidth="1"/>
    <col min="7447" max="7448" width="6" customWidth="1"/>
    <col min="7449" max="7449" width="4.85546875" customWidth="1"/>
    <col min="7450" max="7450" width="5" customWidth="1"/>
    <col min="7451" max="7451" width="10.42578125" customWidth="1"/>
    <col min="7452" max="7452" width="13.7109375" customWidth="1"/>
    <col min="7453" max="7453" width="17.140625" customWidth="1"/>
    <col min="7454" max="7456" width="0" hidden="1" customWidth="1"/>
    <col min="7457" max="7457" width="2.7109375" customWidth="1"/>
    <col min="7458" max="7458" width="6" customWidth="1"/>
    <col min="7460" max="7460" width="4.85546875" customWidth="1"/>
    <col min="7461" max="7461" width="5" customWidth="1"/>
    <col min="7463" max="7463" width="13.7109375" customWidth="1"/>
    <col min="7464" max="7464" width="17.140625" customWidth="1"/>
    <col min="7465" max="7468" width="2.7109375" customWidth="1"/>
    <col min="7469" max="7469" width="6" customWidth="1"/>
    <col min="7471" max="7471" width="4.85546875" customWidth="1"/>
    <col min="7472" max="7472" width="5" customWidth="1"/>
    <col min="7474" max="7474" width="13.7109375" customWidth="1"/>
    <col min="7475" max="7475" width="17.140625" customWidth="1"/>
    <col min="7476" max="7479" width="2.7109375" customWidth="1"/>
    <col min="7480" max="7481" width="6" customWidth="1"/>
    <col min="7482" max="7482" width="4.85546875" customWidth="1"/>
    <col min="7483" max="7483" width="5" customWidth="1"/>
    <col min="7484" max="7484" width="10.42578125" customWidth="1"/>
    <col min="7485" max="7485" width="13.7109375" customWidth="1"/>
    <col min="7486" max="7486" width="17.140625" customWidth="1"/>
    <col min="7487" max="7493" width="2.7109375" customWidth="1"/>
    <col min="7494" max="7494" width="6" customWidth="1"/>
    <col min="7496" max="7496" width="4.85546875" customWidth="1"/>
    <col min="7497" max="7497" width="5" customWidth="1"/>
    <col min="7499" max="7499" width="13.7109375" customWidth="1"/>
    <col min="7500" max="7500" width="17.140625" customWidth="1"/>
    <col min="7501" max="7504" width="2.7109375" customWidth="1"/>
    <col min="7505" max="7505" width="6" customWidth="1"/>
    <col min="7507" max="7507" width="4.85546875" customWidth="1"/>
    <col min="7508" max="7508" width="5" customWidth="1"/>
    <col min="7510" max="7510" width="13.7109375" customWidth="1"/>
    <col min="7511" max="7511" width="17.140625" customWidth="1"/>
    <col min="7512" max="7515" width="2.7109375" customWidth="1"/>
    <col min="7516" max="7516" width="6" customWidth="1"/>
    <col min="7683" max="7684" width="17.5703125" customWidth="1"/>
    <col min="7685" max="7685" width="4" customWidth="1"/>
    <col min="7686" max="7686" width="17.5703125" customWidth="1"/>
    <col min="7693" max="7693" width="2.7109375" customWidth="1"/>
    <col min="7694" max="7694" width="5.42578125" customWidth="1"/>
    <col min="7695" max="7695" width="5" customWidth="1"/>
    <col min="7697" max="7697" width="13.7109375" customWidth="1"/>
    <col min="7698" max="7698" width="17.140625" customWidth="1"/>
    <col min="7699" max="7701" width="0" hidden="1" customWidth="1"/>
    <col min="7702" max="7702" width="2.7109375" customWidth="1"/>
    <col min="7703" max="7704" width="6" customWidth="1"/>
    <col min="7705" max="7705" width="4.85546875" customWidth="1"/>
    <col min="7706" max="7706" width="5" customWidth="1"/>
    <col min="7707" max="7707" width="10.42578125" customWidth="1"/>
    <col min="7708" max="7708" width="13.7109375" customWidth="1"/>
    <col min="7709" max="7709" width="17.140625" customWidth="1"/>
    <col min="7710" max="7712" width="0" hidden="1" customWidth="1"/>
    <col min="7713" max="7713" width="2.7109375" customWidth="1"/>
    <col min="7714" max="7714" width="6" customWidth="1"/>
    <col min="7716" max="7716" width="4.85546875" customWidth="1"/>
    <col min="7717" max="7717" width="5" customWidth="1"/>
    <col min="7719" max="7719" width="13.7109375" customWidth="1"/>
    <col min="7720" max="7720" width="17.140625" customWidth="1"/>
    <col min="7721" max="7724" width="2.7109375" customWidth="1"/>
    <col min="7725" max="7725" width="6" customWidth="1"/>
    <col min="7727" max="7727" width="4.85546875" customWidth="1"/>
    <col min="7728" max="7728" width="5" customWidth="1"/>
    <col min="7730" max="7730" width="13.7109375" customWidth="1"/>
    <col min="7731" max="7731" width="17.140625" customWidth="1"/>
    <col min="7732" max="7735" width="2.7109375" customWidth="1"/>
    <col min="7736" max="7737" width="6" customWidth="1"/>
    <col min="7738" max="7738" width="4.85546875" customWidth="1"/>
    <col min="7739" max="7739" width="5" customWidth="1"/>
    <col min="7740" max="7740" width="10.42578125" customWidth="1"/>
    <col min="7741" max="7741" width="13.7109375" customWidth="1"/>
    <col min="7742" max="7742" width="17.140625" customWidth="1"/>
    <col min="7743" max="7749" width="2.7109375" customWidth="1"/>
    <col min="7750" max="7750" width="6" customWidth="1"/>
    <col min="7752" max="7752" width="4.85546875" customWidth="1"/>
    <col min="7753" max="7753" width="5" customWidth="1"/>
    <col min="7755" max="7755" width="13.7109375" customWidth="1"/>
    <col min="7756" max="7756" width="17.140625" customWidth="1"/>
    <col min="7757" max="7760" width="2.7109375" customWidth="1"/>
    <col min="7761" max="7761" width="6" customWidth="1"/>
    <col min="7763" max="7763" width="4.85546875" customWidth="1"/>
    <col min="7764" max="7764" width="5" customWidth="1"/>
    <col min="7766" max="7766" width="13.7109375" customWidth="1"/>
    <col min="7767" max="7767" width="17.140625" customWidth="1"/>
    <col min="7768" max="7771" width="2.7109375" customWidth="1"/>
    <col min="7772" max="7772" width="6" customWidth="1"/>
    <col min="7939" max="7940" width="17.5703125" customWidth="1"/>
    <col min="7941" max="7941" width="4" customWidth="1"/>
    <col min="7942" max="7942" width="17.5703125" customWidth="1"/>
    <col min="7949" max="7949" width="2.7109375" customWidth="1"/>
    <col min="7950" max="7950" width="5.42578125" customWidth="1"/>
    <col min="7951" max="7951" width="5" customWidth="1"/>
    <col min="7953" max="7953" width="13.7109375" customWidth="1"/>
    <col min="7954" max="7954" width="17.140625" customWidth="1"/>
    <col min="7955" max="7957" width="0" hidden="1" customWidth="1"/>
    <col min="7958" max="7958" width="2.7109375" customWidth="1"/>
    <col min="7959" max="7960" width="6" customWidth="1"/>
    <col min="7961" max="7961" width="4.85546875" customWidth="1"/>
    <col min="7962" max="7962" width="5" customWidth="1"/>
    <col min="7963" max="7963" width="10.42578125" customWidth="1"/>
    <col min="7964" max="7964" width="13.7109375" customWidth="1"/>
    <col min="7965" max="7965" width="17.140625" customWidth="1"/>
    <col min="7966" max="7968" width="0" hidden="1" customWidth="1"/>
    <col min="7969" max="7969" width="2.7109375" customWidth="1"/>
    <col min="7970" max="7970" width="6" customWidth="1"/>
    <col min="7972" max="7972" width="4.85546875" customWidth="1"/>
    <col min="7973" max="7973" width="5" customWidth="1"/>
    <col min="7975" max="7975" width="13.7109375" customWidth="1"/>
    <col min="7976" max="7976" width="17.140625" customWidth="1"/>
    <col min="7977" max="7980" width="2.7109375" customWidth="1"/>
    <col min="7981" max="7981" width="6" customWidth="1"/>
    <col min="7983" max="7983" width="4.85546875" customWidth="1"/>
    <col min="7984" max="7984" width="5" customWidth="1"/>
    <col min="7986" max="7986" width="13.7109375" customWidth="1"/>
    <col min="7987" max="7987" width="17.140625" customWidth="1"/>
    <col min="7988" max="7991" width="2.7109375" customWidth="1"/>
    <col min="7992" max="7993" width="6" customWidth="1"/>
    <col min="7994" max="7994" width="4.85546875" customWidth="1"/>
    <col min="7995" max="7995" width="5" customWidth="1"/>
    <col min="7996" max="7996" width="10.42578125" customWidth="1"/>
    <col min="7997" max="7997" width="13.7109375" customWidth="1"/>
    <col min="7998" max="7998" width="17.140625" customWidth="1"/>
    <col min="7999" max="8005" width="2.7109375" customWidth="1"/>
    <col min="8006" max="8006" width="6" customWidth="1"/>
    <col min="8008" max="8008" width="4.85546875" customWidth="1"/>
    <col min="8009" max="8009" width="5" customWidth="1"/>
    <col min="8011" max="8011" width="13.7109375" customWidth="1"/>
    <col min="8012" max="8012" width="17.140625" customWidth="1"/>
    <col min="8013" max="8016" width="2.7109375" customWidth="1"/>
    <col min="8017" max="8017" width="6" customWidth="1"/>
    <col min="8019" max="8019" width="4.85546875" customWidth="1"/>
    <col min="8020" max="8020" width="5" customWidth="1"/>
    <col min="8022" max="8022" width="13.7109375" customWidth="1"/>
    <col min="8023" max="8023" width="17.140625" customWidth="1"/>
    <col min="8024" max="8027" width="2.7109375" customWidth="1"/>
    <col min="8028" max="8028" width="6" customWidth="1"/>
    <col min="8195" max="8196" width="17.5703125" customWidth="1"/>
    <col min="8197" max="8197" width="4" customWidth="1"/>
    <col min="8198" max="8198" width="17.5703125" customWidth="1"/>
    <col min="8205" max="8205" width="2.7109375" customWidth="1"/>
    <col min="8206" max="8206" width="5.42578125" customWidth="1"/>
    <col min="8207" max="8207" width="5" customWidth="1"/>
    <col min="8209" max="8209" width="13.7109375" customWidth="1"/>
    <col min="8210" max="8210" width="17.140625" customWidth="1"/>
    <col min="8211" max="8213" width="0" hidden="1" customWidth="1"/>
    <col min="8214" max="8214" width="2.7109375" customWidth="1"/>
    <col min="8215" max="8216" width="6" customWidth="1"/>
    <col min="8217" max="8217" width="4.85546875" customWidth="1"/>
    <col min="8218" max="8218" width="5" customWidth="1"/>
    <col min="8219" max="8219" width="10.42578125" customWidth="1"/>
    <col min="8220" max="8220" width="13.7109375" customWidth="1"/>
    <col min="8221" max="8221" width="17.140625" customWidth="1"/>
    <col min="8222" max="8224" width="0" hidden="1" customWidth="1"/>
    <col min="8225" max="8225" width="2.7109375" customWidth="1"/>
    <col min="8226" max="8226" width="6" customWidth="1"/>
    <col min="8228" max="8228" width="4.85546875" customWidth="1"/>
    <col min="8229" max="8229" width="5" customWidth="1"/>
    <col min="8231" max="8231" width="13.7109375" customWidth="1"/>
    <col min="8232" max="8232" width="17.140625" customWidth="1"/>
    <col min="8233" max="8236" width="2.7109375" customWidth="1"/>
    <col min="8237" max="8237" width="6" customWidth="1"/>
    <col min="8239" max="8239" width="4.85546875" customWidth="1"/>
    <col min="8240" max="8240" width="5" customWidth="1"/>
    <col min="8242" max="8242" width="13.7109375" customWidth="1"/>
    <col min="8243" max="8243" width="17.140625" customWidth="1"/>
    <col min="8244" max="8247" width="2.7109375" customWidth="1"/>
    <col min="8248" max="8249" width="6" customWidth="1"/>
    <col min="8250" max="8250" width="4.85546875" customWidth="1"/>
    <col min="8251" max="8251" width="5" customWidth="1"/>
    <col min="8252" max="8252" width="10.42578125" customWidth="1"/>
    <col min="8253" max="8253" width="13.7109375" customWidth="1"/>
    <col min="8254" max="8254" width="17.140625" customWidth="1"/>
    <col min="8255" max="8261" width="2.7109375" customWidth="1"/>
    <col min="8262" max="8262" width="6" customWidth="1"/>
    <col min="8264" max="8264" width="4.85546875" customWidth="1"/>
    <col min="8265" max="8265" width="5" customWidth="1"/>
    <col min="8267" max="8267" width="13.7109375" customWidth="1"/>
    <col min="8268" max="8268" width="17.140625" customWidth="1"/>
    <col min="8269" max="8272" width="2.7109375" customWidth="1"/>
    <col min="8273" max="8273" width="6" customWidth="1"/>
    <col min="8275" max="8275" width="4.85546875" customWidth="1"/>
    <col min="8276" max="8276" width="5" customWidth="1"/>
    <col min="8278" max="8278" width="13.7109375" customWidth="1"/>
    <col min="8279" max="8279" width="17.140625" customWidth="1"/>
    <col min="8280" max="8283" width="2.7109375" customWidth="1"/>
    <col min="8284" max="8284" width="6" customWidth="1"/>
    <col min="8451" max="8452" width="17.5703125" customWidth="1"/>
    <col min="8453" max="8453" width="4" customWidth="1"/>
    <col min="8454" max="8454" width="17.5703125" customWidth="1"/>
    <col min="8461" max="8461" width="2.7109375" customWidth="1"/>
    <col min="8462" max="8462" width="5.42578125" customWidth="1"/>
    <col min="8463" max="8463" width="5" customWidth="1"/>
    <col min="8465" max="8465" width="13.7109375" customWidth="1"/>
    <col min="8466" max="8466" width="17.140625" customWidth="1"/>
    <col min="8467" max="8469" width="0" hidden="1" customWidth="1"/>
    <col min="8470" max="8470" width="2.7109375" customWidth="1"/>
    <col min="8471" max="8472" width="6" customWidth="1"/>
    <col min="8473" max="8473" width="4.85546875" customWidth="1"/>
    <col min="8474" max="8474" width="5" customWidth="1"/>
    <col min="8475" max="8475" width="10.42578125" customWidth="1"/>
    <col min="8476" max="8476" width="13.7109375" customWidth="1"/>
    <col min="8477" max="8477" width="17.140625" customWidth="1"/>
    <col min="8478" max="8480" width="0" hidden="1" customWidth="1"/>
    <col min="8481" max="8481" width="2.7109375" customWidth="1"/>
    <col min="8482" max="8482" width="6" customWidth="1"/>
    <col min="8484" max="8484" width="4.85546875" customWidth="1"/>
    <col min="8485" max="8485" width="5" customWidth="1"/>
    <col min="8487" max="8487" width="13.7109375" customWidth="1"/>
    <col min="8488" max="8488" width="17.140625" customWidth="1"/>
    <col min="8489" max="8492" width="2.7109375" customWidth="1"/>
    <col min="8493" max="8493" width="6" customWidth="1"/>
    <col min="8495" max="8495" width="4.85546875" customWidth="1"/>
    <col min="8496" max="8496" width="5" customWidth="1"/>
    <col min="8498" max="8498" width="13.7109375" customWidth="1"/>
    <col min="8499" max="8499" width="17.140625" customWidth="1"/>
    <col min="8500" max="8503" width="2.7109375" customWidth="1"/>
    <col min="8504" max="8505" width="6" customWidth="1"/>
    <col min="8506" max="8506" width="4.85546875" customWidth="1"/>
    <col min="8507" max="8507" width="5" customWidth="1"/>
    <col min="8508" max="8508" width="10.42578125" customWidth="1"/>
    <col min="8509" max="8509" width="13.7109375" customWidth="1"/>
    <col min="8510" max="8510" width="17.140625" customWidth="1"/>
    <col min="8511" max="8517" width="2.7109375" customWidth="1"/>
    <col min="8518" max="8518" width="6" customWidth="1"/>
    <col min="8520" max="8520" width="4.85546875" customWidth="1"/>
    <col min="8521" max="8521" width="5" customWidth="1"/>
    <col min="8523" max="8523" width="13.7109375" customWidth="1"/>
    <col min="8524" max="8524" width="17.140625" customWidth="1"/>
    <col min="8525" max="8528" width="2.7109375" customWidth="1"/>
    <col min="8529" max="8529" width="6" customWidth="1"/>
    <col min="8531" max="8531" width="4.85546875" customWidth="1"/>
    <col min="8532" max="8532" width="5" customWidth="1"/>
    <col min="8534" max="8534" width="13.7109375" customWidth="1"/>
    <col min="8535" max="8535" width="17.140625" customWidth="1"/>
    <col min="8536" max="8539" width="2.7109375" customWidth="1"/>
    <col min="8540" max="8540" width="6" customWidth="1"/>
    <col min="8707" max="8708" width="17.5703125" customWidth="1"/>
    <col min="8709" max="8709" width="4" customWidth="1"/>
    <col min="8710" max="8710" width="17.5703125" customWidth="1"/>
    <col min="8717" max="8717" width="2.7109375" customWidth="1"/>
    <col min="8718" max="8718" width="5.42578125" customWidth="1"/>
    <col min="8719" max="8719" width="5" customWidth="1"/>
    <col min="8721" max="8721" width="13.7109375" customWidth="1"/>
    <col min="8722" max="8722" width="17.140625" customWidth="1"/>
    <col min="8723" max="8725" width="0" hidden="1" customWidth="1"/>
    <col min="8726" max="8726" width="2.7109375" customWidth="1"/>
    <col min="8727" max="8728" width="6" customWidth="1"/>
    <col min="8729" max="8729" width="4.85546875" customWidth="1"/>
    <col min="8730" max="8730" width="5" customWidth="1"/>
    <col min="8731" max="8731" width="10.42578125" customWidth="1"/>
    <col min="8732" max="8732" width="13.7109375" customWidth="1"/>
    <col min="8733" max="8733" width="17.140625" customWidth="1"/>
    <col min="8734" max="8736" width="0" hidden="1" customWidth="1"/>
    <col min="8737" max="8737" width="2.7109375" customWidth="1"/>
    <col min="8738" max="8738" width="6" customWidth="1"/>
    <col min="8740" max="8740" width="4.85546875" customWidth="1"/>
    <col min="8741" max="8741" width="5" customWidth="1"/>
    <col min="8743" max="8743" width="13.7109375" customWidth="1"/>
    <col min="8744" max="8744" width="17.140625" customWidth="1"/>
    <col min="8745" max="8748" width="2.7109375" customWidth="1"/>
    <col min="8749" max="8749" width="6" customWidth="1"/>
    <col min="8751" max="8751" width="4.85546875" customWidth="1"/>
    <col min="8752" max="8752" width="5" customWidth="1"/>
    <col min="8754" max="8754" width="13.7109375" customWidth="1"/>
    <col min="8755" max="8755" width="17.140625" customWidth="1"/>
    <col min="8756" max="8759" width="2.7109375" customWidth="1"/>
    <col min="8760" max="8761" width="6" customWidth="1"/>
    <col min="8762" max="8762" width="4.85546875" customWidth="1"/>
    <col min="8763" max="8763" width="5" customWidth="1"/>
    <col min="8764" max="8764" width="10.42578125" customWidth="1"/>
    <col min="8765" max="8765" width="13.7109375" customWidth="1"/>
    <col min="8766" max="8766" width="17.140625" customWidth="1"/>
    <col min="8767" max="8773" width="2.7109375" customWidth="1"/>
    <col min="8774" max="8774" width="6" customWidth="1"/>
    <col min="8776" max="8776" width="4.85546875" customWidth="1"/>
    <col min="8777" max="8777" width="5" customWidth="1"/>
    <col min="8779" max="8779" width="13.7109375" customWidth="1"/>
    <col min="8780" max="8780" width="17.140625" customWidth="1"/>
    <col min="8781" max="8784" width="2.7109375" customWidth="1"/>
    <col min="8785" max="8785" width="6" customWidth="1"/>
    <col min="8787" max="8787" width="4.85546875" customWidth="1"/>
    <col min="8788" max="8788" width="5" customWidth="1"/>
    <col min="8790" max="8790" width="13.7109375" customWidth="1"/>
    <col min="8791" max="8791" width="17.140625" customWidth="1"/>
    <col min="8792" max="8795" width="2.7109375" customWidth="1"/>
    <col min="8796" max="8796" width="6" customWidth="1"/>
    <col min="8963" max="8964" width="17.5703125" customWidth="1"/>
    <col min="8965" max="8965" width="4" customWidth="1"/>
    <col min="8966" max="8966" width="17.5703125" customWidth="1"/>
    <col min="8973" max="8973" width="2.7109375" customWidth="1"/>
    <col min="8974" max="8974" width="5.42578125" customWidth="1"/>
    <col min="8975" max="8975" width="5" customWidth="1"/>
    <col min="8977" max="8977" width="13.7109375" customWidth="1"/>
    <col min="8978" max="8978" width="17.140625" customWidth="1"/>
    <col min="8979" max="8981" width="0" hidden="1" customWidth="1"/>
    <col min="8982" max="8982" width="2.7109375" customWidth="1"/>
    <col min="8983" max="8984" width="6" customWidth="1"/>
    <col min="8985" max="8985" width="4.85546875" customWidth="1"/>
    <col min="8986" max="8986" width="5" customWidth="1"/>
    <col min="8987" max="8987" width="10.42578125" customWidth="1"/>
    <col min="8988" max="8988" width="13.7109375" customWidth="1"/>
    <col min="8989" max="8989" width="17.140625" customWidth="1"/>
    <col min="8990" max="8992" width="0" hidden="1" customWidth="1"/>
    <col min="8993" max="8993" width="2.7109375" customWidth="1"/>
    <col min="8994" max="8994" width="6" customWidth="1"/>
    <col min="8996" max="8996" width="4.85546875" customWidth="1"/>
    <col min="8997" max="8997" width="5" customWidth="1"/>
    <col min="8999" max="8999" width="13.7109375" customWidth="1"/>
    <col min="9000" max="9000" width="17.140625" customWidth="1"/>
    <col min="9001" max="9004" width="2.7109375" customWidth="1"/>
    <col min="9005" max="9005" width="6" customWidth="1"/>
    <col min="9007" max="9007" width="4.85546875" customWidth="1"/>
    <col min="9008" max="9008" width="5" customWidth="1"/>
    <col min="9010" max="9010" width="13.7109375" customWidth="1"/>
    <col min="9011" max="9011" width="17.140625" customWidth="1"/>
    <col min="9012" max="9015" width="2.7109375" customWidth="1"/>
    <col min="9016" max="9017" width="6" customWidth="1"/>
    <col min="9018" max="9018" width="4.85546875" customWidth="1"/>
    <col min="9019" max="9019" width="5" customWidth="1"/>
    <col min="9020" max="9020" width="10.42578125" customWidth="1"/>
    <col min="9021" max="9021" width="13.7109375" customWidth="1"/>
    <col min="9022" max="9022" width="17.140625" customWidth="1"/>
    <col min="9023" max="9029" width="2.7109375" customWidth="1"/>
    <col min="9030" max="9030" width="6" customWidth="1"/>
    <col min="9032" max="9032" width="4.85546875" customWidth="1"/>
    <col min="9033" max="9033" width="5" customWidth="1"/>
    <col min="9035" max="9035" width="13.7109375" customWidth="1"/>
    <col min="9036" max="9036" width="17.140625" customWidth="1"/>
    <col min="9037" max="9040" width="2.7109375" customWidth="1"/>
    <col min="9041" max="9041" width="6" customWidth="1"/>
    <col min="9043" max="9043" width="4.85546875" customWidth="1"/>
    <col min="9044" max="9044" width="5" customWidth="1"/>
    <col min="9046" max="9046" width="13.7109375" customWidth="1"/>
    <col min="9047" max="9047" width="17.140625" customWidth="1"/>
    <col min="9048" max="9051" width="2.7109375" customWidth="1"/>
    <col min="9052" max="9052" width="6" customWidth="1"/>
    <col min="9219" max="9220" width="17.5703125" customWidth="1"/>
    <col min="9221" max="9221" width="4" customWidth="1"/>
    <col min="9222" max="9222" width="17.5703125" customWidth="1"/>
    <col min="9229" max="9229" width="2.7109375" customWidth="1"/>
    <col min="9230" max="9230" width="5.42578125" customWidth="1"/>
    <col min="9231" max="9231" width="5" customWidth="1"/>
    <col min="9233" max="9233" width="13.7109375" customWidth="1"/>
    <col min="9234" max="9234" width="17.140625" customWidth="1"/>
    <col min="9235" max="9237" width="0" hidden="1" customWidth="1"/>
    <col min="9238" max="9238" width="2.7109375" customWidth="1"/>
    <col min="9239" max="9240" width="6" customWidth="1"/>
    <col min="9241" max="9241" width="4.85546875" customWidth="1"/>
    <col min="9242" max="9242" width="5" customWidth="1"/>
    <col min="9243" max="9243" width="10.42578125" customWidth="1"/>
    <col min="9244" max="9244" width="13.7109375" customWidth="1"/>
    <col min="9245" max="9245" width="17.140625" customWidth="1"/>
    <col min="9246" max="9248" width="0" hidden="1" customWidth="1"/>
    <col min="9249" max="9249" width="2.7109375" customWidth="1"/>
    <col min="9250" max="9250" width="6" customWidth="1"/>
    <col min="9252" max="9252" width="4.85546875" customWidth="1"/>
    <col min="9253" max="9253" width="5" customWidth="1"/>
    <col min="9255" max="9255" width="13.7109375" customWidth="1"/>
    <col min="9256" max="9256" width="17.140625" customWidth="1"/>
    <col min="9257" max="9260" width="2.7109375" customWidth="1"/>
    <col min="9261" max="9261" width="6" customWidth="1"/>
    <col min="9263" max="9263" width="4.85546875" customWidth="1"/>
    <col min="9264" max="9264" width="5" customWidth="1"/>
    <col min="9266" max="9266" width="13.7109375" customWidth="1"/>
    <col min="9267" max="9267" width="17.140625" customWidth="1"/>
    <col min="9268" max="9271" width="2.7109375" customWidth="1"/>
    <col min="9272" max="9273" width="6" customWidth="1"/>
    <col min="9274" max="9274" width="4.85546875" customWidth="1"/>
    <col min="9275" max="9275" width="5" customWidth="1"/>
    <col min="9276" max="9276" width="10.42578125" customWidth="1"/>
    <col min="9277" max="9277" width="13.7109375" customWidth="1"/>
    <col min="9278" max="9278" width="17.140625" customWidth="1"/>
    <col min="9279" max="9285" width="2.7109375" customWidth="1"/>
    <col min="9286" max="9286" width="6" customWidth="1"/>
    <col min="9288" max="9288" width="4.85546875" customWidth="1"/>
    <col min="9289" max="9289" width="5" customWidth="1"/>
    <col min="9291" max="9291" width="13.7109375" customWidth="1"/>
    <col min="9292" max="9292" width="17.140625" customWidth="1"/>
    <col min="9293" max="9296" width="2.7109375" customWidth="1"/>
    <col min="9297" max="9297" width="6" customWidth="1"/>
    <col min="9299" max="9299" width="4.85546875" customWidth="1"/>
    <col min="9300" max="9300" width="5" customWidth="1"/>
    <col min="9302" max="9302" width="13.7109375" customWidth="1"/>
    <col min="9303" max="9303" width="17.140625" customWidth="1"/>
    <col min="9304" max="9307" width="2.7109375" customWidth="1"/>
    <col min="9308" max="9308" width="6" customWidth="1"/>
    <col min="9475" max="9476" width="17.5703125" customWidth="1"/>
    <col min="9477" max="9477" width="4" customWidth="1"/>
    <col min="9478" max="9478" width="17.5703125" customWidth="1"/>
    <col min="9485" max="9485" width="2.7109375" customWidth="1"/>
    <col min="9486" max="9486" width="5.42578125" customWidth="1"/>
    <col min="9487" max="9487" width="5" customWidth="1"/>
    <col min="9489" max="9489" width="13.7109375" customWidth="1"/>
    <col min="9490" max="9490" width="17.140625" customWidth="1"/>
    <col min="9491" max="9493" width="0" hidden="1" customWidth="1"/>
    <col min="9494" max="9494" width="2.7109375" customWidth="1"/>
    <col min="9495" max="9496" width="6" customWidth="1"/>
    <col min="9497" max="9497" width="4.85546875" customWidth="1"/>
    <col min="9498" max="9498" width="5" customWidth="1"/>
    <col min="9499" max="9499" width="10.42578125" customWidth="1"/>
    <col min="9500" max="9500" width="13.7109375" customWidth="1"/>
    <col min="9501" max="9501" width="17.140625" customWidth="1"/>
    <col min="9502" max="9504" width="0" hidden="1" customWidth="1"/>
    <col min="9505" max="9505" width="2.7109375" customWidth="1"/>
    <col min="9506" max="9506" width="6" customWidth="1"/>
    <col min="9508" max="9508" width="4.85546875" customWidth="1"/>
    <col min="9509" max="9509" width="5" customWidth="1"/>
    <col min="9511" max="9511" width="13.7109375" customWidth="1"/>
    <col min="9512" max="9512" width="17.140625" customWidth="1"/>
    <col min="9513" max="9516" width="2.7109375" customWidth="1"/>
    <col min="9517" max="9517" width="6" customWidth="1"/>
    <col min="9519" max="9519" width="4.85546875" customWidth="1"/>
    <col min="9520" max="9520" width="5" customWidth="1"/>
    <col min="9522" max="9522" width="13.7109375" customWidth="1"/>
    <col min="9523" max="9523" width="17.140625" customWidth="1"/>
    <col min="9524" max="9527" width="2.7109375" customWidth="1"/>
    <col min="9528" max="9529" width="6" customWidth="1"/>
    <col min="9530" max="9530" width="4.85546875" customWidth="1"/>
    <col min="9531" max="9531" width="5" customWidth="1"/>
    <col min="9532" max="9532" width="10.42578125" customWidth="1"/>
    <col min="9533" max="9533" width="13.7109375" customWidth="1"/>
    <col min="9534" max="9534" width="17.140625" customWidth="1"/>
    <col min="9535" max="9541" width="2.7109375" customWidth="1"/>
    <col min="9542" max="9542" width="6" customWidth="1"/>
    <col min="9544" max="9544" width="4.85546875" customWidth="1"/>
    <col min="9545" max="9545" width="5" customWidth="1"/>
    <col min="9547" max="9547" width="13.7109375" customWidth="1"/>
    <col min="9548" max="9548" width="17.140625" customWidth="1"/>
    <col min="9549" max="9552" width="2.7109375" customWidth="1"/>
    <col min="9553" max="9553" width="6" customWidth="1"/>
    <col min="9555" max="9555" width="4.85546875" customWidth="1"/>
    <col min="9556" max="9556" width="5" customWidth="1"/>
    <col min="9558" max="9558" width="13.7109375" customWidth="1"/>
    <col min="9559" max="9559" width="17.140625" customWidth="1"/>
    <col min="9560" max="9563" width="2.7109375" customWidth="1"/>
    <col min="9564" max="9564" width="6" customWidth="1"/>
    <col min="9731" max="9732" width="17.5703125" customWidth="1"/>
    <col min="9733" max="9733" width="4" customWidth="1"/>
    <col min="9734" max="9734" width="17.5703125" customWidth="1"/>
    <col min="9741" max="9741" width="2.7109375" customWidth="1"/>
    <col min="9742" max="9742" width="5.42578125" customWidth="1"/>
    <col min="9743" max="9743" width="5" customWidth="1"/>
    <col min="9745" max="9745" width="13.7109375" customWidth="1"/>
    <col min="9746" max="9746" width="17.140625" customWidth="1"/>
    <col min="9747" max="9749" width="0" hidden="1" customWidth="1"/>
    <col min="9750" max="9750" width="2.7109375" customWidth="1"/>
    <col min="9751" max="9752" width="6" customWidth="1"/>
    <col min="9753" max="9753" width="4.85546875" customWidth="1"/>
    <col min="9754" max="9754" width="5" customWidth="1"/>
    <col min="9755" max="9755" width="10.42578125" customWidth="1"/>
    <col min="9756" max="9756" width="13.7109375" customWidth="1"/>
    <col min="9757" max="9757" width="17.140625" customWidth="1"/>
    <col min="9758" max="9760" width="0" hidden="1" customWidth="1"/>
    <col min="9761" max="9761" width="2.7109375" customWidth="1"/>
    <col min="9762" max="9762" width="6" customWidth="1"/>
    <col min="9764" max="9764" width="4.85546875" customWidth="1"/>
    <col min="9765" max="9765" width="5" customWidth="1"/>
    <col min="9767" max="9767" width="13.7109375" customWidth="1"/>
    <col min="9768" max="9768" width="17.140625" customWidth="1"/>
    <col min="9769" max="9772" width="2.7109375" customWidth="1"/>
    <col min="9773" max="9773" width="6" customWidth="1"/>
    <col min="9775" max="9775" width="4.85546875" customWidth="1"/>
    <col min="9776" max="9776" width="5" customWidth="1"/>
    <col min="9778" max="9778" width="13.7109375" customWidth="1"/>
    <col min="9779" max="9779" width="17.140625" customWidth="1"/>
    <col min="9780" max="9783" width="2.7109375" customWidth="1"/>
    <col min="9784" max="9785" width="6" customWidth="1"/>
    <col min="9786" max="9786" width="4.85546875" customWidth="1"/>
    <col min="9787" max="9787" width="5" customWidth="1"/>
    <col min="9788" max="9788" width="10.42578125" customWidth="1"/>
    <col min="9789" max="9789" width="13.7109375" customWidth="1"/>
    <col min="9790" max="9790" width="17.140625" customWidth="1"/>
    <col min="9791" max="9797" width="2.7109375" customWidth="1"/>
    <col min="9798" max="9798" width="6" customWidth="1"/>
    <col min="9800" max="9800" width="4.85546875" customWidth="1"/>
    <col min="9801" max="9801" width="5" customWidth="1"/>
    <col min="9803" max="9803" width="13.7109375" customWidth="1"/>
    <col min="9804" max="9804" width="17.140625" customWidth="1"/>
    <col min="9805" max="9808" width="2.7109375" customWidth="1"/>
    <col min="9809" max="9809" width="6" customWidth="1"/>
    <col min="9811" max="9811" width="4.85546875" customWidth="1"/>
    <col min="9812" max="9812" width="5" customWidth="1"/>
    <col min="9814" max="9814" width="13.7109375" customWidth="1"/>
    <col min="9815" max="9815" width="17.140625" customWidth="1"/>
    <col min="9816" max="9819" width="2.7109375" customWidth="1"/>
    <col min="9820" max="9820" width="6" customWidth="1"/>
    <col min="9987" max="9988" width="17.5703125" customWidth="1"/>
    <col min="9989" max="9989" width="4" customWidth="1"/>
    <col min="9990" max="9990" width="17.5703125" customWidth="1"/>
    <col min="9997" max="9997" width="2.7109375" customWidth="1"/>
    <col min="9998" max="9998" width="5.42578125" customWidth="1"/>
    <col min="9999" max="9999" width="5" customWidth="1"/>
    <col min="10001" max="10001" width="13.7109375" customWidth="1"/>
    <col min="10002" max="10002" width="17.140625" customWidth="1"/>
    <col min="10003" max="10005" width="0" hidden="1" customWidth="1"/>
    <col min="10006" max="10006" width="2.7109375" customWidth="1"/>
    <col min="10007" max="10008" width="6" customWidth="1"/>
    <col min="10009" max="10009" width="4.85546875" customWidth="1"/>
    <col min="10010" max="10010" width="5" customWidth="1"/>
    <col min="10011" max="10011" width="10.42578125" customWidth="1"/>
    <col min="10012" max="10012" width="13.7109375" customWidth="1"/>
    <col min="10013" max="10013" width="17.140625" customWidth="1"/>
    <col min="10014" max="10016" width="0" hidden="1" customWidth="1"/>
    <col min="10017" max="10017" width="2.7109375" customWidth="1"/>
    <col min="10018" max="10018" width="6" customWidth="1"/>
    <col min="10020" max="10020" width="4.85546875" customWidth="1"/>
    <col min="10021" max="10021" width="5" customWidth="1"/>
    <col min="10023" max="10023" width="13.7109375" customWidth="1"/>
    <col min="10024" max="10024" width="17.140625" customWidth="1"/>
    <col min="10025" max="10028" width="2.7109375" customWidth="1"/>
    <col min="10029" max="10029" width="6" customWidth="1"/>
    <col min="10031" max="10031" width="4.85546875" customWidth="1"/>
    <col min="10032" max="10032" width="5" customWidth="1"/>
    <col min="10034" max="10034" width="13.7109375" customWidth="1"/>
    <col min="10035" max="10035" width="17.140625" customWidth="1"/>
    <col min="10036" max="10039" width="2.7109375" customWidth="1"/>
    <col min="10040" max="10041" width="6" customWidth="1"/>
    <col min="10042" max="10042" width="4.85546875" customWidth="1"/>
    <col min="10043" max="10043" width="5" customWidth="1"/>
    <col min="10044" max="10044" width="10.42578125" customWidth="1"/>
    <col min="10045" max="10045" width="13.7109375" customWidth="1"/>
    <col min="10046" max="10046" width="17.140625" customWidth="1"/>
    <col min="10047" max="10053" width="2.7109375" customWidth="1"/>
    <col min="10054" max="10054" width="6" customWidth="1"/>
    <col min="10056" max="10056" width="4.85546875" customWidth="1"/>
    <col min="10057" max="10057" width="5" customWidth="1"/>
    <col min="10059" max="10059" width="13.7109375" customWidth="1"/>
    <col min="10060" max="10060" width="17.140625" customWidth="1"/>
    <col min="10061" max="10064" width="2.7109375" customWidth="1"/>
    <col min="10065" max="10065" width="6" customWidth="1"/>
    <col min="10067" max="10067" width="4.85546875" customWidth="1"/>
    <col min="10068" max="10068" width="5" customWidth="1"/>
    <col min="10070" max="10070" width="13.7109375" customWidth="1"/>
    <col min="10071" max="10071" width="17.140625" customWidth="1"/>
    <col min="10072" max="10075" width="2.7109375" customWidth="1"/>
    <col min="10076" max="10076" width="6" customWidth="1"/>
    <col min="10243" max="10244" width="17.5703125" customWidth="1"/>
    <col min="10245" max="10245" width="4" customWidth="1"/>
    <col min="10246" max="10246" width="17.5703125" customWidth="1"/>
    <col min="10253" max="10253" width="2.7109375" customWidth="1"/>
    <col min="10254" max="10254" width="5.42578125" customWidth="1"/>
    <col min="10255" max="10255" width="5" customWidth="1"/>
    <col min="10257" max="10257" width="13.7109375" customWidth="1"/>
    <col min="10258" max="10258" width="17.140625" customWidth="1"/>
    <col min="10259" max="10261" width="0" hidden="1" customWidth="1"/>
    <col min="10262" max="10262" width="2.7109375" customWidth="1"/>
    <col min="10263" max="10264" width="6" customWidth="1"/>
    <col min="10265" max="10265" width="4.85546875" customWidth="1"/>
    <col min="10266" max="10266" width="5" customWidth="1"/>
    <col min="10267" max="10267" width="10.42578125" customWidth="1"/>
    <col min="10268" max="10268" width="13.7109375" customWidth="1"/>
    <col min="10269" max="10269" width="17.140625" customWidth="1"/>
    <col min="10270" max="10272" width="0" hidden="1" customWidth="1"/>
    <col min="10273" max="10273" width="2.7109375" customWidth="1"/>
    <col min="10274" max="10274" width="6" customWidth="1"/>
    <col min="10276" max="10276" width="4.85546875" customWidth="1"/>
    <col min="10277" max="10277" width="5" customWidth="1"/>
    <col min="10279" max="10279" width="13.7109375" customWidth="1"/>
    <col min="10280" max="10280" width="17.140625" customWidth="1"/>
    <col min="10281" max="10284" width="2.7109375" customWidth="1"/>
    <col min="10285" max="10285" width="6" customWidth="1"/>
    <col min="10287" max="10287" width="4.85546875" customWidth="1"/>
    <col min="10288" max="10288" width="5" customWidth="1"/>
    <col min="10290" max="10290" width="13.7109375" customWidth="1"/>
    <col min="10291" max="10291" width="17.140625" customWidth="1"/>
    <col min="10292" max="10295" width="2.7109375" customWidth="1"/>
    <col min="10296" max="10297" width="6" customWidth="1"/>
    <col min="10298" max="10298" width="4.85546875" customWidth="1"/>
    <col min="10299" max="10299" width="5" customWidth="1"/>
    <col min="10300" max="10300" width="10.42578125" customWidth="1"/>
    <col min="10301" max="10301" width="13.7109375" customWidth="1"/>
    <col min="10302" max="10302" width="17.140625" customWidth="1"/>
    <col min="10303" max="10309" width="2.7109375" customWidth="1"/>
    <col min="10310" max="10310" width="6" customWidth="1"/>
    <col min="10312" max="10312" width="4.85546875" customWidth="1"/>
    <col min="10313" max="10313" width="5" customWidth="1"/>
    <col min="10315" max="10315" width="13.7109375" customWidth="1"/>
    <col min="10316" max="10316" width="17.140625" customWidth="1"/>
    <col min="10317" max="10320" width="2.7109375" customWidth="1"/>
    <col min="10321" max="10321" width="6" customWidth="1"/>
    <col min="10323" max="10323" width="4.85546875" customWidth="1"/>
    <col min="10324" max="10324" width="5" customWidth="1"/>
    <col min="10326" max="10326" width="13.7109375" customWidth="1"/>
    <col min="10327" max="10327" width="17.140625" customWidth="1"/>
    <col min="10328" max="10331" width="2.7109375" customWidth="1"/>
    <col min="10332" max="10332" width="6" customWidth="1"/>
    <col min="10499" max="10500" width="17.5703125" customWidth="1"/>
    <col min="10501" max="10501" width="4" customWidth="1"/>
    <col min="10502" max="10502" width="17.5703125" customWidth="1"/>
    <col min="10509" max="10509" width="2.7109375" customWidth="1"/>
    <col min="10510" max="10510" width="5.42578125" customWidth="1"/>
    <col min="10511" max="10511" width="5" customWidth="1"/>
    <col min="10513" max="10513" width="13.7109375" customWidth="1"/>
    <col min="10514" max="10514" width="17.140625" customWidth="1"/>
    <col min="10515" max="10517" width="0" hidden="1" customWidth="1"/>
    <col min="10518" max="10518" width="2.7109375" customWidth="1"/>
    <col min="10519" max="10520" width="6" customWidth="1"/>
    <col min="10521" max="10521" width="4.85546875" customWidth="1"/>
    <col min="10522" max="10522" width="5" customWidth="1"/>
    <col min="10523" max="10523" width="10.42578125" customWidth="1"/>
    <col min="10524" max="10524" width="13.7109375" customWidth="1"/>
    <col min="10525" max="10525" width="17.140625" customWidth="1"/>
    <col min="10526" max="10528" width="0" hidden="1" customWidth="1"/>
    <col min="10529" max="10529" width="2.7109375" customWidth="1"/>
    <col min="10530" max="10530" width="6" customWidth="1"/>
    <col min="10532" max="10532" width="4.85546875" customWidth="1"/>
    <col min="10533" max="10533" width="5" customWidth="1"/>
    <col min="10535" max="10535" width="13.7109375" customWidth="1"/>
    <col min="10536" max="10536" width="17.140625" customWidth="1"/>
    <col min="10537" max="10540" width="2.7109375" customWidth="1"/>
    <col min="10541" max="10541" width="6" customWidth="1"/>
    <col min="10543" max="10543" width="4.85546875" customWidth="1"/>
    <col min="10544" max="10544" width="5" customWidth="1"/>
    <col min="10546" max="10546" width="13.7109375" customWidth="1"/>
    <col min="10547" max="10547" width="17.140625" customWidth="1"/>
    <col min="10548" max="10551" width="2.7109375" customWidth="1"/>
    <col min="10552" max="10553" width="6" customWidth="1"/>
    <col min="10554" max="10554" width="4.85546875" customWidth="1"/>
    <col min="10555" max="10555" width="5" customWidth="1"/>
    <col min="10556" max="10556" width="10.42578125" customWidth="1"/>
    <col min="10557" max="10557" width="13.7109375" customWidth="1"/>
    <col min="10558" max="10558" width="17.140625" customWidth="1"/>
    <col min="10559" max="10565" width="2.7109375" customWidth="1"/>
    <col min="10566" max="10566" width="6" customWidth="1"/>
    <col min="10568" max="10568" width="4.85546875" customWidth="1"/>
    <col min="10569" max="10569" width="5" customWidth="1"/>
    <col min="10571" max="10571" width="13.7109375" customWidth="1"/>
    <col min="10572" max="10572" width="17.140625" customWidth="1"/>
    <col min="10573" max="10576" width="2.7109375" customWidth="1"/>
    <col min="10577" max="10577" width="6" customWidth="1"/>
    <col min="10579" max="10579" width="4.85546875" customWidth="1"/>
    <col min="10580" max="10580" width="5" customWidth="1"/>
    <col min="10582" max="10582" width="13.7109375" customWidth="1"/>
    <col min="10583" max="10583" width="17.140625" customWidth="1"/>
    <col min="10584" max="10587" width="2.7109375" customWidth="1"/>
    <col min="10588" max="10588" width="6" customWidth="1"/>
    <col min="10755" max="10756" width="17.5703125" customWidth="1"/>
    <col min="10757" max="10757" width="4" customWidth="1"/>
    <col min="10758" max="10758" width="17.5703125" customWidth="1"/>
    <col min="10765" max="10765" width="2.7109375" customWidth="1"/>
    <col min="10766" max="10766" width="5.42578125" customWidth="1"/>
    <col min="10767" max="10767" width="5" customWidth="1"/>
    <col min="10769" max="10769" width="13.7109375" customWidth="1"/>
    <col min="10770" max="10770" width="17.140625" customWidth="1"/>
    <col min="10771" max="10773" width="0" hidden="1" customWidth="1"/>
    <col min="10774" max="10774" width="2.7109375" customWidth="1"/>
    <col min="10775" max="10776" width="6" customWidth="1"/>
    <col min="10777" max="10777" width="4.85546875" customWidth="1"/>
    <col min="10778" max="10778" width="5" customWidth="1"/>
    <col min="10779" max="10779" width="10.42578125" customWidth="1"/>
    <col min="10780" max="10780" width="13.7109375" customWidth="1"/>
    <col min="10781" max="10781" width="17.140625" customWidth="1"/>
    <col min="10782" max="10784" width="0" hidden="1" customWidth="1"/>
    <col min="10785" max="10785" width="2.7109375" customWidth="1"/>
    <col min="10786" max="10786" width="6" customWidth="1"/>
    <col min="10788" max="10788" width="4.85546875" customWidth="1"/>
    <col min="10789" max="10789" width="5" customWidth="1"/>
    <col min="10791" max="10791" width="13.7109375" customWidth="1"/>
    <col min="10792" max="10792" width="17.140625" customWidth="1"/>
    <col min="10793" max="10796" width="2.7109375" customWidth="1"/>
    <col min="10797" max="10797" width="6" customWidth="1"/>
    <col min="10799" max="10799" width="4.85546875" customWidth="1"/>
    <col min="10800" max="10800" width="5" customWidth="1"/>
    <col min="10802" max="10802" width="13.7109375" customWidth="1"/>
    <col min="10803" max="10803" width="17.140625" customWidth="1"/>
    <col min="10804" max="10807" width="2.7109375" customWidth="1"/>
    <col min="10808" max="10809" width="6" customWidth="1"/>
    <col min="10810" max="10810" width="4.85546875" customWidth="1"/>
    <col min="10811" max="10811" width="5" customWidth="1"/>
    <col min="10812" max="10812" width="10.42578125" customWidth="1"/>
    <col min="10813" max="10813" width="13.7109375" customWidth="1"/>
    <col min="10814" max="10814" width="17.140625" customWidth="1"/>
    <col min="10815" max="10821" width="2.7109375" customWidth="1"/>
    <col min="10822" max="10822" width="6" customWidth="1"/>
    <col min="10824" max="10824" width="4.85546875" customWidth="1"/>
    <col min="10825" max="10825" width="5" customWidth="1"/>
    <col min="10827" max="10827" width="13.7109375" customWidth="1"/>
    <col min="10828" max="10828" width="17.140625" customWidth="1"/>
    <col min="10829" max="10832" width="2.7109375" customWidth="1"/>
    <col min="10833" max="10833" width="6" customWidth="1"/>
    <col min="10835" max="10835" width="4.85546875" customWidth="1"/>
    <col min="10836" max="10836" width="5" customWidth="1"/>
    <col min="10838" max="10838" width="13.7109375" customWidth="1"/>
    <col min="10839" max="10839" width="17.140625" customWidth="1"/>
    <col min="10840" max="10843" width="2.7109375" customWidth="1"/>
    <col min="10844" max="10844" width="6" customWidth="1"/>
    <col min="11011" max="11012" width="17.5703125" customWidth="1"/>
    <col min="11013" max="11013" width="4" customWidth="1"/>
    <col min="11014" max="11014" width="17.5703125" customWidth="1"/>
    <col min="11021" max="11021" width="2.7109375" customWidth="1"/>
    <col min="11022" max="11022" width="5.42578125" customWidth="1"/>
    <col min="11023" max="11023" width="5" customWidth="1"/>
    <col min="11025" max="11025" width="13.7109375" customWidth="1"/>
    <col min="11026" max="11026" width="17.140625" customWidth="1"/>
    <col min="11027" max="11029" width="0" hidden="1" customWidth="1"/>
    <col min="11030" max="11030" width="2.7109375" customWidth="1"/>
    <col min="11031" max="11032" width="6" customWidth="1"/>
    <col min="11033" max="11033" width="4.85546875" customWidth="1"/>
    <col min="11034" max="11034" width="5" customWidth="1"/>
    <col min="11035" max="11035" width="10.42578125" customWidth="1"/>
    <col min="11036" max="11036" width="13.7109375" customWidth="1"/>
    <col min="11037" max="11037" width="17.140625" customWidth="1"/>
    <col min="11038" max="11040" width="0" hidden="1" customWidth="1"/>
    <col min="11041" max="11041" width="2.7109375" customWidth="1"/>
    <col min="11042" max="11042" width="6" customWidth="1"/>
    <col min="11044" max="11044" width="4.85546875" customWidth="1"/>
    <col min="11045" max="11045" width="5" customWidth="1"/>
    <col min="11047" max="11047" width="13.7109375" customWidth="1"/>
    <col min="11048" max="11048" width="17.140625" customWidth="1"/>
    <col min="11049" max="11052" width="2.7109375" customWidth="1"/>
    <col min="11053" max="11053" width="6" customWidth="1"/>
    <col min="11055" max="11055" width="4.85546875" customWidth="1"/>
    <col min="11056" max="11056" width="5" customWidth="1"/>
    <col min="11058" max="11058" width="13.7109375" customWidth="1"/>
    <col min="11059" max="11059" width="17.140625" customWidth="1"/>
    <col min="11060" max="11063" width="2.7109375" customWidth="1"/>
    <col min="11064" max="11065" width="6" customWidth="1"/>
    <col min="11066" max="11066" width="4.85546875" customWidth="1"/>
    <col min="11067" max="11067" width="5" customWidth="1"/>
    <col min="11068" max="11068" width="10.42578125" customWidth="1"/>
    <col min="11069" max="11069" width="13.7109375" customWidth="1"/>
    <col min="11070" max="11070" width="17.140625" customWidth="1"/>
    <col min="11071" max="11077" width="2.7109375" customWidth="1"/>
    <col min="11078" max="11078" width="6" customWidth="1"/>
    <col min="11080" max="11080" width="4.85546875" customWidth="1"/>
    <col min="11081" max="11081" width="5" customWidth="1"/>
    <col min="11083" max="11083" width="13.7109375" customWidth="1"/>
    <col min="11084" max="11084" width="17.140625" customWidth="1"/>
    <col min="11085" max="11088" width="2.7109375" customWidth="1"/>
    <col min="11089" max="11089" width="6" customWidth="1"/>
    <col min="11091" max="11091" width="4.85546875" customWidth="1"/>
    <col min="11092" max="11092" width="5" customWidth="1"/>
    <col min="11094" max="11094" width="13.7109375" customWidth="1"/>
    <col min="11095" max="11095" width="17.140625" customWidth="1"/>
    <col min="11096" max="11099" width="2.7109375" customWidth="1"/>
    <col min="11100" max="11100" width="6" customWidth="1"/>
    <col min="11267" max="11268" width="17.5703125" customWidth="1"/>
    <col min="11269" max="11269" width="4" customWidth="1"/>
    <col min="11270" max="11270" width="17.5703125" customWidth="1"/>
    <col min="11277" max="11277" width="2.7109375" customWidth="1"/>
    <col min="11278" max="11278" width="5.42578125" customWidth="1"/>
    <col min="11279" max="11279" width="5" customWidth="1"/>
    <col min="11281" max="11281" width="13.7109375" customWidth="1"/>
    <col min="11282" max="11282" width="17.140625" customWidth="1"/>
    <col min="11283" max="11285" width="0" hidden="1" customWidth="1"/>
    <col min="11286" max="11286" width="2.7109375" customWidth="1"/>
    <col min="11287" max="11288" width="6" customWidth="1"/>
    <col min="11289" max="11289" width="4.85546875" customWidth="1"/>
    <col min="11290" max="11290" width="5" customWidth="1"/>
    <col min="11291" max="11291" width="10.42578125" customWidth="1"/>
    <col min="11292" max="11292" width="13.7109375" customWidth="1"/>
    <col min="11293" max="11293" width="17.140625" customWidth="1"/>
    <col min="11294" max="11296" width="0" hidden="1" customWidth="1"/>
    <col min="11297" max="11297" width="2.7109375" customWidth="1"/>
    <col min="11298" max="11298" width="6" customWidth="1"/>
    <col min="11300" max="11300" width="4.85546875" customWidth="1"/>
    <col min="11301" max="11301" width="5" customWidth="1"/>
    <col min="11303" max="11303" width="13.7109375" customWidth="1"/>
    <col min="11304" max="11304" width="17.140625" customWidth="1"/>
    <col min="11305" max="11308" width="2.7109375" customWidth="1"/>
    <col min="11309" max="11309" width="6" customWidth="1"/>
    <col min="11311" max="11311" width="4.85546875" customWidth="1"/>
    <col min="11312" max="11312" width="5" customWidth="1"/>
    <col min="11314" max="11314" width="13.7109375" customWidth="1"/>
    <col min="11315" max="11315" width="17.140625" customWidth="1"/>
    <col min="11316" max="11319" width="2.7109375" customWidth="1"/>
    <col min="11320" max="11321" width="6" customWidth="1"/>
    <col min="11322" max="11322" width="4.85546875" customWidth="1"/>
    <col min="11323" max="11323" width="5" customWidth="1"/>
    <col min="11324" max="11324" width="10.42578125" customWidth="1"/>
    <col min="11325" max="11325" width="13.7109375" customWidth="1"/>
    <col min="11326" max="11326" width="17.140625" customWidth="1"/>
    <col min="11327" max="11333" width="2.7109375" customWidth="1"/>
    <col min="11334" max="11334" width="6" customWidth="1"/>
    <col min="11336" max="11336" width="4.85546875" customWidth="1"/>
    <col min="11337" max="11337" width="5" customWidth="1"/>
    <col min="11339" max="11339" width="13.7109375" customWidth="1"/>
    <col min="11340" max="11340" width="17.140625" customWidth="1"/>
    <col min="11341" max="11344" width="2.7109375" customWidth="1"/>
    <col min="11345" max="11345" width="6" customWidth="1"/>
    <col min="11347" max="11347" width="4.85546875" customWidth="1"/>
    <col min="11348" max="11348" width="5" customWidth="1"/>
    <col min="11350" max="11350" width="13.7109375" customWidth="1"/>
    <col min="11351" max="11351" width="17.140625" customWidth="1"/>
    <col min="11352" max="11355" width="2.7109375" customWidth="1"/>
    <col min="11356" max="11356" width="6" customWidth="1"/>
    <col min="11523" max="11524" width="17.5703125" customWidth="1"/>
    <col min="11525" max="11525" width="4" customWidth="1"/>
    <col min="11526" max="11526" width="17.5703125" customWidth="1"/>
    <col min="11533" max="11533" width="2.7109375" customWidth="1"/>
    <col min="11534" max="11534" width="5.42578125" customWidth="1"/>
    <col min="11535" max="11535" width="5" customWidth="1"/>
    <col min="11537" max="11537" width="13.7109375" customWidth="1"/>
    <col min="11538" max="11538" width="17.140625" customWidth="1"/>
    <col min="11539" max="11541" width="0" hidden="1" customWidth="1"/>
    <col min="11542" max="11542" width="2.7109375" customWidth="1"/>
    <col min="11543" max="11544" width="6" customWidth="1"/>
    <col min="11545" max="11545" width="4.85546875" customWidth="1"/>
    <col min="11546" max="11546" width="5" customWidth="1"/>
    <col min="11547" max="11547" width="10.42578125" customWidth="1"/>
    <col min="11548" max="11548" width="13.7109375" customWidth="1"/>
    <col min="11549" max="11549" width="17.140625" customWidth="1"/>
    <col min="11550" max="11552" width="0" hidden="1" customWidth="1"/>
    <col min="11553" max="11553" width="2.7109375" customWidth="1"/>
    <col min="11554" max="11554" width="6" customWidth="1"/>
    <col min="11556" max="11556" width="4.85546875" customWidth="1"/>
    <col min="11557" max="11557" width="5" customWidth="1"/>
    <col min="11559" max="11559" width="13.7109375" customWidth="1"/>
    <col min="11560" max="11560" width="17.140625" customWidth="1"/>
    <col min="11561" max="11564" width="2.7109375" customWidth="1"/>
    <col min="11565" max="11565" width="6" customWidth="1"/>
    <col min="11567" max="11567" width="4.85546875" customWidth="1"/>
    <col min="11568" max="11568" width="5" customWidth="1"/>
    <col min="11570" max="11570" width="13.7109375" customWidth="1"/>
    <col min="11571" max="11571" width="17.140625" customWidth="1"/>
    <col min="11572" max="11575" width="2.7109375" customWidth="1"/>
    <col min="11576" max="11577" width="6" customWidth="1"/>
    <col min="11578" max="11578" width="4.85546875" customWidth="1"/>
    <col min="11579" max="11579" width="5" customWidth="1"/>
    <col min="11580" max="11580" width="10.42578125" customWidth="1"/>
    <col min="11581" max="11581" width="13.7109375" customWidth="1"/>
    <col min="11582" max="11582" width="17.140625" customWidth="1"/>
    <col min="11583" max="11589" width="2.7109375" customWidth="1"/>
    <col min="11590" max="11590" width="6" customWidth="1"/>
    <col min="11592" max="11592" width="4.85546875" customWidth="1"/>
    <col min="11593" max="11593" width="5" customWidth="1"/>
    <col min="11595" max="11595" width="13.7109375" customWidth="1"/>
    <col min="11596" max="11596" width="17.140625" customWidth="1"/>
    <col min="11597" max="11600" width="2.7109375" customWidth="1"/>
    <col min="11601" max="11601" width="6" customWidth="1"/>
    <col min="11603" max="11603" width="4.85546875" customWidth="1"/>
    <col min="11604" max="11604" width="5" customWidth="1"/>
    <col min="11606" max="11606" width="13.7109375" customWidth="1"/>
    <col min="11607" max="11607" width="17.140625" customWidth="1"/>
    <col min="11608" max="11611" width="2.7109375" customWidth="1"/>
    <col min="11612" max="11612" width="6" customWidth="1"/>
    <col min="11779" max="11780" width="17.5703125" customWidth="1"/>
    <col min="11781" max="11781" width="4" customWidth="1"/>
    <col min="11782" max="11782" width="17.5703125" customWidth="1"/>
    <col min="11789" max="11789" width="2.7109375" customWidth="1"/>
    <col min="11790" max="11790" width="5.42578125" customWidth="1"/>
    <col min="11791" max="11791" width="5" customWidth="1"/>
    <col min="11793" max="11793" width="13.7109375" customWidth="1"/>
    <col min="11794" max="11794" width="17.140625" customWidth="1"/>
    <col min="11795" max="11797" width="0" hidden="1" customWidth="1"/>
    <col min="11798" max="11798" width="2.7109375" customWidth="1"/>
    <col min="11799" max="11800" width="6" customWidth="1"/>
    <col min="11801" max="11801" width="4.85546875" customWidth="1"/>
    <col min="11802" max="11802" width="5" customWidth="1"/>
    <col min="11803" max="11803" width="10.42578125" customWidth="1"/>
    <col min="11804" max="11804" width="13.7109375" customWidth="1"/>
    <col min="11805" max="11805" width="17.140625" customWidth="1"/>
    <col min="11806" max="11808" width="0" hidden="1" customWidth="1"/>
    <col min="11809" max="11809" width="2.7109375" customWidth="1"/>
    <col min="11810" max="11810" width="6" customWidth="1"/>
    <col min="11812" max="11812" width="4.85546875" customWidth="1"/>
    <col min="11813" max="11813" width="5" customWidth="1"/>
    <col min="11815" max="11815" width="13.7109375" customWidth="1"/>
    <col min="11816" max="11816" width="17.140625" customWidth="1"/>
    <col min="11817" max="11820" width="2.7109375" customWidth="1"/>
    <col min="11821" max="11821" width="6" customWidth="1"/>
    <col min="11823" max="11823" width="4.85546875" customWidth="1"/>
    <col min="11824" max="11824" width="5" customWidth="1"/>
    <col min="11826" max="11826" width="13.7109375" customWidth="1"/>
    <col min="11827" max="11827" width="17.140625" customWidth="1"/>
    <col min="11828" max="11831" width="2.7109375" customWidth="1"/>
    <col min="11832" max="11833" width="6" customWidth="1"/>
    <col min="11834" max="11834" width="4.85546875" customWidth="1"/>
    <col min="11835" max="11835" width="5" customWidth="1"/>
    <col min="11836" max="11836" width="10.42578125" customWidth="1"/>
    <col min="11837" max="11837" width="13.7109375" customWidth="1"/>
    <col min="11838" max="11838" width="17.140625" customWidth="1"/>
    <col min="11839" max="11845" width="2.7109375" customWidth="1"/>
    <col min="11846" max="11846" width="6" customWidth="1"/>
    <col min="11848" max="11848" width="4.85546875" customWidth="1"/>
    <col min="11849" max="11849" width="5" customWidth="1"/>
    <col min="11851" max="11851" width="13.7109375" customWidth="1"/>
    <col min="11852" max="11852" width="17.140625" customWidth="1"/>
    <col min="11853" max="11856" width="2.7109375" customWidth="1"/>
    <col min="11857" max="11857" width="6" customWidth="1"/>
    <col min="11859" max="11859" width="4.85546875" customWidth="1"/>
    <col min="11860" max="11860" width="5" customWidth="1"/>
    <col min="11862" max="11862" width="13.7109375" customWidth="1"/>
    <col min="11863" max="11863" width="17.140625" customWidth="1"/>
    <col min="11864" max="11867" width="2.7109375" customWidth="1"/>
    <col min="11868" max="11868" width="6" customWidth="1"/>
    <col min="12035" max="12036" width="17.5703125" customWidth="1"/>
    <col min="12037" max="12037" width="4" customWidth="1"/>
    <col min="12038" max="12038" width="17.5703125" customWidth="1"/>
    <col min="12045" max="12045" width="2.7109375" customWidth="1"/>
    <col min="12046" max="12046" width="5.42578125" customWidth="1"/>
    <col min="12047" max="12047" width="5" customWidth="1"/>
    <col min="12049" max="12049" width="13.7109375" customWidth="1"/>
    <col min="12050" max="12050" width="17.140625" customWidth="1"/>
    <col min="12051" max="12053" width="0" hidden="1" customWidth="1"/>
    <col min="12054" max="12054" width="2.7109375" customWidth="1"/>
    <col min="12055" max="12056" width="6" customWidth="1"/>
    <col min="12057" max="12057" width="4.85546875" customWidth="1"/>
    <col min="12058" max="12058" width="5" customWidth="1"/>
    <col min="12059" max="12059" width="10.42578125" customWidth="1"/>
    <col min="12060" max="12060" width="13.7109375" customWidth="1"/>
    <col min="12061" max="12061" width="17.140625" customWidth="1"/>
    <col min="12062" max="12064" width="0" hidden="1" customWidth="1"/>
    <col min="12065" max="12065" width="2.7109375" customWidth="1"/>
    <col min="12066" max="12066" width="6" customWidth="1"/>
    <col min="12068" max="12068" width="4.85546875" customWidth="1"/>
    <col min="12069" max="12069" width="5" customWidth="1"/>
    <col min="12071" max="12071" width="13.7109375" customWidth="1"/>
    <col min="12072" max="12072" width="17.140625" customWidth="1"/>
    <col min="12073" max="12076" width="2.7109375" customWidth="1"/>
    <col min="12077" max="12077" width="6" customWidth="1"/>
    <col min="12079" max="12079" width="4.85546875" customWidth="1"/>
    <col min="12080" max="12080" width="5" customWidth="1"/>
    <col min="12082" max="12082" width="13.7109375" customWidth="1"/>
    <col min="12083" max="12083" width="17.140625" customWidth="1"/>
    <col min="12084" max="12087" width="2.7109375" customWidth="1"/>
    <col min="12088" max="12089" width="6" customWidth="1"/>
    <col min="12090" max="12090" width="4.85546875" customWidth="1"/>
    <col min="12091" max="12091" width="5" customWidth="1"/>
    <col min="12092" max="12092" width="10.42578125" customWidth="1"/>
    <col min="12093" max="12093" width="13.7109375" customWidth="1"/>
    <col min="12094" max="12094" width="17.140625" customWidth="1"/>
    <col min="12095" max="12101" width="2.7109375" customWidth="1"/>
    <col min="12102" max="12102" width="6" customWidth="1"/>
    <col min="12104" max="12104" width="4.85546875" customWidth="1"/>
    <col min="12105" max="12105" width="5" customWidth="1"/>
    <col min="12107" max="12107" width="13.7109375" customWidth="1"/>
    <col min="12108" max="12108" width="17.140625" customWidth="1"/>
    <col min="12109" max="12112" width="2.7109375" customWidth="1"/>
    <col min="12113" max="12113" width="6" customWidth="1"/>
    <col min="12115" max="12115" width="4.85546875" customWidth="1"/>
    <col min="12116" max="12116" width="5" customWidth="1"/>
    <col min="12118" max="12118" width="13.7109375" customWidth="1"/>
    <col min="12119" max="12119" width="17.140625" customWidth="1"/>
    <col min="12120" max="12123" width="2.7109375" customWidth="1"/>
    <col min="12124" max="12124" width="6" customWidth="1"/>
    <col min="12291" max="12292" width="17.5703125" customWidth="1"/>
    <col min="12293" max="12293" width="4" customWidth="1"/>
    <col min="12294" max="12294" width="17.5703125" customWidth="1"/>
    <col min="12301" max="12301" width="2.7109375" customWidth="1"/>
    <col min="12302" max="12302" width="5.42578125" customWidth="1"/>
    <col min="12303" max="12303" width="5" customWidth="1"/>
    <col min="12305" max="12305" width="13.7109375" customWidth="1"/>
    <col min="12306" max="12306" width="17.140625" customWidth="1"/>
    <col min="12307" max="12309" width="0" hidden="1" customWidth="1"/>
    <col min="12310" max="12310" width="2.7109375" customWidth="1"/>
    <col min="12311" max="12312" width="6" customWidth="1"/>
    <col min="12313" max="12313" width="4.85546875" customWidth="1"/>
    <col min="12314" max="12314" width="5" customWidth="1"/>
    <col min="12315" max="12315" width="10.42578125" customWidth="1"/>
    <col min="12316" max="12316" width="13.7109375" customWidth="1"/>
    <col min="12317" max="12317" width="17.140625" customWidth="1"/>
    <col min="12318" max="12320" width="0" hidden="1" customWidth="1"/>
    <col min="12321" max="12321" width="2.7109375" customWidth="1"/>
    <col min="12322" max="12322" width="6" customWidth="1"/>
    <col min="12324" max="12324" width="4.85546875" customWidth="1"/>
    <col min="12325" max="12325" width="5" customWidth="1"/>
    <col min="12327" max="12327" width="13.7109375" customWidth="1"/>
    <col min="12328" max="12328" width="17.140625" customWidth="1"/>
    <col min="12329" max="12332" width="2.7109375" customWidth="1"/>
    <col min="12333" max="12333" width="6" customWidth="1"/>
    <col min="12335" max="12335" width="4.85546875" customWidth="1"/>
    <col min="12336" max="12336" width="5" customWidth="1"/>
    <col min="12338" max="12338" width="13.7109375" customWidth="1"/>
    <col min="12339" max="12339" width="17.140625" customWidth="1"/>
    <col min="12340" max="12343" width="2.7109375" customWidth="1"/>
    <col min="12344" max="12345" width="6" customWidth="1"/>
    <col min="12346" max="12346" width="4.85546875" customWidth="1"/>
    <col min="12347" max="12347" width="5" customWidth="1"/>
    <col min="12348" max="12348" width="10.42578125" customWidth="1"/>
    <col min="12349" max="12349" width="13.7109375" customWidth="1"/>
    <col min="12350" max="12350" width="17.140625" customWidth="1"/>
    <col min="12351" max="12357" width="2.7109375" customWidth="1"/>
    <col min="12358" max="12358" width="6" customWidth="1"/>
    <col min="12360" max="12360" width="4.85546875" customWidth="1"/>
    <col min="12361" max="12361" width="5" customWidth="1"/>
    <col min="12363" max="12363" width="13.7109375" customWidth="1"/>
    <col min="12364" max="12364" width="17.140625" customWidth="1"/>
    <col min="12365" max="12368" width="2.7109375" customWidth="1"/>
    <col min="12369" max="12369" width="6" customWidth="1"/>
    <col min="12371" max="12371" width="4.85546875" customWidth="1"/>
    <col min="12372" max="12372" width="5" customWidth="1"/>
    <col min="12374" max="12374" width="13.7109375" customWidth="1"/>
    <col min="12375" max="12375" width="17.140625" customWidth="1"/>
    <col min="12376" max="12379" width="2.7109375" customWidth="1"/>
    <col min="12380" max="12380" width="6" customWidth="1"/>
    <col min="12547" max="12548" width="17.5703125" customWidth="1"/>
    <col min="12549" max="12549" width="4" customWidth="1"/>
    <col min="12550" max="12550" width="17.5703125" customWidth="1"/>
    <col min="12557" max="12557" width="2.7109375" customWidth="1"/>
    <col min="12558" max="12558" width="5.42578125" customWidth="1"/>
    <col min="12559" max="12559" width="5" customWidth="1"/>
    <col min="12561" max="12561" width="13.7109375" customWidth="1"/>
    <col min="12562" max="12562" width="17.140625" customWidth="1"/>
    <col min="12563" max="12565" width="0" hidden="1" customWidth="1"/>
    <col min="12566" max="12566" width="2.7109375" customWidth="1"/>
    <col min="12567" max="12568" width="6" customWidth="1"/>
    <col min="12569" max="12569" width="4.85546875" customWidth="1"/>
    <col min="12570" max="12570" width="5" customWidth="1"/>
    <col min="12571" max="12571" width="10.42578125" customWidth="1"/>
    <col min="12572" max="12572" width="13.7109375" customWidth="1"/>
    <col min="12573" max="12573" width="17.140625" customWidth="1"/>
    <col min="12574" max="12576" width="0" hidden="1" customWidth="1"/>
    <col min="12577" max="12577" width="2.7109375" customWidth="1"/>
    <col min="12578" max="12578" width="6" customWidth="1"/>
    <col min="12580" max="12580" width="4.85546875" customWidth="1"/>
    <col min="12581" max="12581" width="5" customWidth="1"/>
    <col min="12583" max="12583" width="13.7109375" customWidth="1"/>
    <col min="12584" max="12584" width="17.140625" customWidth="1"/>
    <col min="12585" max="12588" width="2.7109375" customWidth="1"/>
    <col min="12589" max="12589" width="6" customWidth="1"/>
    <col min="12591" max="12591" width="4.85546875" customWidth="1"/>
    <col min="12592" max="12592" width="5" customWidth="1"/>
    <col min="12594" max="12594" width="13.7109375" customWidth="1"/>
    <col min="12595" max="12595" width="17.140625" customWidth="1"/>
    <col min="12596" max="12599" width="2.7109375" customWidth="1"/>
    <col min="12600" max="12601" width="6" customWidth="1"/>
    <col min="12602" max="12602" width="4.85546875" customWidth="1"/>
    <col min="12603" max="12603" width="5" customWidth="1"/>
    <col min="12604" max="12604" width="10.42578125" customWidth="1"/>
    <col min="12605" max="12605" width="13.7109375" customWidth="1"/>
    <col min="12606" max="12606" width="17.140625" customWidth="1"/>
    <col min="12607" max="12613" width="2.7109375" customWidth="1"/>
    <col min="12614" max="12614" width="6" customWidth="1"/>
    <col min="12616" max="12616" width="4.85546875" customWidth="1"/>
    <col min="12617" max="12617" width="5" customWidth="1"/>
    <col min="12619" max="12619" width="13.7109375" customWidth="1"/>
    <col min="12620" max="12620" width="17.140625" customWidth="1"/>
    <col min="12621" max="12624" width="2.7109375" customWidth="1"/>
    <col min="12625" max="12625" width="6" customWidth="1"/>
    <col min="12627" max="12627" width="4.85546875" customWidth="1"/>
    <col min="12628" max="12628" width="5" customWidth="1"/>
    <col min="12630" max="12630" width="13.7109375" customWidth="1"/>
    <col min="12631" max="12631" width="17.140625" customWidth="1"/>
    <col min="12632" max="12635" width="2.7109375" customWidth="1"/>
    <col min="12636" max="12636" width="6" customWidth="1"/>
    <col min="12803" max="12804" width="17.5703125" customWidth="1"/>
    <col min="12805" max="12805" width="4" customWidth="1"/>
    <col min="12806" max="12806" width="17.5703125" customWidth="1"/>
    <col min="12813" max="12813" width="2.7109375" customWidth="1"/>
    <col min="12814" max="12814" width="5.42578125" customWidth="1"/>
    <col min="12815" max="12815" width="5" customWidth="1"/>
    <col min="12817" max="12817" width="13.7109375" customWidth="1"/>
    <col min="12818" max="12818" width="17.140625" customWidth="1"/>
    <col min="12819" max="12821" width="0" hidden="1" customWidth="1"/>
    <col min="12822" max="12822" width="2.7109375" customWidth="1"/>
    <col min="12823" max="12824" width="6" customWidth="1"/>
    <col min="12825" max="12825" width="4.85546875" customWidth="1"/>
    <col min="12826" max="12826" width="5" customWidth="1"/>
    <col min="12827" max="12827" width="10.42578125" customWidth="1"/>
    <col min="12828" max="12828" width="13.7109375" customWidth="1"/>
    <col min="12829" max="12829" width="17.140625" customWidth="1"/>
    <col min="12830" max="12832" width="0" hidden="1" customWidth="1"/>
    <col min="12833" max="12833" width="2.7109375" customWidth="1"/>
    <col min="12834" max="12834" width="6" customWidth="1"/>
    <col min="12836" max="12836" width="4.85546875" customWidth="1"/>
    <col min="12837" max="12837" width="5" customWidth="1"/>
    <col min="12839" max="12839" width="13.7109375" customWidth="1"/>
    <col min="12840" max="12840" width="17.140625" customWidth="1"/>
    <col min="12841" max="12844" width="2.7109375" customWidth="1"/>
    <col min="12845" max="12845" width="6" customWidth="1"/>
    <col min="12847" max="12847" width="4.85546875" customWidth="1"/>
    <col min="12848" max="12848" width="5" customWidth="1"/>
    <col min="12850" max="12850" width="13.7109375" customWidth="1"/>
    <col min="12851" max="12851" width="17.140625" customWidth="1"/>
    <col min="12852" max="12855" width="2.7109375" customWidth="1"/>
    <col min="12856" max="12857" width="6" customWidth="1"/>
    <col min="12858" max="12858" width="4.85546875" customWidth="1"/>
    <col min="12859" max="12859" width="5" customWidth="1"/>
    <col min="12860" max="12860" width="10.42578125" customWidth="1"/>
    <col min="12861" max="12861" width="13.7109375" customWidth="1"/>
    <col min="12862" max="12862" width="17.140625" customWidth="1"/>
    <col min="12863" max="12869" width="2.7109375" customWidth="1"/>
    <col min="12870" max="12870" width="6" customWidth="1"/>
    <col min="12872" max="12872" width="4.85546875" customWidth="1"/>
    <col min="12873" max="12873" width="5" customWidth="1"/>
    <col min="12875" max="12875" width="13.7109375" customWidth="1"/>
    <col min="12876" max="12876" width="17.140625" customWidth="1"/>
    <col min="12877" max="12880" width="2.7109375" customWidth="1"/>
    <col min="12881" max="12881" width="6" customWidth="1"/>
    <col min="12883" max="12883" width="4.85546875" customWidth="1"/>
    <col min="12884" max="12884" width="5" customWidth="1"/>
    <col min="12886" max="12886" width="13.7109375" customWidth="1"/>
    <col min="12887" max="12887" width="17.140625" customWidth="1"/>
    <col min="12888" max="12891" width="2.7109375" customWidth="1"/>
    <col min="12892" max="12892" width="6" customWidth="1"/>
    <col min="13059" max="13060" width="17.5703125" customWidth="1"/>
    <col min="13061" max="13061" width="4" customWidth="1"/>
    <col min="13062" max="13062" width="17.5703125" customWidth="1"/>
    <col min="13069" max="13069" width="2.7109375" customWidth="1"/>
    <col min="13070" max="13070" width="5.42578125" customWidth="1"/>
    <col min="13071" max="13071" width="5" customWidth="1"/>
    <col min="13073" max="13073" width="13.7109375" customWidth="1"/>
    <col min="13074" max="13074" width="17.140625" customWidth="1"/>
    <col min="13075" max="13077" width="0" hidden="1" customWidth="1"/>
    <col min="13078" max="13078" width="2.7109375" customWidth="1"/>
    <col min="13079" max="13080" width="6" customWidth="1"/>
    <col min="13081" max="13081" width="4.85546875" customWidth="1"/>
    <col min="13082" max="13082" width="5" customWidth="1"/>
    <col min="13083" max="13083" width="10.42578125" customWidth="1"/>
    <col min="13084" max="13084" width="13.7109375" customWidth="1"/>
    <col min="13085" max="13085" width="17.140625" customWidth="1"/>
    <col min="13086" max="13088" width="0" hidden="1" customWidth="1"/>
    <col min="13089" max="13089" width="2.7109375" customWidth="1"/>
    <col min="13090" max="13090" width="6" customWidth="1"/>
    <col min="13092" max="13092" width="4.85546875" customWidth="1"/>
    <col min="13093" max="13093" width="5" customWidth="1"/>
    <col min="13095" max="13095" width="13.7109375" customWidth="1"/>
    <col min="13096" max="13096" width="17.140625" customWidth="1"/>
    <col min="13097" max="13100" width="2.7109375" customWidth="1"/>
    <col min="13101" max="13101" width="6" customWidth="1"/>
    <col min="13103" max="13103" width="4.85546875" customWidth="1"/>
    <col min="13104" max="13104" width="5" customWidth="1"/>
    <col min="13106" max="13106" width="13.7109375" customWidth="1"/>
    <col min="13107" max="13107" width="17.140625" customWidth="1"/>
    <col min="13108" max="13111" width="2.7109375" customWidth="1"/>
    <col min="13112" max="13113" width="6" customWidth="1"/>
    <col min="13114" max="13114" width="4.85546875" customWidth="1"/>
    <col min="13115" max="13115" width="5" customWidth="1"/>
    <col min="13116" max="13116" width="10.42578125" customWidth="1"/>
    <col min="13117" max="13117" width="13.7109375" customWidth="1"/>
    <col min="13118" max="13118" width="17.140625" customWidth="1"/>
    <col min="13119" max="13125" width="2.7109375" customWidth="1"/>
    <col min="13126" max="13126" width="6" customWidth="1"/>
    <col min="13128" max="13128" width="4.85546875" customWidth="1"/>
    <col min="13129" max="13129" width="5" customWidth="1"/>
    <col min="13131" max="13131" width="13.7109375" customWidth="1"/>
    <col min="13132" max="13132" width="17.140625" customWidth="1"/>
    <col min="13133" max="13136" width="2.7109375" customWidth="1"/>
    <col min="13137" max="13137" width="6" customWidth="1"/>
    <col min="13139" max="13139" width="4.85546875" customWidth="1"/>
    <col min="13140" max="13140" width="5" customWidth="1"/>
    <col min="13142" max="13142" width="13.7109375" customWidth="1"/>
    <col min="13143" max="13143" width="17.140625" customWidth="1"/>
    <col min="13144" max="13147" width="2.7109375" customWidth="1"/>
    <col min="13148" max="13148" width="6" customWidth="1"/>
    <col min="13315" max="13316" width="17.5703125" customWidth="1"/>
    <col min="13317" max="13317" width="4" customWidth="1"/>
    <col min="13318" max="13318" width="17.5703125" customWidth="1"/>
    <col min="13325" max="13325" width="2.7109375" customWidth="1"/>
    <col min="13326" max="13326" width="5.42578125" customWidth="1"/>
    <col min="13327" max="13327" width="5" customWidth="1"/>
    <col min="13329" max="13329" width="13.7109375" customWidth="1"/>
    <col min="13330" max="13330" width="17.140625" customWidth="1"/>
    <col min="13331" max="13333" width="0" hidden="1" customWidth="1"/>
    <col min="13334" max="13334" width="2.7109375" customWidth="1"/>
    <col min="13335" max="13336" width="6" customWidth="1"/>
    <col min="13337" max="13337" width="4.85546875" customWidth="1"/>
    <col min="13338" max="13338" width="5" customWidth="1"/>
    <col min="13339" max="13339" width="10.42578125" customWidth="1"/>
    <col min="13340" max="13340" width="13.7109375" customWidth="1"/>
    <col min="13341" max="13341" width="17.140625" customWidth="1"/>
    <col min="13342" max="13344" width="0" hidden="1" customWidth="1"/>
    <col min="13345" max="13345" width="2.7109375" customWidth="1"/>
    <col min="13346" max="13346" width="6" customWidth="1"/>
    <col min="13348" max="13348" width="4.85546875" customWidth="1"/>
    <col min="13349" max="13349" width="5" customWidth="1"/>
    <col min="13351" max="13351" width="13.7109375" customWidth="1"/>
    <col min="13352" max="13352" width="17.140625" customWidth="1"/>
    <col min="13353" max="13356" width="2.7109375" customWidth="1"/>
    <col min="13357" max="13357" width="6" customWidth="1"/>
    <col min="13359" max="13359" width="4.85546875" customWidth="1"/>
    <col min="13360" max="13360" width="5" customWidth="1"/>
    <col min="13362" max="13362" width="13.7109375" customWidth="1"/>
    <col min="13363" max="13363" width="17.140625" customWidth="1"/>
    <col min="13364" max="13367" width="2.7109375" customWidth="1"/>
    <col min="13368" max="13369" width="6" customWidth="1"/>
    <col min="13370" max="13370" width="4.85546875" customWidth="1"/>
    <col min="13371" max="13371" width="5" customWidth="1"/>
    <col min="13372" max="13372" width="10.42578125" customWidth="1"/>
    <col min="13373" max="13373" width="13.7109375" customWidth="1"/>
    <col min="13374" max="13374" width="17.140625" customWidth="1"/>
    <col min="13375" max="13381" width="2.7109375" customWidth="1"/>
    <col min="13382" max="13382" width="6" customWidth="1"/>
    <col min="13384" max="13384" width="4.85546875" customWidth="1"/>
    <col min="13385" max="13385" width="5" customWidth="1"/>
    <col min="13387" max="13387" width="13.7109375" customWidth="1"/>
    <col min="13388" max="13388" width="17.140625" customWidth="1"/>
    <col min="13389" max="13392" width="2.7109375" customWidth="1"/>
    <col min="13393" max="13393" width="6" customWidth="1"/>
    <col min="13395" max="13395" width="4.85546875" customWidth="1"/>
    <col min="13396" max="13396" width="5" customWidth="1"/>
    <col min="13398" max="13398" width="13.7109375" customWidth="1"/>
    <col min="13399" max="13399" width="17.140625" customWidth="1"/>
    <col min="13400" max="13403" width="2.7109375" customWidth="1"/>
    <col min="13404" max="13404" width="6" customWidth="1"/>
    <col min="13571" max="13572" width="17.5703125" customWidth="1"/>
    <col min="13573" max="13573" width="4" customWidth="1"/>
    <col min="13574" max="13574" width="17.5703125" customWidth="1"/>
    <col min="13581" max="13581" width="2.7109375" customWidth="1"/>
    <col min="13582" max="13582" width="5.42578125" customWidth="1"/>
    <col min="13583" max="13583" width="5" customWidth="1"/>
    <col min="13585" max="13585" width="13.7109375" customWidth="1"/>
    <col min="13586" max="13586" width="17.140625" customWidth="1"/>
    <col min="13587" max="13589" width="0" hidden="1" customWidth="1"/>
    <col min="13590" max="13590" width="2.7109375" customWidth="1"/>
    <col min="13591" max="13592" width="6" customWidth="1"/>
    <col min="13593" max="13593" width="4.85546875" customWidth="1"/>
    <col min="13594" max="13594" width="5" customWidth="1"/>
    <col min="13595" max="13595" width="10.42578125" customWidth="1"/>
    <col min="13596" max="13596" width="13.7109375" customWidth="1"/>
    <col min="13597" max="13597" width="17.140625" customWidth="1"/>
    <col min="13598" max="13600" width="0" hidden="1" customWidth="1"/>
    <col min="13601" max="13601" width="2.7109375" customWidth="1"/>
    <col min="13602" max="13602" width="6" customWidth="1"/>
    <col min="13604" max="13604" width="4.85546875" customWidth="1"/>
    <col min="13605" max="13605" width="5" customWidth="1"/>
    <col min="13607" max="13607" width="13.7109375" customWidth="1"/>
    <col min="13608" max="13608" width="17.140625" customWidth="1"/>
    <col min="13609" max="13612" width="2.7109375" customWidth="1"/>
    <col min="13613" max="13613" width="6" customWidth="1"/>
    <col min="13615" max="13615" width="4.85546875" customWidth="1"/>
    <col min="13616" max="13616" width="5" customWidth="1"/>
    <col min="13618" max="13618" width="13.7109375" customWidth="1"/>
    <col min="13619" max="13619" width="17.140625" customWidth="1"/>
    <col min="13620" max="13623" width="2.7109375" customWidth="1"/>
    <col min="13624" max="13625" width="6" customWidth="1"/>
    <col min="13626" max="13626" width="4.85546875" customWidth="1"/>
    <col min="13627" max="13627" width="5" customWidth="1"/>
    <col min="13628" max="13628" width="10.42578125" customWidth="1"/>
    <col min="13629" max="13629" width="13.7109375" customWidth="1"/>
    <col min="13630" max="13630" width="17.140625" customWidth="1"/>
    <col min="13631" max="13637" width="2.7109375" customWidth="1"/>
    <col min="13638" max="13638" width="6" customWidth="1"/>
    <col min="13640" max="13640" width="4.85546875" customWidth="1"/>
    <col min="13641" max="13641" width="5" customWidth="1"/>
    <col min="13643" max="13643" width="13.7109375" customWidth="1"/>
    <col min="13644" max="13644" width="17.140625" customWidth="1"/>
    <col min="13645" max="13648" width="2.7109375" customWidth="1"/>
    <col min="13649" max="13649" width="6" customWidth="1"/>
    <col min="13651" max="13651" width="4.85546875" customWidth="1"/>
    <col min="13652" max="13652" width="5" customWidth="1"/>
    <col min="13654" max="13654" width="13.7109375" customWidth="1"/>
    <col min="13655" max="13655" width="17.140625" customWidth="1"/>
    <col min="13656" max="13659" width="2.7109375" customWidth="1"/>
    <col min="13660" max="13660" width="6" customWidth="1"/>
    <col min="13827" max="13828" width="17.5703125" customWidth="1"/>
    <col min="13829" max="13829" width="4" customWidth="1"/>
    <col min="13830" max="13830" width="17.5703125" customWidth="1"/>
    <col min="13837" max="13837" width="2.7109375" customWidth="1"/>
    <col min="13838" max="13838" width="5.42578125" customWidth="1"/>
    <col min="13839" max="13839" width="5" customWidth="1"/>
    <col min="13841" max="13841" width="13.7109375" customWidth="1"/>
    <col min="13842" max="13842" width="17.140625" customWidth="1"/>
    <col min="13843" max="13845" width="0" hidden="1" customWidth="1"/>
    <col min="13846" max="13846" width="2.7109375" customWidth="1"/>
    <col min="13847" max="13848" width="6" customWidth="1"/>
    <col min="13849" max="13849" width="4.85546875" customWidth="1"/>
    <col min="13850" max="13850" width="5" customWidth="1"/>
    <col min="13851" max="13851" width="10.42578125" customWidth="1"/>
    <col min="13852" max="13852" width="13.7109375" customWidth="1"/>
    <col min="13853" max="13853" width="17.140625" customWidth="1"/>
    <col min="13854" max="13856" width="0" hidden="1" customWidth="1"/>
    <col min="13857" max="13857" width="2.7109375" customWidth="1"/>
    <col min="13858" max="13858" width="6" customWidth="1"/>
    <col min="13860" max="13860" width="4.85546875" customWidth="1"/>
    <col min="13861" max="13861" width="5" customWidth="1"/>
    <col min="13863" max="13863" width="13.7109375" customWidth="1"/>
    <col min="13864" max="13864" width="17.140625" customWidth="1"/>
    <col min="13865" max="13868" width="2.7109375" customWidth="1"/>
    <col min="13869" max="13869" width="6" customWidth="1"/>
    <col min="13871" max="13871" width="4.85546875" customWidth="1"/>
    <col min="13872" max="13872" width="5" customWidth="1"/>
    <col min="13874" max="13874" width="13.7109375" customWidth="1"/>
    <col min="13875" max="13875" width="17.140625" customWidth="1"/>
    <col min="13876" max="13879" width="2.7109375" customWidth="1"/>
    <col min="13880" max="13881" width="6" customWidth="1"/>
    <col min="13882" max="13882" width="4.85546875" customWidth="1"/>
    <col min="13883" max="13883" width="5" customWidth="1"/>
    <col min="13884" max="13884" width="10.42578125" customWidth="1"/>
    <col min="13885" max="13885" width="13.7109375" customWidth="1"/>
    <col min="13886" max="13886" width="17.140625" customWidth="1"/>
    <col min="13887" max="13893" width="2.7109375" customWidth="1"/>
    <col min="13894" max="13894" width="6" customWidth="1"/>
    <col min="13896" max="13896" width="4.85546875" customWidth="1"/>
    <col min="13897" max="13897" width="5" customWidth="1"/>
    <col min="13899" max="13899" width="13.7109375" customWidth="1"/>
    <col min="13900" max="13900" width="17.140625" customWidth="1"/>
    <col min="13901" max="13904" width="2.7109375" customWidth="1"/>
    <col min="13905" max="13905" width="6" customWidth="1"/>
    <col min="13907" max="13907" width="4.85546875" customWidth="1"/>
    <col min="13908" max="13908" width="5" customWidth="1"/>
    <col min="13910" max="13910" width="13.7109375" customWidth="1"/>
    <col min="13911" max="13911" width="17.140625" customWidth="1"/>
    <col min="13912" max="13915" width="2.7109375" customWidth="1"/>
    <col min="13916" max="13916" width="6" customWidth="1"/>
    <col min="14083" max="14084" width="17.5703125" customWidth="1"/>
    <col min="14085" max="14085" width="4" customWidth="1"/>
    <col min="14086" max="14086" width="17.5703125" customWidth="1"/>
    <col min="14093" max="14093" width="2.7109375" customWidth="1"/>
    <col min="14094" max="14094" width="5.42578125" customWidth="1"/>
    <col min="14095" max="14095" width="5" customWidth="1"/>
    <col min="14097" max="14097" width="13.7109375" customWidth="1"/>
    <col min="14098" max="14098" width="17.140625" customWidth="1"/>
    <col min="14099" max="14101" width="0" hidden="1" customWidth="1"/>
    <col min="14102" max="14102" width="2.7109375" customWidth="1"/>
    <col min="14103" max="14104" width="6" customWidth="1"/>
    <col min="14105" max="14105" width="4.85546875" customWidth="1"/>
    <col min="14106" max="14106" width="5" customWidth="1"/>
    <col min="14107" max="14107" width="10.42578125" customWidth="1"/>
    <col min="14108" max="14108" width="13.7109375" customWidth="1"/>
    <col min="14109" max="14109" width="17.140625" customWidth="1"/>
    <col min="14110" max="14112" width="0" hidden="1" customWidth="1"/>
    <col min="14113" max="14113" width="2.7109375" customWidth="1"/>
    <col min="14114" max="14114" width="6" customWidth="1"/>
    <col min="14116" max="14116" width="4.85546875" customWidth="1"/>
    <col min="14117" max="14117" width="5" customWidth="1"/>
    <col min="14119" max="14119" width="13.7109375" customWidth="1"/>
    <col min="14120" max="14120" width="17.140625" customWidth="1"/>
    <col min="14121" max="14124" width="2.7109375" customWidth="1"/>
    <col min="14125" max="14125" width="6" customWidth="1"/>
    <col min="14127" max="14127" width="4.85546875" customWidth="1"/>
    <col min="14128" max="14128" width="5" customWidth="1"/>
    <col min="14130" max="14130" width="13.7109375" customWidth="1"/>
    <col min="14131" max="14131" width="17.140625" customWidth="1"/>
    <col min="14132" max="14135" width="2.7109375" customWidth="1"/>
    <col min="14136" max="14137" width="6" customWidth="1"/>
    <col min="14138" max="14138" width="4.85546875" customWidth="1"/>
    <col min="14139" max="14139" width="5" customWidth="1"/>
    <col min="14140" max="14140" width="10.42578125" customWidth="1"/>
    <col min="14141" max="14141" width="13.7109375" customWidth="1"/>
    <col min="14142" max="14142" width="17.140625" customWidth="1"/>
    <col min="14143" max="14149" width="2.7109375" customWidth="1"/>
    <col min="14150" max="14150" width="6" customWidth="1"/>
    <col min="14152" max="14152" width="4.85546875" customWidth="1"/>
    <col min="14153" max="14153" width="5" customWidth="1"/>
    <col min="14155" max="14155" width="13.7109375" customWidth="1"/>
    <col min="14156" max="14156" width="17.140625" customWidth="1"/>
    <col min="14157" max="14160" width="2.7109375" customWidth="1"/>
    <col min="14161" max="14161" width="6" customWidth="1"/>
    <col min="14163" max="14163" width="4.85546875" customWidth="1"/>
    <col min="14164" max="14164" width="5" customWidth="1"/>
    <col min="14166" max="14166" width="13.7109375" customWidth="1"/>
    <col min="14167" max="14167" width="17.140625" customWidth="1"/>
    <col min="14168" max="14171" width="2.7109375" customWidth="1"/>
    <col min="14172" max="14172" width="6" customWidth="1"/>
    <col min="14339" max="14340" width="17.5703125" customWidth="1"/>
    <col min="14341" max="14341" width="4" customWidth="1"/>
    <col min="14342" max="14342" width="17.5703125" customWidth="1"/>
    <col min="14349" max="14349" width="2.7109375" customWidth="1"/>
    <col min="14350" max="14350" width="5.42578125" customWidth="1"/>
    <col min="14351" max="14351" width="5" customWidth="1"/>
    <col min="14353" max="14353" width="13.7109375" customWidth="1"/>
    <col min="14354" max="14354" width="17.140625" customWidth="1"/>
    <col min="14355" max="14357" width="0" hidden="1" customWidth="1"/>
    <col min="14358" max="14358" width="2.7109375" customWidth="1"/>
    <col min="14359" max="14360" width="6" customWidth="1"/>
    <col min="14361" max="14361" width="4.85546875" customWidth="1"/>
    <col min="14362" max="14362" width="5" customWidth="1"/>
    <col min="14363" max="14363" width="10.42578125" customWidth="1"/>
    <col min="14364" max="14364" width="13.7109375" customWidth="1"/>
    <col min="14365" max="14365" width="17.140625" customWidth="1"/>
    <col min="14366" max="14368" width="0" hidden="1" customWidth="1"/>
    <col min="14369" max="14369" width="2.7109375" customWidth="1"/>
    <col min="14370" max="14370" width="6" customWidth="1"/>
    <col min="14372" max="14372" width="4.85546875" customWidth="1"/>
    <col min="14373" max="14373" width="5" customWidth="1"/>
    <col min="14375" max="14375" width="13.7109375" customWidth="1"/>
    <col min="14376" max="14376" width="17.140625" customWidth="1"/>
    <col min="14377" max="14380" width="2.7109375" customWidth="1"/>
    <col min="14381" max="14381" width="6" customWidth="1"/>
    <col min="14383" max="14383" width="4.85546875" customWidth="1"/>
    <col min="14384" max="14384" width="5" customWidth="1"/>
    <col min="14386" max="14386" width="13.7109375" customWidth="1"/>
    <col min="14387" max="14387" width="17.140625" customWidth="1"/>
    <col min="14388" max="14391" width="2.7109375" customWidth="1"/>
    <col min="14392" max="14393" width="6" customWidth="1"/>
    <col min="14394" max="14394" width="4.85546875" customWidth="1"/>
    <col min="14395" max="14395" width="5" customWidth="1"/>
    <col min="14396" max="14396" width="10.42578125" customWidth="1"/>
    <col min="14397" max="14397" width="13.7109375" customWidth="1"/>
    <col min="14398" max="14398" width="17.140625" customWidth="1"/>
    <col min="14399" max="14405" width="2.7109375" customWidth="1"/>
    <col min="14406" max="14406" width="6" customWidth="1"/>
    <col min="14408" max="14408" width="4.85546875" customWidth="1"/>
    <col min="14409" max="14409" width="5" customWidth="1"/>
    <col min="14411" max="14411" width="13.7109375" customWidth="1"/>
    <col min="14412" max="14412" width="17.140625" customWidth="1"/>
    <col min="14413" max="14416" width="2.7109375" customWidth="1"/>
    <col min="14417" max="14417" width="6" customWidth="1"/>
    <col min="14419" max="14419" width="4.85546875" customWidth="1"/>
    <col min="14420" max="14420" width="5" customWidth="1"/>
    <col min="14422" max="14422" width="13.7109375" customWidth="1"/>
    <col min="14423" max="14423" width="17.140625" customWidth="1"/>
    <col min="14424" max="14427" width="2.7109375" customWidth="1"/>
    <col min="14428" max="14428" width="6" customWidth="1"/>
    <col min="14595" max="14596" width="17.5703125" customWidth="1"/>
    <col min="14597" max="14597" width="4" customWidth="1"/>
    <col min="14598" max="14598" width="17.5703125" customWidth="1"/>
    <col min="14605" max="14605" width="2.7109375" customWidth="1"/>
    <col min="14606" max="14606" width="5.42578125" customWidth="1"/>
    <col min="14607" max="14607" width="5" customWidth="1"/>
    <col min="14609" max="14609" width="13.7109375" customWidth="1"/>
    <col min="14610" max="14610" width="17.140625" customWidth="1"/>
    <col min="14611" max="14613" width="0" hidden="1" customWidth="1"/>
    <col min="14614" max="14614" width="2.7109375" customWidth="1"/>
    <col min="14615" max="14616" width="6" customWidth="1"/>
    <col min="14617" max="14617" width="4.85546875" customWidth="1"/>
    <col min="14618" max="14618" width="5" customWidth="1"/>
    <col min="14619" max="14619" width="10.42578125" customWidth="1"/>
    <col min="14620" max="14620" width="13.7109375" customWidth="1"/>
    <col min="14621" max="14621" width="17.140625" customWidth="1"/>
    <col min="14622" max="14624" width="0" hidden="1" customWidth="1"/>
    <col min="14625" max="14625" width="2.7109375" customWidth="1"/>
    <col min="14626" max="14626" width="6" customWidth="1"/>
    <col min="14628" max="14628" width="4.85546875" customWidth="1"/>
    <col min="14629" max="14629" width="5" customWidth="1"/>
    <col min="14631" max="14631" width="13.7109375" customWidth="1"/>
    <col min="14632" max="14632" width="17.140625" customWidth="1"/>
    <col min="14633" max="14636" width="2.7109375" customWidth="1"/>
    <col min="14637" max="14637" width="6" customWidth="1"/>
    <col min="14639" max="14639" width="4.85546875" customWidth="1"/>
    <col min="14640" max="14640" width="5" customWidth="1"/>
    <col min="14642" max="14642" width="13.7109375" customWidth="1"/>
    <col min="14643" max="14643" width="17.140625" customWidth="1"/>
    <col min="14644" max="14647" width="2.7109375" customWidth="1"/>
    <col min="14648" max="14649" width="6" customWidth="1"/>
    <col min="14650" max="14650" width="4.85546875" customWidth="1"/>
    <col min="14651" max="14651" width="5" customWidth="1"/>
    <col min="14652" max="14652" width="10.42578125" customWidth="1"/>
    <col min="14653" max="14653" width="13.7109375" customWidth="1"/>
    <col min="14654" max="14654" width="17.140625" customWidth="1"/>
    <col min="14655" max="14661" width="2.7109375" customWidth="1"/>
    <col min="14662" max="14662" width="6" customWidth="1"/>
    <col min="14664" max="14664" width="4.85546875" customWidth="1"/>
    <col min="14665" max="14665" width="5" customWidth="1"/>
    <col min="14667" max="14667" width="13.7109375" customWidth="1"/>
    <col min="14668" max="14668" width="17.140625" customWidth="1"/>
    <col min="14669" max="14672" width="2.7109375" customWidth="1"/>
    <col min="14673" max="14673" width="6" customWidth="1"/>
    <col min="14675" max="14675" width="4.85546875" customWidth="1"/>
    <col min="14676" max="14676" width="5" customWidth="1"/>
    <col min="14678" max="14678" width="13.7109375" customWidth="1"/>
    <col min="14679" max="14679" width="17.140625" customWidth="1"/>
    <col min="14680" max="14683" width="2.7109375" customWidth="1"/>
    <col min="14684" max="14684" width="6" customWidth="1"/>
    <col min="14851" max="14852" width="17.5703125" customWidth="1"/>
    <col min="14853" max="14853" width="4" customWidth="1"/>
    <col min="14854" max="14854" width="17.5703125" customWidth="1"/>
    <col min="14861" max="14861" width="2.7109375" customWidth="1"/>
    <col min="14862" max="14862" width="5.42578125" customWidth="1"/>
    <col min="14863" max="14863" width="5" customWidth="1"/>
    <col min="14865" max="14865" width="13.7109375" customWidth="1"/>
    <col min="14866" max="14866" width="17.140625" customWidth="1"/>
    <col min="14867" max="14869" width="0" hidden="1" customWidth="1"/>
    <col min="14870" max="14870" width="2.7109375" customWidth="1"/>
    <col min="14871" max="14872" width="6" customWidth="1"/>
    <col min="14873" max="14873" width="4.85546875" customWidth="1"/>
    <col min="14874" max="14874" width="5" customWidth="1"/>
    <col min="14875" max="14875" width="10.42578125" customWidth="1"/>
    <col min="14876" max="14876" width="13.7109375" customWidth="1"/>
    <col min="14877" max="14877" width="17.140625" customWidth="1"/>
    <col min="14878" max="14880" width="0" hidden="1" customWidth="1"/>
    <col min="14881" max="14881" width="2.7109375" customWidth="1"/>
    <col min="14882" max="14882" width="6" customWidth="1"/>
    <col min="14884" max="14884" width="4.85546875" customWidth="1"/>
    <col min="14885" max="14885" width="5" customWidth="1"/>
    <col min="14887" max="14887" width="13.7109375" customWidth="1"/>
    <col min="14888" max="14888" width="17.140625" customWidth="1"/>
    <col min="14889" max="14892" width="2.7109375" customWidth="1"/>
    <col min="14893" max="14893" width="6" customWidth="1"/>
    <col min="14895" max="14895" width="4.85546875" customWidth="1"/>
    <col min="14896" max="14896" width="5" customWidth="1"/>
    <col min="14898" max="14898" width="13.7109375" customWidth="1"/>
    <col min="14899" max="14899" width="17.140625" customWidth="1"/>
    <col min="14900" max="14903" width="2.7109375" customWidth="1"/>
    <col min="14904" max="14905" width="6" customWidth="1"/>
    <col min="14906" max="14906" width="4.85546875" customWidth="1"/>
    <col min="14907" max="14907" width="5" customWidth="1"/>
    <col min="14908" max="14908" width="10.42578125" customWidth="1"/>
    <col min="14909" max="14909" width="13.7109375" customWidth="1"/>
    <col min="14910" max="14910" width="17.140625" customWidth="1"/>
    <col min="14911" max="14917" width="2.7109375" customWidth="1"/>
    <col min="14918" max="14918" width="6" customWidth="1"/>
    <col min="14920" max="14920" width="4.85546875" customWidth="1"/>
    <col min="14921" max="14921" width="5" customWidth="1"/>
    <col min="14923" max="14923" width="13.7109375" customWidth="1"/>
    <col min="14924" max="14924" width="17.140625" customWidth="1"/>
    <col min="14925" max="14928" width="2.7109375" customWidth="1"/>
    <col min="14929" max="14929" width="6" customWidth="1"/>
    <col min="14931" max="14931" width="4.85546875" customWidth="1"/>
    <col min="14932" max="14932" width="5" customWidth="1"/>
    <col min="14934" max="14934" width="13.7109375" customWidth="1"/>
    <col min="14935" max="14935" width="17.140625" customWidth="1"/>
    <col min="14936" max="14939" width="2.7109375" customWidth="1"/>
    <col min="14940" max="14940" width="6" customWidth="1"/>
    <col min="15107" max="15108" width="17.5703125" customWidth="1"/>
    <col min="15109" max="15109" width="4" customWidth="1"/>
    <col min="15110" max="15110" width="17.5703125" customWidth="1"/>
    <col min="15117" max="15117" width="2.7109375" customWidth="1"/>
    <col min="15118" max="15118" width="5.42578125" customWidth="1"/>
    <col min="15119" max="15119" width="5" customWidth="1"/>
    <col min="15121" max="15121" width="13.7109375" customWidth="1"/>
    <col min="15122" max="15122" width="17.140625" customWidth="1"/>
    <col min="15123" max="15125" width="0" hidden="1" customWidth="1"/>
    <col min="15126" max="15126" width="2.7109375" customWidth="1"/>
    <col min="15127" max="15128" width="6" customWidth="1"/>
    <col min="15129" max="15129" width="4.85546875" customWidth="1"/>
    <col min="15130" max="15130" width="5" customWidth="1"/>
    <col min="15131" max="15131" width="10.42578125" customWidth="1"/>
    <col min="15132" max="15132" width="13.7109375" customWidth="1"/>
    <col min="15133" max="15133" width="17.140625" customWidth="1"/>
    <col min="15134" max="15136" width="0" hidden="1" customWidth="1"/>
    <col min="15137" max="15137" width="2.7109375" customWidth="1"/>
    <col min="15138" max="15138" width="6" customWidth="1"/>
    <col min="15140" max="15140" width="4.85546875" customWidth="1"/>
    <col min="15141" max="15141" width="5" customWidth="1"/>
    <col min="15143" max="15143" width="13.7109375" customWidth="1"/>
    <col min="15144" max="15144" width="17.140625" customWidth="1"/>
    <col min="15145" max="15148" width="2.7109375" customWidth="1"/>
    <col min="15149" max="15149" width="6" customWidth="1"/>
    <col min="15151" max="15151" width="4.85546875" customWidth="1"/>
    <col min="15152" max="15152" width="5" customWidth="1"/>
    <col min="15154" max="15154" width="13.7109375" customWidth="1"/>
    <col min="15155" max="15155" width="17.140625" customWidth="1"/>
    <col min="15156" max="15159" width="2.7109375" customWidth="1"/>
    <col min="15160" max="15161" width="6" customWidth="1"/>
    <col min="15162" max="15162" width="4.85546875" customWidth="1"/>
    <col min="15163" max="15163" width="5" customWidth="1"/>
    <col min="15164" max="15164" width="10.42578125" customWidth="1"/>
    <col min="15165" max="15165" width="13.7109375" customWidth="1"/>
    <col min="15166" max="15166" width="17.140625" customWidth="1"/>
    <col min="15167" max="15173" width="2.7109375" customWidth="1"/>
    <col min="15174" max="15174" width="6" customWidth="1"/>
    <col min="15176" max="15176" width="4.85546875" customWidth="1"/>
    <col min="15177" max="15177" width="5" customWidth="1"/>
    <col min="15179" max="15179" width="13.7109375" customWidth="1"/>
    <col min="15180" max="15180" width="17.140625" customWidth="1"/>
    <col min="15181" max="15184" width="2.7109375" customWidth="1"/>
    <col min="15185" max="15185" width="6" customWidth="1"/>
    <col min="15187" max="15187" width="4.85546875" customWidth="1"/>
    <col min="15188" max="15188" width="5" customWidth="1"/>
    <col min="15190" max="15190" width="13.7109375" customWidth="1"/>
    <col min="15191" max="15191" width="17.140625" customWidth="1"/>
    <col min="15192" max="15195" width="2.7109375" customWidth="1"/>
    <col min="15196" max="15196" width="6" customWidth="1"/>
    <col min="15363" max="15364" width="17.5703125" customWidth="1"/>
    <col min="15365" max="15365" width="4" customWidth="1"/>
    <col min="15366" max="15366" width="17.5703125" customWidth="1"/>
    <col min="15373" max="15373" width="2.7109375" customWidth="1"/>
    <col min="15374" max="15374" width="5.42578125" customWidth="1"/>
    <col min="15375" max="15375" width="5" customWidth="1"/>
    <col min="15377" max="15377" width="13.7109375" customWidth="1"/>
    <col min="15378" max="15378" width="17.140625" customWidth="1"/>
    <col min="15379" max="15381" width="0" hidden="1" customWidth="1"/>
    <col min="15382" max="15382" width="2.7109375" customWidth="1"/>
    <col min="15383" max="15384" width="6" customWidth="1"/>
    <col min="15385" max="15385" width="4.85546875" customWidth="1"/>
    <col min="15386" max="15386" width="5" customWidth="1"/>
    <col min="15387" max="15387" width="10.42578125" customWidth="1"/>
    <col min="15388" max="15388" width="13.7109375" customWidth="1"/>
    <col min="15389" max="15389" width="17.140625" customWidth="1"/>
    <col min="15390" max="15392" width="0" hidden="1" customWidth="1"/>
    <col min="15393" max="15393" width="2.7109375" customWidth="1"/>
    <col min="15394" max="15394" width="6" customWidth="1"/>
    <col min="15396" max="15396" width="4.85546875" customWidth="1"/>
    <col min="15397" max="15397" width="5" customWidth="1"/>
    <col min="15399" max="15399" width="13.7109375" customWidth="1"/>
    <col min="15400" max="15400" width="17.140625" customWidth="1"/>
    <col min="15401" max="15404" width="2.7109375" customWidth="1"/>
    <col min="15405" max="15405" width="6" customWidth="1"/>
    <col min="15407" max="15407" width="4.85546875" customWidth="1"/>
    <col min="15408" max="15408" width="5" customWidth="1"/>
    <col min="15410" max="15410" width="13.7109375" customWidth="1"/>
    <col min="15411" max="15411" width="17.140625" customWidth="1"/>
    <col min="15412" max="15415" width="2.7109375" customWidth="1"/>
    <col min="15416" max="15417" width="6" customWidth="1"/>
    <col min="15418" max="15418" width="4.85546875" customWidth="1"/>
    <col min="15419" max="15419" width="5" customWidth="1"/>
    <col min="15420" max="15420" width="10.42578125" customWidth="1"/>
    <col min="15421" max="15421" width="13.7109375" customWidth="1"/>
    <col min="15422" max="15422" width="17.140625" customWidth="1"/>
    <col min="15423" max="15429" width="2.7109375" customWidth="1"/>
    <col min="15430" max="15430" width="6" customWidth="1"/>
    <col min="15432" max="15432" width="4.85546875" customWidth="1"/>
    <col min="15433" max="15433" width="5" customWidth="1"/>
    <col min="15435" max="15435" width="13.7109375" customWidth="1"/>
    <col min="15436" max="15436" width="17.140625" customWidth="1"/>
    <col min="15437" max="15440" width="2.7109375" customWidth="1"/>
    <col min="15441" max="15441" width="6" customWidth="1"/>
    <col min="15443" max="15443" width="4.85546875" customWidth="1"/>
    <col min="15444" max="15444" width="5" customWidth="1"/>
    <col min="15446" max="15446" width="13.7109375" customWidth="1"/>
    <col min="15447" max="15447" width="17.140625" customWidth="1"/>
    <col min="15448" max="15451" width="2.7109375" customWidth="1"/>
    <col min="15452" max="15452" width="6" customWidth="1"/>
    <col min="15619" max="15620" width="17.5703125" customWidth="1"/>
    <col min="15621" max="15621" width="4" customWidth="1"/>
    <col min="15622" max="15622" width="17.5703125" customWidth="1"/>
    <col min="15629" max="15629" width="2.7109375" customWidth="1"/>
    <col min="15630" max="15630" width="5.42578125" customWidth="1"/>
    <col min="15631" max="15631" width="5" customWidth="1"/>
    <col min="15633" max="15633" width="13.7109375" customWidth="1"/>
    <col min="15634" max="15634" width="17.140625" customWidth="1"/>
    <col min="15635" max="15637" width="0" hidden="1" customWidth="1"/>
    <col min="15638" max="15638" width="2.7109375" customWidth="1"/>
    <col min="15639" max="15640" width="6" customWidth="1"/>
    <col min="15641" max="15641" width="4.85546875" customWidth="1"/>
    <col min="15642" max="15642" width="5" customWidth="1"/>
    <col min="15643" max="15643" width="10.42578125" customWidth="1"/>
    <col min="15644" max="15644" width="13.7109375" customWidth="1"/>
    <col min="15645" max="15645" width="17.140625" customWidth="1"/>
    <col min="15646" max="15648" width="0" hidden="1" customWidth="1"/>
    <col min="15649" max="15649" width="2.7109375" customWidth="1"/>
    <col min="15650" max="15650" width="6" customWidth="1"/>
    <col min="15652" max="15652" width="4.85546875" customWidth="1"/>
    <col min="15653" max="15653" width="5" customWidth="1"/>
    <col min="15655" max="15655" width="13.7109375" customWidth="1"/>
    <col min="15656" max="15656" width="17.140625" customWidth="1"/>
    <col min="15657" max="15660" width="2.7109375" customWidth="1"/>
    <col min="15661" max="15661" width="6" customWidth="1"/>
    <col min="15663" max="15663" width="4.85546875" customWidth="1"/>
    <col min="15664" max="15664" width="5" customWidth="1"/>
    <col min="15666" max="15666" width="13.7109375" customWidth="1"/>
    <col min="15667" max="15667" width="17.140625" customWidth="1"/>
    <col min="15668" max="15671" width="2.7109375" customWidth="1"/>
    <col min="15672" max="15673" width="6" customWidth="1"/>
    <col min="15674" max="15674" width="4.85546875" customWidth="1"/>
    <col min="15675" max="15675" width="5" customWidth="1"/>
    <col min="15676" max="15676" width="10.42578125" customWidth="1"/>
    <col min="15677" max="15677" width="13.7109375" customWidth="1"/>
    <col min="15678" max="15678" width="17.140625" customWidth="1"/>
    <col min="15679" max="15685" width="2.7109375" customWidth="1"/>
    <col min="15686" max="15686" width="6" customWidth="1"/>
    <col min="15688" max="15688" width="4.85546875" customWidth="1"/>
    <col min="15689" max="15689" width="5" customWidth="1"/>
    <col min="15691" max="15691" width="13.7109375" customWidth="1"/>
    <col min="15692" max="15692" width="17.140625" customWidth="1"/>
    <col min="15693" max="15696" width="2.7109375" customWidth="1"/>
    <col min="15697" max="15697" width="6" customWidth="1"/>
    <col min="15699" max="15699" width="4.85546875" customWidth="1"/>
    <col min="15700" max="15700" width="5" customWidth="1"/>
    <col min="15702" max="15702" width="13.7109375" customWidth="1"/>
    <col min="15703" max="15703" width="17.140625" customWidth="1"/>
    <col min="15704" max="15707" width="2.7109375" customWidth="1"/>
    <col min="15708" max="15708" width="6" customWidth="1"/>
    <col min="15875" max="15876" width="17.5703125" customWidth="1"/>
    <col min="15877" max="15877" width="4" customWidth="1"/>
    <col min="15878" max="15878" width="17.5703125" customWidth="1"/>
    <col min="15885" max="15885" width="2.7109375" customWidth="1"/>
    <col min="15886" max="15886" width="5.42578125" customWidth="1"/>
    <col min="15887" max="15887" width="5" customWidth="1"/>
    <col min="15889" max="15889" width="13.7109375" customWidth="1"/>
    <col min="15890" max="15890" width="17.140625" customWidth="1"/>
    <col min="15891" max="15893" width="0" hidden="1" customWidth="1"/>
    <col min="15894" max="15894" width="2.7109375" customWidth="1"/>
    <col min="15895" max="15896" width="6" customWidth="1"/>
    <col min="15897" max="15897" width="4.85546875" customWidth="1"/>
    <col min="15898" max="15898" width="5" customWidth="1"/>
    <col min="15899" max="15899" width="10.42578125" customWidth="1"/>
    <col min="15900" max="15900" width="13.7109375" customWidth="1"/>
    <col min="15901" max="15901" width="17.140625" customWidth="1"/>
    <col min="15902" max="15904" width="0" hidden="1" customWidth="1"/>
    <col min="15905" max="15905" width="2.7109375" customWidth="1"/>
    <col min="15906" max="15906" width="6" customWidth="1"/>
    <col min="15908" max="15908" width="4.85546875" customWidth="1"/>
    <col min="15909" max="15909" width="5" customWidth="1"/>
    <col min="15911" max="15911" width="13.7109375" customWidth="1"/>
    <col min="15912" max="15912" width="17.140625" customWidth="1"/>
    <col min="15913" max="15916" width="2.7109375" customWidth="1"/>
    <col min="15917" max="15917" width="6" customWidth="1"/>
    <col min="15919" max="15919" width="4.85546875" customWidth="1"/>
    <col min="15920" max="15920" width="5" customWidth="1"/>
    <col min="15922" max="15922" width="13.7109375" customWidth="1"/>
    <col min="15923" max="15923" width="17.140625" customWidth="1"/>
    <col min="15924" max="15927" width="2.7109375" customWidth="1"/>
    <col min="15928" max="15929" width="6" customWidth="1"/>
    <col min="15930" max="15930" width="4.85546875" customWidth="1"/>
    <col min="15931" max="15931" width="5" customWidth="1"/>
    <col min="15932" max="15932" width="10.42578125" customWidth="1"/>
    <col min="15933" max="15933" width="13.7109375" customWidth="1"/>
    <col min="15934" max="15934" width="17.140625" customWidth="1"/>
    <col min="15935" max="15941" width="2.7109375" customWidth="1"/>
    <col min="15942" max="15942" width="6" customWidth="1"/>
    <col min="15944" max="15944" width="4.85546875" customWidth="1"/>
    <col min="15945" max="15945" width="5" customWidth="1"/>
    <col min="15947" max="15947" width="13.7109375" customWidth="1"/>
    <col min="15948" max="15948" width="17.140625" customWidth="1"/>
    <col min="15949" max="15952" width="2.7109375" customWidth="1"/>
    <col min="15953" max="15953" width="6" customWidth="1"/>
    <col min="15955" max="15955" width="4.85546875" customWidth="1"/>
    <col min="15956" max="15956" width="5" customWidth="1"/>
    <col min="15958" max="15958" width="13.7109375" customWidth="1"/>
    <col min="15959" max="15959" width="17.140625" customWidth="1"/>
    <col min="15960" max="15963" width="2.7109375" customWidth="1"/>
    <col min="15964" max="15964" width="6" customWidth="1"/>
    <col min="16131" max="16132" width="17.5703125" customWidth="1"/>
    <col min="16133" max="16133" width="4" customWidth="1"/>
    <col min="16134" max="16134" width="17.5703125" customWidth="1"/>
    <col min="16141" max="16141" width="2.7109375" customWidth="1"/>
    <col min="16142" max="16142" width="5.42578125" customWidth="1"/>
    <col min="16143" max="16143" width="5" customWidth="1"/>
    <col min="16145" max="16145" width="13.7109375" customWidth="1"/>
    <col min="16146" max="16146" width="17.140625" customWidth="1"/>
    <col min="16147" max="16149" width="0" hidden="1" customWidth="1"/>
    <col min="16150" max="16150" width="2.7109375" customWidth="1"/>
    <col min="16151" max="16152" width="6" customWidth="1"/>
    <col min="16153" max="16153" width="4.85546875" customWidth="1"/>
    <col min="16154" max="16154" width="5" customWidth="1"/>
    <col min="16155" max="16155" width="10.42578125" customWidth="1"/>
    <col min="16156" max="16156" width="13.7109375" customWidth="1"/>
    <col min="16157" max="16157" width="17.140625" customWidth="1"/>
    <col min="16158" max="16160" width="0" hidden="1" customWidth="1"/>
    <col min="16161" max="16161" width="2.7109375" customWidth="1"/>
    <col min="16162" max="16162" width="6" customWidth="1"/>
    <col min="16164" max="16164" width="4.85546875" customWidth="1"/>
    <col min="16165" max="16165" width="5" customWidth="1"/>
    <col min="16167" max="16167" width="13.7109375" customWidth="1"/>
    <col min="16168" max="16168" width="17.140625" customWidth="1"/>
    <col min="16169" max="16172" width="2.7109375" customWidth="1"/>
    <col min="16173" max="16173" width="6" customWidth="1"/>
    <col min="16175" max="16175" width="4.85546875" customWidth="1"/>
    <col min="16176" max="16176" width="5" customWidth="1"/>
    <col min="16178" max="16178" width="13.7109375" customWidth="1"/>
    <col min="16179" max="16179" width="17.140625" customWidth="1"/>
    <col min="16180" max="16183" width="2.7109375" customWidth="1"/>
    <col min="16184" max="16185" width="6" customWidth="1"/>
    <col min="16186" max="16186" width="4.85546875" customWidth="1"/>
    <col min="16187" max="16187" width="5" customWidth="1"/>
    <col min="16188" max="16188" width="10.42578125" customWidth="1"/>
    <col min="16189" max="16189" width="13.7109375" customWidth="1"/>
    <col min="16190" max="16190" width="17.140625" customWidth="1"/>
    <col min="16191" max="16197" width="2.7109375" customWidth="1"/>
    <col min="16198" max="16198" width="6" customWidth="1"/>
    <col min="16200" max="16200" width="4.85546875" customWidth="1"/>
    <col min="16201" max="16201" width="5" customWidth="1"/>
    <col min="16203" max="16203" width="13.7109375" customWidth="1"/>
    <col min="16204" max="16204" width="17.140625" customWidth="1"/>
    <col min="16205" max="16208" width="2.7109375" customWidth="1"/>
    <col min="16209" max="16209" width="6" customWidth="1"/>
    <col min="16211" max="16211" width="4.85546875" customWidth="1"/>
    <col min="16212" max="16212" width="5" customWidth="1"/>
    <col min="16214" max="16214" width="13.7109375" customWidth="1"/>
    <col min="16215" max="16215" width="17.140625" customWidth="1"/>
    <col min="16216" max="16219" width="2.7109375" customWidth="1"/>
    <col min="16220" max="16220" width="6" customWidth="1"/>
  </cols>
  <sheetData>
    <row r="1" spans="2:92" ht="26.25" x14ac:dyDescent="0.4">
      <c r="B1" s="372" t="s">
        <v>498</v>
      </c>
    </row>
    <row r="3" spans="2:92" x14ac:dyDescent="0.2">
      <c r="B3" s="105"/>
      <c r="C3" s="105" t="s">
        <v>204</v>
      </c>
      <c r="D3" s="105"/>
      <c r="E3" s="105"/>
      <c r="F3" s="105"/>
      <c r="G3" s="105"/>
      <c r="H3" s="109"/>
      <c r="I3" s="109"/>
      <c r="J3" s="132"/>
      <c r="K3" s="105"/>
      <c r="L3" s="105"/>
      <c r="M3" s="105" t="s">
        <v>204</v>
      </c>
      <c r="N3" s="105"/>
      <c r="O3" s="105"/>
      <c r="P3" s="105"/>
      <c r="Q3" s="105"/>
      <c r="R3" s="105"/>
      <c r="S3" s="105"/>
      <c r="T3" s="105"/>
      <c r="U3" s="105"/>
      <c r="V3" s="105"/>
      <c r="W3" s="105"/>
      <c r="X3" s="105" t="s">
        <v>205</v>
      </c>
      <c r="Y3" s="105"/>
      <c r="Z3" s="105"/>
      <c r="AA3" s="105"/>
      <c r="AB3" s="105"/>
      <c r="AC3" s="105"/>
      <c r="AD3" s="105"/>
      <c r="AE3" s="109"/>
      <c r="AF3" s="105"/>
      <c r="AG3" s="105"/>
      <c r="AH3" s="105"/>
      <c r="AI3" s="105"/>
      <c r="AJ3" s="105" t="s">
        <v>206</v>
      </c>
      <c r="AK3" s="105"/>
      <c r="AL3" s="105"/>
      <c r="AM3" s="105"/>
      <c r="AN3" s="105"/>
      <c r="AO3" s="105"/>
      <c r="AP3" s="105"/>
      <c r="AQ3" s="105"/>
      <c r="AR3" s="105"/>
      <c r="AS3" s="105"/>
      <c r="AT3" s="140"/>
      <c r="AU3" s="140"/>
      <c r="AV3" s="140"/>
      <c r="AW3" s="140"/>
      <c r="AX3" s="140"/>
      <c r="AY3" s="140"/>
      <c r="AZ3" s="140"/>
      <c r="BA3" s="140"/>
      <c r="BB3" s="140"/>
      <c r="BC3" s="140"/>
      <c r="BD3" s="105"/>
      <c r="BE3" s="105"/>
      <c r="BF3" s="146" t="s">
        <v>208</v>
      </c>
      <c r="BG3" s="105"/>
      <c r="BH3" s="105"/>
      <c r="BI3" s="105"/>
      <c r="BJ3" s="105"/>
      <c r="BK3" s="105"/>
      <c r="BL3" s="105"/>
      <c r="BM3" s="105"/>
      <c r="BN3" s="105"/>
      <c r="BO3" s="105"/>
      <c r="BP3" s="105"/>
      <c r="BQ3" s="105"/>
      <c r="BR3" s="105" t="s">
        <v>208</v>
      </c>
      <c r="BS3" s="105"/>
      <c r="BT3" s="105"/>
      <c r="BU3" s="105"/>
      <c r="BV3" s="105"/>
      <c r="BW3" s="105"/>
      <c r="BX3" s="105"/>
      <c r="BY3" s="105"/>
      <c r="BZ3" s="105"/>
      <c r="CA3" s="105"/>
      <c r="CB3" s="105"/>
      <c r="CC3" s="146" t="s">
        <v>209</v>
      </c>
      <c r="CD3" s="105"/>
      <c r="CE3" s="105"/>
      <c r="CF3" s="105"/>
      <c r="CG3" s="105"/>
      <c r="CH3" s="105"/>
      <c r="CI3" s="105"/>
      <c r="CJ3" s="105"/>
      <c r="CK3" s="105"/>
      <c r="CL3" s="140"/>
      <c r="CM3" s="140"/>
      <c r="CN3" s="140"/>
    </row>
    <row r="4" spans="2:92" x14ac:dyDescent="0.2">
      <c r="B4" s="105"/>
      <c r="C4" s="105" t="s">
        <v>234</v>
      </c>
      <c r="D4" s="105"/>
      <c r="E4" s="105"/>
      <c r="F4" s="105"/>
      <c r="G4" s="105"/>
      <c r="H4" s="109"/>
      <c r="I4" s="109"/>
      <c r="J4" s="132"/>
      <c r="K4" s="105"/>
      <c r="L4" s="105"/>
      <c r="M4" s="105" t="s">
        <v>210</v>
      </c>
      <c r="N4" s="105"/>
      <c r="O4" s="105"/>
      <c r="P4" s="105"/>
      <c r="Q4" s="105"/>
      <c r="R4" s="105"/>
      <c r="S4" s="105"/>
      <c r="T4" s="105"/>
      <c r="U4" s="105"/>
      <c r="V4" s="105"/>
      <c r="W4" s="105"/>
      <c r="X4" s="105" t="s">
        <v>211</v>
      </c>
      <c r="Y4" s="105"/>
      <c r="Z4" s="105"/>
      <c r="AA4" s="105"/>
      <c r="AB4" s="105"/>
      <c r="AC4" s="105"/>
      <c r="AD4" s="105"/>
      <c r="AE4" s="109"/>
      <c r="AF4" s="105"/>
      <c r="AG4" s="105"/>
      <c r="AH4" s="105"/>
      <c r="AI4" s="105"/>
      <c r="AJ4" s="105" t="s">
        <v>503</v>
      </c>
      <c r="AK4" s="105"/>
      <c r="AL4" s="105"/>
      <c r="AM4" s="105"/>
      <c r="AN4" s="105"/>
      <c r="AO4" s="105"/>
      <c r="AP4" s="105"/>
      <c r="AQ4" s="105"/>
      <c r="AR4" s="105"/>
      <c r="AS4" s="105"/>
      <c r="AT4" s="140"/>
      <c r="AU4" s="140"/>
      <c r="AV4" s="140"/>
      <c r="AW4" s="140"/>
      <c r="AX4" s="140"/>
      <c r="AY4" s="140"/>
      <c r="AZ4" s="140"/>
      <c r="BA4" s="140"/>
      <c r="BB4" s="140"/>
      <c r="BC4" s="140"/>
      <c r="BD4" s="105"/>
      <c r="BE4" s="105"/>
      <c r="BF4" s="105" t="s">
        <v>212</v>
      </c>
      <c r="BG4" s="105"/>
      <c r="BH4" s="105"/>
      <c r="BI4" s="105"/>
      <c r="BJ4" s="105"/>
      <c r="BK4" s="105"/>
      <c r="BL4" s="105"/>
      <c r="BM4" s="105"/>
      <c r="BN4" s="105"/>
      <c r="BO4" s="105"/>
      <c r="BP4" s="105"/>
      <c r="BQ4" s="105"/>
      <c r="BR4" s="105" t="s">
        <v>212</v>
      </c>
      <c r="BS4" s="105"/>
      <c r="BT4" s="105"/>
      <c r="BU4" s="105"/>
      <c r="BV4" s="105"/>
      <c r="BW4" s="105"/>
      <c r="BX4" s="105"/>
      <c r="BY4" s="105"/>
      <c r="BZ4" s="105"/>
      <c r="CA4" s="105"/>
      <c r="CB4" s="105"/>
      <c r="CC4" s="105" t="s">
        <v>212</v>
      </c>
      <c r="CD4" s="105"/>
      <c r="CE4" s="105"/>
      <c r="CF4" s="105"/>
      <c r="CG4" s="105"/>
      <c r="CH4" s="105"/>
      <c r="CI4" s="105"/>
      <c r="CJ4" s="105"/>
      <c r="CK4" s="105"/>
      <c r="CL4" s="140"/>
      <c r="CM4" s="140"/>
      <c r="CN4" s="140"/>
    </row>
    <row r="5" spans="2:92" x14ac:dyDescent="0.2">
      <c r="B5" s="109" t="s">
        <v>213</v>
      </c>
      <c r="C5" s="105" t="s">
        <v>214</v>
      </c>
      <c r="D5" s="110"/>
      <c r="E5" s="111"/>
      <c r="F5" s="112"/>
      <c r="G5" s="112" t="s">
        <v>215</v>
      </c>
      <c r="H5" s="256" t="s">
        <v>216</v>
      </c>
      <c r="I5" s="256" t="s">
        <v>217</v>
      </c>
      <c r="J5" s="132"/>
      <c r="K5" s="108"/>
      <c r="L5" s="109" t="s">
        <v>213</v>
      </c>
      <c r="M5" s="105" t="s">
        <v>214</v>
      </c>
      <c r="N5" s="110"/>
      <c r="O5" s="111"/>
      <c r="Q5" s="112" t="s">
        <v>215</v>
      </c>
      <c r="T5" t="s">
        <v>216</v>
      </c>
      <c r="U5" t="s">
        <v>217</v>
      </c>
      <c r="V5" s="108"/>
      <c r="W5" s="109" t="s">
        <v>213</v>
      </c>
      <c r="X5" s="105" t="s">
        <v>214</v>
      </c>
      <c r="Y5" s="110"/>
      <c r="Z5" s="111"/>
      <c r="AB5" s="112" t="s">
        <v>215</v>
      </c>
      <c r="AF5" t="s">
        <v>216</v>
      </c>
      <c r="AG5" t="s">
        <v>217</v>
      </c>
      <c r="AI5" s="109" t="s">
        <v>213</v>
      </c>
      <c r="AJ5" s="105" t="s">
        <v>214</v>
      </c>
      <c r="AK5" s="110"/>
      <c r="AL5" s="111"/>
      <c r="AN5" s="112" t="s">
        <v>215</v>
      </c>
      <c r="AQ5" t="s">
        <v>216</v>
      </c>
      <c r="AR5" t="s">
        <v>217</v>
      </c>
      <c r="AT5" s="141"/>
      <c r="AU5" s="140"/>
      <c r="AV5" s="110"/>
      <c r="AW5" s="111"/>
      <c r="AX5" s="110"/>
      <c r="AY5" s="110"/>
      <c r="AZ5" s="110"/>
      <c r="BA5" s="110"/>
      <c r="BB5" s="132"/>
      <c r="BC5" s="132"/>
      <c r="BD5" s="108"/>
      <c r="BE5" s="109" t="s">
        <v>213</v>
      </c>
      <c r="BF5" s="105" t="s">
        <v>214</v>
      </c>
      <c r="BG5" s="110"/>
      <c r="BH5" s="111"/>
      <c r="BJ5" s="112" t="s">
        <v>215</v>
      </c>
      <c r="BN5" t="s">
        <v>216</v>
      </c>
      <c r="BO5" t="s">
        <v>217</v>
      </c>
      <c r="BQ5" s="109" t="s">
        <v>213</v>
      </c>
      <c r="BR5" s="105" t="s">
        <v>214</v>
      </c>
      <c r="BS5" s="110"/>
      <c r="BT5" s="111"/>
      <c r="BV5" s="112" t="s">
        <v>215</v>
      </c>
      <c r="BY5" t="s">
        <v>216</v>
      </c>
      <c r="BZ5" t="s">
        <v>217</v>
      </c>
      <c r="CB5" s="109" t="s">
        <v>213</v>
      </c>
      <c r="CC5" s="105" t="s">
        <v>214</v>
      </c>
      <c r="CD5" s="110"/>
      <c r="CE5" s="111"/>
      <c r="CG5" s="112" t="s">
        <v>215</v>
      </c>
      <c r="CJ5" t="s">
        <v>216</v>
      </c>
      <c r="CK5" t="s">
        <v>217</v>
      </c>
    </row>
    <row r="6" spans="2:92" x14ac:dyDescent="0.2">
      <c r="B6" s="113"/>
      <c r="C6" s="114"/>
      <c r="D6" s="112"/>
      <c r="E6" s="112"/>
      <c r="F6" s="112"/>
      <c r="G6" s="112"/>
      <c r="J6" s="132"/>
      <c r="K6" s="108"/>
      <c r="L6" s="113"/>
      <c r="M6" s="114"/>
      <c r="N6" s="112"/>
      <c r="V6" s="108"/>
      <c r="W6" s="113"/>
      <c r="X6" s="114"/>
      <c r="Y6" s="112"/>
      <c r="AI6" s="113"/>
      <c r="AJ6" s="114"/>
      <c r="AK6" s="112"/>
      <c r="AT6" s="108"/>
      <c r="AU6" s="142"/>
      <c r="AV6" s="110"/>
      <c r="AW6" s="110"/>
      <c r="AX6" s="110"/>
      <c r="AY6" s="110"/>
      <c r="AZ6" s="110"/>
      <c r="BA6" s="110"/>
      <c r="BB6" s="132"/>
      <c r="BC6" s="132"/>
      <c r="BD6" s="108"/>
      <c r="BE6" s="113"/>
      <c r="BF6" s="114"/>
      <c r="BG6" s="112"/>
      <c r="BQ6" s="113"/>
      <c r="BR6" s="114"/>
      <c r="BS6" s="112"/>
      <c r="CB6" s="113"/>
      <c r="CC6" s="114"/>
      <c r="CD6" s="112"/>
    </row>
    <row r="7" spans="2:92" x14ac:dyDescent="0.2">
      <c r="B7" s="112"/>
      <c r="C7" s="115"/>
      <c r="D7" s="112"/>
      <c r="E7" s="112"/>
      <c r="F7" s="112"/>
      <c r="G7" s="112"/>
      <c r="J7" s="132"/>
      <c r="K7" s="110"/>
      <c r="N7" s="112"/>
      <c r="V7" s="110"/>
      <c r="Y7" s="112"/>
      <c r="AK7" s="112"/>
      <c r="AT7" s="110"/>
      <c r="AU7" s="107"/>
      <c r="AV7" s="110"/>
      <c r="AW7" s="110"/>
      <c r="AX7" s="110"/>
      <c r="AY7" s="110"/>
      <c r="AZ7" s="110"/>
      <c r="BA7" s="110"/>
      <c r="BB7" s="132"/>
      <c r="BC7" s="132"/>
      <c r="BD7" s="110"/>
      <c r="BG7" s="112"/>
      <c r="BS7" s="112"/>
      <c r="CD7" s="112"/>
    </row>
    <row r="8" spans="2:92" x14ac:dyDescent="0.2">
      <c r="B8" s="116">
        <v>4</v>
      </c>
      <c r="C8" s="106">
        <v>25</v>
      </c>
      <c r="D8" s="117" t="str">
        <f>VLOOKUP(C8,Namn,2)</f>
        <v>Roger</v>
      </c>
      <c r="E8" s="117" t="str">
        <f>VLOOKUP(C8,Namn,3)</f>
        <v>Lindberg</v>
      </c>
      <c r="F8" s="118" t="str">
        <f>VLOOKUP(C8,Namn,27)</f>
        <v>Gotl. Bara IF</v>
      </c>
      <c r="G8" s="119">
        <v>12</v>
      </c>
      <c r="H8" s="121">
        <v>11</v>
      </c>
      <c r="I8" s="388" t="s">
        <v>500</v>
      </c>
      <c r="J8" s="389"/>
      <c r="K8" s="130"/>
      <c r="L8" s="116">
        <v>4</v>
      </c>
      <c r="M8" s="106">
        <v>55</v>
      </c>
      <c r="N8" s="117" t="str">
        <f>VLOOKUP(M8,Namn,2)</f>
        <v>Torbjörn</v>
      </c>
      <c r="O8" s="117" t="str">
        <f>VLOOKUP(M8,Namn,3)</f>
        <v>Lavergren</v>
      </c>
      <c r="P8" s="118" t="str">
        <f>VLOOKUP(M8,Namn,27)</f>
        <v>Östergarns IK</v>
      </c>
      <c r="Q8" s="119" t="s">
        <v>516</v>
      </c>
      <c r="R8" s="116"/>
      <c r="S8" s="120"/>
      <c r="T8" s="121">
        <v>4</v>
      </c>
      <c r="U8" s="122">
        <v>8</v>
      </c>
      <c r="V8" s="110"/>
      <c r="W8" s="116">
        <f>L8</f>
        <v>4</v>
      </c>
      <c r="X8" s="361">
        <v>55</v>
      </c>
      <c r="Y8" s="117" t="str">
        <f>VLOOKUP(X8,Namn,2)</f>
        <v>Torbjörn</v>
      </c>
      <c r="Z8" s="117" t="str">
        <f>VLOOKUP(X8,Namn,3)</f>
        <v>Lavergren</v>
      </c>
      <c r="AA8" s="118" t="str">
        <f>VLOOKUP(X8,Namn,27)</f>
        <v>Östergarns IK</v>
      </c>
      <c r="AB8" s="119"/>
      <c r="AC8" s="116"/>
      <c r="AD8" s="120"/>
      <c r="AE8" s="378" t="s">
        <v>534</v>
      </c>
      <c r="AF8" s="121" t="s">
        <v>218</v>
      </c>
      <c r="AG8" s="122">
        <v>6</v>
      </c>
      <c r="AI8" s="123">
        <f>W8</f>
        <v>4</v>
      </c>
      <c r="AJ8" s="124">
        <v>30</v>
      </c>
      <c r="AK8" s="117" t="str">
        <f>VLOOKUP(AJ8,Namn,2)</f>
        <v>Olof</v>
      </c>
      <c r="AL8" s="117" t="str">
        <f>VLOOKUP(AJ8,Namn,3)</f>
        <v>Lithberg</v>
      </c>
      <c r="AM8" s="118" t="str">
        <f>VLOOKUP(AJ8,Namn,27)</f>
        <v>Hablingbo IK</v>
      </c>
      <c r="AN8" s="119" t="s">
        <v>546</v>
      </c>
      <c r="AO8" s="116"/>
      <c r="AP8" s="120"/>
      <c r="AQ8" s="121" t="s">
        <v>218</v>
      </c>
      <c r="AR8" s="125" t="s">
        <v>219</v>
      </c>
      <c r="AT8" s="138"/>
      <c r="AU8" s="134"/>
      <c r="AV8" s="126"/>
      <c r="AW8" s="126"/>
      <c r="AX8" s="127"/>
      <c r="AY8" s="128"/>
      <c r="AZ8" s="129"/>
      <c r="BA8" s="110"/>
      <c r="BB8" s="129"/>
      <c r="BC8" s="132"/>
      <c r="BD8" s="110"/>
      <c r="BE8" s="116">
        <v>8</v>
      </c>
      <c r="BF8" s="106">
        <v>23</v>
      </c>
      <c r="BG8" s="117" t="str">
        <f>VLOOKUP(BF8,Namn,2)</f>
        <v>Johan</v>
      </c>
      <c r="BH8" s="117" t="str">
        <f>VLOOKUP(BF8,Namn,3)</f>
        <v>Lindberg</v>
      </c>
      <c r="BI8" s="118" t="str">
        <f>VLOOKUP(BF8,Namn,27)</f>
        <v>Gotl. Bara IF</v>
      </c>
      <c r="BJ8" s="119"/>
      <c r="BK8" s="116"/>
      <c r="BL8" s="120"/>
      <c r="BM8" s="120">
        <v>12</v>
      </c>
      <c r="BN8" s="121">
        <f>BE8</f>
        <v>8</v>
      </c>
      <c r="BO8" s="122" t="s">
        <v>219</v>
      </c>
      <c r="BQ8" s="123">
        <f>BE8</f>
        <v>8</v>
      </c>
      <c r="BR8" s="124"/>
      <c r="BS8" s="117">
        <f>VLOOKUP(BR8,Namn,2)</f>
        <v>0</v>
      </c>
      <c r="BT8" s="117">
        <f>VLOOKUP(BR8,Namn,3)</f>
        <v>0</v>
      </c>
      <c r="BU8" s="118">
        <f>VLOOKUP(BR8,Namn,27)</f>
        <v>0</v>
      </c>
      <c r="BV8" s="119"/>
      <c r="BW8" s="116"/>
      <c r="BX8" s="120"/>
      <c r="BY8" s="121">
        <f>BQ8</f>
        <v>8</v>
      </c>
      <c r="BZ8" s="125" t="s">
        <v>219</v>
      </c>
      <c r="CB8" s="123">
        <v>10</v>
      </c>
      <c r="CC8" s="124">
        <v>46</v>
      </c>
      <c r="CD8" s="117" t="str">
        <f>VLOOKUP(CC8,Namn,2)</f>
        <v>Joacim</v>
      </c>
      <c r="CE8" s="117" t="str">
        <f>VLOOKUP(CC8,Namn,3)</f>
        <v>Jonsson</v>
      </c>
      <c r="CF8" s="118" t="str">
        <f>VLOOKUP(CC8,Namn,27)</f>
        <v>VK Björken</v>
      </c>
      <c r="CG8" s="119">
        <v>12</v>
      </c>
      <c r="CH8" s="116"/>
      <c r="CI8" s="120"/>
      <c r="CJ8" s="121">
        <f>CB8</f>
        <v>10</v>
      </c>
      <c r="CK8" s="125" t="s">
        <v>219</v>
      </c>
      <c r="CM8" s="129"/>
    </row>
    <row r="9" spans="2:92" x14ac:dyDescent="0.2">
      <c r="B9" s="112"/>
      <c r="C9" s="134">
        <v>46</v>
      </c>
      <c r="D9" s="144" t="str">
        <f>VLOOKUP(C9,Namn,2)</f>
        <v>Joacim</v>
      </c>
      <c r="E9" s="144" t="str">
        <f>VLOOKUP(C9,Namn,3)</f>
        <v>Jonsson</v>
      </c>
      <c r="F9" s="145" t="str">
        <f>VLOOKUP(C9,Namn,27)</f>
        <v>VK Björken</v>
      </c>
      <c r="G9" s="128">
        <v>2</v>
      </c>
      <c r="H9" s="357"/>
      <c r="I9" s="388" t="s">
        <v>473</v>
      </c>
      <c r="J9" s="389"/>
      <c r="K9" s="130"/>
      <c r="M9" s="134">
        <v>23</v>
      </c>
      <c r="N9" s="144" t="str">
        <f>VLOOKUP(M9,Namn,2)</f>
        <v>Johan</v>
      </c>
      <c r="O9" s="144" t="str">
        <f>VLOOKUP(M9,Namn,3)</f>
        <v>Lindberg</v>
      </c>
      <c r="P9" s="145" t="str">
        <f>VLOOKUP(M9,Namn,27)</f>
        <v>Gotl. Bara IF</v>
      </c>
      <c r="Q9" s="128" t="s">
        <v>517</v>
      </c>
      <c r="R9" s="129"/>
      <c r="S9" s="130"/>
      <c r="T9" s="131"/>
      <c r="U9" s="132"/>
      <c r="V9" s="110"/>
      <c r="X9" s="107">
        <v>18</v>
      </c>
      <c r="Y9" s="144" t="str">
        <f>VLOOKUP(X9,Namn,2)</f>
        <v>Anders</v>
      </c>
      <c r="Z9" s="144" t="str">
        <f>VLOOKUP(X9,Namn,3)</f>
        <v xml:space="preserve">Johansson </v>
      </c>
      <c r="AA9" s="145" t="str">
        <f>VLOOKUP(X9,Namn,27)</f>
        <v>Fårö IF</v>
      </c>
      <c r="AB9" s="128"/>
      <c r="AC9" s="129"/>
      <c r="AD9" s="130"/>
      <c r="AE9" s="379" t="s">
        <v>536</v>
      </c>
      <c r="AF9" s="131"/>
      <c r="AG9" s="132"/>
      <c r="AI9" s="133"/>
      <c r="AJ9" s="134">
        <v>34</v>
      </c>
      <c r="AK9" s="144" t="str">
        <f>VLOOKUP(AJ9,Namn,2)</f>
        <v xml:space="preserve">Roland </v>
      </c>
      <c r="AL9" s="144" t="str">
        <f>VLOOKUP(AJ9,Namn,3)</f>
        <v>Nilsson</v>
      </c>
      <c r="AM9" s="145" t="str">
        <f>VLOOKUP(AJ9,Namn,27)</f>
        <v>Hablingbo IK</v>
      </c>
      <c r="AN9" s="128" t="s">
        <v>516</v>
      </c>
      <c r="AO9" s="129"/>
      <c r="AP9" s="130"/>
      <c r="AQ9" s="131"/>
      <c r="AR9" s="132"/>
      <c r="AT9" s="70"/>
      <c r="AU9" s="134"/>
      <c r="AV9" s="126"/>
      <c r="AW9" s="126"/>
      <c r="AX9" s="127"/>
      <c r="AY9" s="128"/>
      <c r="AZ9" s="129"/>
      <c r="BA9" s="130"/>
      <c r="BB9" s="132"/>
      <c r="BC9" s="132"/>
      <c r="BD9" s="110"/>
      <c r="BF9" s="107">
        <v>25</v>
      </c>
      <c r="BG9" s="144" t="str">
        <f>VLOOKUP(BF9,Namn,2)</f>
        <v>Roger</v>
      </c>
      <c r="BH9" s="144" t="str">
        <f>VLOOKUP(BF9,Namn,3)</f>
        <v>Lindberg</v>
      </c>
      <c r="BI9" s="145" t="str">
        <f>VLOOKUP(BF9,Namn,27)</f>
        <v>Gotl. Bara IF</v>
      </c>
      <c r="BJ9" s="128"/>
      <c r="BK9" s="129"/>
      <c r="BL9" s="130"/>
      <c r="BM9" s="130">
        <v>6</v>
      </c>
      <c r="BN9" s="131"/>
      <c r="BO9" s="132"/>
      <c r="BQ9" s="133"/>
      <c r="BR9" s="134"/>
      <c r="BS9" s="144">
        <f>VLOOKUP(BR9,Namn,2)</f>
        <v>0</v>
      </c>
      <c r="BT9" s="144">
        <f>VLOOKUP(BR9,Namn,3)</f>
        <v>0</v>
      </c>
      <c r="BU9" s="145">
        <f>VLOOKUP(BR9,Namn,27)</f>
        <v>0</v>
      </c>
      <c r="BV9" s="128"/>
      <c r="BW9" s="129"/>
      <c r="BX9" s="130"/>
      <c r="BY9" s="131"/>
      <c r="BZ9" s="132"/>
      <c r="CB9" s="133"/>
      <c r="CC9" s="134">
        <v>48</v>
      </c>
      <c r="CD9" s="144" t="str">
        <f>VLOOKUP(CC9,Namn,2)</f>
        <v>Niclas</v>
      </c>
      <c r="CE9" s="144" t="str">
        <f>VLOOKUP(CC9,Namn,3)</f>
        <v>Seholm</v>
      </c>
      <c r="CF9" s="145" t="str">
        <f>VLOOKUP(CC9,Namn,27)</f>
        <v>Västra Frölunda</v>
      </c>
      <c r="CG9" s="128">
        <v>6</v>
      </c>
      <c r="CH9" s="129"/>
      <c r="CI9" s="130"/>
      <c r="CJ9" s="131"/>
      <c r="CK9" s="132"/>
      <c r="CL9" s="130"/>
    </row>
    <row r="10" spans="2:92" x14ac:dyDescent="0.2">
      <c r="B10" s="112"/>
      <c r="C10" s="107"/>
      <c r="D10" s="126"/>
      <c r="E10" s="126"/>
      <c r="F10" s="128"/>
      <c r="G10" s="128"/>
      <c r="H10" s="245"/>
      <c r="I10" s="311"/>
      <c r="J10" s="311"/>
      <c r="K10" s="130"/>
      <c r="M10" s="107"/>
      <c r="N10" s="126"/>
      <c r="O10" s="126"/>
      <c r="P10" s="128"/>
      <c r="Q10" s="128"/>
      <c r="R10" s="129"/>
      <c r="S10" s="129"/>
      <c r="T10" s="132"/>
      <c r="U10" s="132"/>
      <c r="V10" s="110"/>
      <c r="X10" s="107"/>
      <c r="Y10" s="126"/>
      <c r="Z10" s="126"/>
      <c r="AA10" s="128"/>
      <c r="AB10" s="128"/>
      <c r="AC10" s="129"/>
      <c r="AD10" s="129"/>
      <c r="AE10" s="129"/>
      <c r="AF10" s="132"/>
      <c r="AG10" s="132"/>
      <c r="AI10" s="133"/>
      <c r="AJ10" s="134"/>
      <c r="AK10" s="135"/>
      <c r="AL10" s="135"/>
      <c r="AM10" s="128"/>
      <c r="AN10" s="128"/>
      <c r="AO10" s="129"/>
      <c r="AP10" s="129"/>
      <c r="AQ10" s="132"/>
      <c r="AR10" s="132"/>
      <c r="AT10" s="70"/>
      <c r="AU10" s="134"/>
      <c r="AV10" s="135"/>
      <c r="AW10" s="135"/>
      <c r="AX10" s="128"/>
      <c r="AY10" s="128"/>
      <c r="AZ10" s="129"/>
      <c r="BA10" s="129"/>
      <c r="BB10" s="132"/>
      <c r="BC10" s="132"/>
      <c r="BD10" s="110"/>
      <c r="BF10" s="107"/>
      <c r="BG10" s="126"/>
      <c r="BH10" s="126"/>
      <c r="BI10" s="128"/>
      <c r="BJ10" s="128"/>
      <c r="BK10" s="129"/>
      <c r="BL10" s="129"/>
      <c r="BM10" s="129"/>
      <c r="BN10" s="132"/>
      <c r="BO10" s="132"/>
      <c r="BQ10" s="133"/>
      <c r="BR10" s="134"/>
      <c r="BS10" s="135"/>
      <c r="BT10" s="135"/>
      <c r="BU10" s="128"/>
      <c r="BV10" s="128"/>
      <c r="BW10" s="129"/>
      <c r="BX10" s="129"/>
      <c r="BY10" s="132"/>
      <c r="BZ10" s="132"/>
      <c r="CB10" s="133"/>
      <c r="CC10" s="134"/>
      <c r="CD10" s="135"/>
      <c r="CE10" s="135"/>
      <c r="CF10" s="128"/>
      <c r="CG10" s="128"/>
      <c r="CH10" s="129"/>
      <c r="CI10" s="129"/>
      <c r="CJ10" s="132"/>
      <c r="CK10" s="132"/>
      <c r="CL10" s="129"/>
    </row>
    <row r="11" spans="2:92" x14ac:dyDescent="0.2">
      <c r="B11" s="112"/>
      <c r="C11" s="115"/>
      <c r="D11" s="110"/>
      <c r="E11" s="110"/>
      <c r="F11" s="70"/>
      <c r="G11" s="70"/>
      <c r="I11" s="257"/>
      <c r="J11" s="311"/>
      <c r="K11" s="130"/>
      <c r="N11" s="110"/>
      <c r="O11" s="110"/>
      <c r="P11" s="70"/>
      <c r="Q11" s="70"/>
      <c r="R11" s="129"/>
      <c r="S11" s="129"/>
      <c r="V11" s="110"/>
      <c r="Y11" s="110"/>
      <c r="Z11" s="110"/>
      <c r="AA11" s="70"/>
      <c r="AB11" s="70"/>
      <c r="AC11" s="129"/>
      <c r="AD11" s="129"/>
      <c r="AE11" s="129"/>
      <c r="AI11" s="133"/>
      <c r="AJ11" s="136"/>
      <c r="AK11" s="70"/>
      <c r="AL11" s="70"/>
      <c r="AM11" s="70"/>
      <c r="AN11" s="70"/>
      <c r="AO11" s="129"/>
      <c r="AP11" s="129"/>
      <c r="AT11" s="70"/>
      <c r="AU11" s="134"/>
      <c r="AV11" s="70"/>
      <c r="AW11" s="70"/>
      <c r="AX11" s="70"/>
      <c r="AY11" s="70"/>
      <c r="AZ11" s="129"/>
      <c r="BA11" s="129"/>
      <c r="BB11" s="132"/>
      <c r="BC11" s="132"/>
      <c r="BD11" s="110"/>
      <c r="BG11" s="110"/>
      <c r="BH11" s="110"/>
      <c r="BI11" s="70"/>
      <c r="BJ11" s="70"/>
      <c r="BK11" s="129"/>
      <c r="BL11" s="129"/>
      <c r="BM11" s="129"/>
      <c r="BQ11" s="133"/>
      <c r="BR11" s="136"/>
      <c r="BS11" s="70"/>
      <c r="BT11" s="70"/>
      <c r="BU11" s="70"/>
      <c r="BV11" s="70"/>
      <c r="BW11" s="129"/>
      <c r="BX11" s="129"/>
      <c r="CB11" s="105"/>
      <c r="CC11" s="146" t="s">
        <v>508</v>
      </c>
      <c r="CD11" s="105"/>
      <c r="CE11" s="105"/>
      <c r="CF11" s="105"/>
      <c r="CG11" s="105"/>
      <c r="CH11" s="105"/>
      <c r="CI11" s="105"/>
      <c r="CJ11" s="105"/>
      <c r="CK11" s="105"/>
      <c r="CL11" s="129"/>
    </row>
    <row r="12" spans="2:92" x14ac:dyDescent="0.2">
      <c r="B12" s="116">
        <v>5</v>
      </c>
      <c r="C12" s="106">
        <v>45</v>
      </c>
      <c r="D12" s="359" t="s">
        <v>349</v>
      </c>
      <c r="E12" s="359" t="s">
        <v>446</v>
      </c>
      <c r="F12" s="360" t="s">
        <v>63</v>
      </c>
      <c r="G12" s="119">
        <v>5</v>
      </c>
      <c r="H12" s="358">
        <v>5</v>
      </c>
      <c r="I12" s="388" t="s">
        <v>501</v>
      </c>
      <c r="J12" s="389"/>
      <c r="K12" s="389"/>
      <c r="L12" s="116">
        <f>L8+1</f>
        <v>5</v>
      </c>
      <c r="M12" s="106">
        <v>18</v>
      </c>
      <c r="N12" s="117" t="str">
        <f>VLOOKUP(M12,Namn,2)</f>
        <v>Anders</v>
      </c>
      <c r="O12" s="117" t="str">
        <f>VLOOKUP(M12,Namn,3)</f>
        <v xml:space="preserve">Johansson </v>
      </c>
      <c r="P12" s="118" t="str">
        <f>VLOOKUP(M12,Namn,27)</f>
        <v>Fårö IF</v>
      </c>
      <c r="Q12" s="119" t="s">
        <v>516</v>
      </c>
      <c r="R12" s="116"/>
      <c r="S12" s="116"/>
      <c r="T12" s="125">
        <v>4</v>
      </c>
      <c r="U12" s="122">
        <v>9</v>
      </c>
      <c r="V12" s="110"/>
      <c r="W12" s="116">
        <f>W8+1</f>
        <v>5</v>
      </c>
      <c r="X12" s="106">
        <v>24</v>
      </c>
      <c r="Y12" s="117" t="str">
        <f>VLOOKUP(X12,Namn,2)</f>
        <v>Niklas</v>
      </c>
      <c r="Z12" s="117" t="str">
        <f>VLOOKUP(X12,Namn,3)</f>
        <v>Lindberg</v>
      </c>
      <c r="AA12" s="118" t="str">
        <f>VLOOKUP(X12,Namn,27)</f>
        <v>Gotl. Bara IF</v>
      </c>
      <c r="AB12" s="119"/>
      <c r="AC12" s="116"/>
      <c r="AD12" s="116"/>
      <c r="AE12" s="378" t="s">
        <v>544</v>
      </c>
      <c r="AF12" s="137" t="str">
        <f>AF8</f>
        <v>L</v>
      </c>
      <c r="AG12" s="122">
        <v>6</v>
      </c>
      <c r="AI12" s="123">
        <f>AI8+1</f>
        <v>5</v>
      </c>
      <c r="AJ12" s="124">
        <v>55</v>
      </c>
      <c r="AK12" s="117" t="str">
        <f>VLOOKUP(AJ12,Namn,2)</f>
        <v>Torbjörn</v>
      </c>
      <c r="AL12" s="117" t="str">
        <f>VLOOKUP(AJ12,Namn,3)</f>
        <v>Lavergren</v>
      </c>
      <c r="AM12" s="118" t="str">
        <f>VLOOKUP(AJ12,Namn,27)</f>
        <v>Östergarns IK</v>
      </c>
      <c r="AN12" s="119" t="s">
        <v>545</v>
      </c>
      <c r="AO12" s="116"/>
      <c r="AP12" s="116"/>
      <c r="AQ12" s="137" t="str">
        <f>AQ8</f>
        <v>L</v>
      </c>
      <c r="AR12" s="125" t="str">
        <f>AR8</f>
        <v>U</v>
      </c>
      <c r="AT12" s="138"/>
      <c r="AU12" s="134"/>
      <c r="AV12" s="126"/>
      <c r="AW12" s="126"/>
      <c r="AX12" s="127"/>
      <c r="AY12" s="128"/>
      <c r="AZ12" s="129"/>
      <c r="BA12" s="129"/>
      <c r="BB12" s="132"/>
      <c r="BC12" s="132"/>
      <c r="BD12" s="110"/>
      <c r="BE12" s="116">
        <f>BE8+1</f>
        <v>9</v>
      </c>
      <c r="BF12" s="106">
        <v>45</v>
      </c>
      <c r="BG12" s="117" t="str">
        <f>VLOOKUP(BF12,Namn,2)</f>
        <v>Markus</v>
      </c>
      <c r="BH12" s="117" t="str">
        <f>VLOOKUP(BF12,Namn,3)</f>
        <v>Eliasson</v>
      </c>
      <c r="BI12" s="118" t="str">
        <f>VLOOKUP(BF12,Namn,27)</f>
        <v>VK Björken</v>
      </c>
      <c r="BJ12" s="119"/>
      <c r="BK12" s="116"/>
      <c r="BL12" s="116"/>
      <c r="BM12" s="116">
        <v>11</v>
      </c>
      <c r="BN12" s="137">
        <v>9</v>
      </c>
      <c r="BO12" s="122" t="s">
        <v>219</v>
      </c>
      <c r="BQ12" s="123">
        <f>BQ8+1</f>
        <v>9</v>
      </c>
      <c r="BR12" s="124"/>
      <c r="BS12" s="117">
        <f>VLOOKUP(BR12,Namn,2)</f>
        <v>0</v>
      </c>
      <c r="BT12" s="117">
        <f>VLOOKUP(BR12,Namn,3)</f>
        <v>0</v>
      </c>
      <c r="BU12" s="118">
        <f>VLOOKUP(BR12,Namn,27)</f>
        <v>0</v>
      </c>
      <c r="BV12" s="119"/>
      <c r="BW12" s="116"/>
      <c r="BX12" s="116"/>
      <c r="BY12" s="137">
        <f>BY8</f>
        <v>8</v>
      </c>
      <c r="BZ12" s="125" t="str">
        <f>BZ8</f>
        <v>U</v>
      </c>
      <c r="CB12" s="105"/>
      <c r="CC12" s="105"/>
      <c r="CD12" s="105"/>
      <c r="CE12" s="105"/>
      <c r="CF12" s="105"/>
      <c r="CG12" s="105"/>
      <c r="CH12" s="105"/>
      <c r="CI12" s="105"/>
      <c r="CJ12" s="105"/>
      <c r="CK12" s="105"/>
      <c r="CL12" s="129"/>
    </row>
    <row r="13" spans="2:92" x14ac:dyDescent="0.2">
      <c r="B13" s="112"/>
      <c r="C13" s="107">
        <v>48</v>
      </c>
      <c r="D13" s="144" t="str">
        <f>VLOOKUP(C13,Namn,2)</f>
        <v>Niclas</v>
      </c>
      <c r="E13" s="144" t="str">
        <f>VLOOKUP(C13,Namn,3)</f>
        <v>Seholm</v>
      </c>
      <c r="F13" s="145" t="str">
        <f>VLOOKUP(C13,Namn,27)</f>
        <v>Västra Frölunda</v>
      </c>
      <c r="G13" s="128">
        <v>12</v>
      </c>
      <c r="H13" s="357"/>
      <c r="I13" s="388" t="s">
        <v>473</v>
      </c>
      <c r="J13" s="389"/>
      <c r="K13" s="362"/>
      <c r="M13" s="107">
        <v>48</v>
      </c>
      <c r="N13" s="144" t="str">
        <f>VLOOKUP(M13,Namn,2)</f>
        <v>Niclas</v>
      </c>
      <c r="O13" s="144" t="str">
        <f>VLOOKUP(M13,Namn,3)</f>
        <v>Seholm</v>
      </c>
      <c r="P13" s="145" t="str">
        <f>VLOOKUP(M13,Namn,27)</f>
        <v>Västra Frölunda</v>
      </c>
      <c r="Q13" s="128" t="s">
        <v>518</v>
      </c>
      <c r="R13" s="129"/>
      <c r="S13" s="130"/>
      <c r="T13" s="131"/>
      <c r="U13" s="132"/>
      <c r="V13" s="110"/>
      <c r="X13" s="107">
        <v>33</v>
      </c>
      <c r="Y13" s="144" t="str">
        <f>VLOOKUP(X13,Namn,2)</f>
        <v>Ola</v>
      </c>
      <c r="Z13" s="144" t="str">
        <f>VLOOKUP(X13,Namn,3)</f>
        <v>Nilsson</v>
      </c>
      <c r="AA13" s="145" t="str">
        <f>VLOOKUP(X13,Namn,27)</f>
        <v>Hablingbo IK</v>
      </c>
      <c r="AB13" s="128"/>
      <c r="AC13" s="129"/>
      <c r="AD13" s="130"/>
      <c r="AE13" s="379" t="s">
        <v>545</v>
      </c>
      <c r="AF13" s="131"/>
      <c r="AG13" s="53"/>
      <c r="AI13" s="133"/>
      <c r="AJ13" s="134">
        <v>33</v>
      </c>
      <c r="AK13" s="144" t="str">
        <f>VLOOKUP(AJ13,Namn,2)</f>
        <v>Ola</v>
      </c>
      <c r="AL13" s="144" t="str">
        <f>VLOOKUP(AJ13,Namn,3)</f>
        <v>Nilsson</v>
      </c>
      <c r="AM13" s="145" t="str">
        <f>VLOOKUP(AJ13,Namn,27)</f>
        <v>Hablingbo IK</v>
      </c>
      <c r="AN13" s="128" t="s">
        <v>547</v>
      </c>
      <c r="AO13" s="129"/>
      <c r="AP13" s="130"/>
      <c r="AQ13" s="131"/>
      <c r="AR13" s="53">
        <f>AR9</f>
        <v>0</v>
      </c>
      <c r="AT13" s="70"/>
      <c r="AU13" s="134"/>
      <c r="AV13" s="126"/>
      <c r="AW13" s="126"/>
      <c r="AX13" s="127"/>
      <c r="AY13" s="128"/>
      <c r="AZ13" s="129"/>
      <c r="BA13" s="130"/>
      <c r="BB13" s="132"/>
      <c r="BC13" s="53"/>
      <c r="BD13" s="110"/>
      <c r="BF13" s="107">
        <v>44</v>
      </c>
      <c r="BG13" s="144" t="str">
        <f>VLOOKUP(BF13,Namn,2)</f>
        <v>Michel</v>
      </c>
      <c r="BH13" s="144" t="str">
        <f>VLOOKUP(BF13,Namn,3)</f>
        <v>Ådefjäll</v>
      </c>
      <c r="BI13" s="145" t="str">
        <f>VLOOKUP(BF13,Namn,27)</f>
        <v>Stockholms VK</v>
      </c>
      <c r="BJ13" s="128"/>
      <c r="BK13" s="129"/>
      <c r="BL13" s="130"/>
      <c r="BM13" s="130">
        <v>12</v>
      </c>
      <c r="BN13" s="131"/>
      <c r="BO13" s="53"/>
      <c r="BQ13" s="133"/>
      <c r="BR13" s="134"/>
      <c r="BS13" s="144">
        <f>VLOOKUP(BR13,Namn,2)</f>
        <v>0</v>
      </c>
      <c r="BT13" s="144">
        <f>VLOOKUP(BR13,Namn,3)</f>
        <v>0</v>
      </c>
      <c r="BU13" s="145">
        <f>VLOOKUP(BR13,Namn,27)</f>
        <v>0</v>
      </c>
      <c r="BV13" s="128"/>
      <c r="BW13" s="129"/>
      <c r="BX13" s="130"/>
      <c r="BY13" s="131"/>
      <c r="BZ13" s="53">
        <f>BZ9</f>
        <v>0</v>
      </c>
      <c r="CB13" s="109" t="s">
        <v>213</v>
      </c>
      <c r="CC13" s="105" t="s">
        <v>214</v>
      </c>
      <c r="CD13" s="110"/>
      <c r="CE13" s="111"/>
      <c r="CG13" s="112" t="s">
        <v>215</v>
      </c>
      <c r="CJ13" t="s">
        <v>216</v>
      </c>
      <c r="CK13" t="s">
        <v>217</v>
      </c>
      <c r="CL13" s="130"/>
      <c r="CN13" s="53"/>
    </row>
    <row r="14" spans="2:92" x14ac:dyDescent="0.2">
      <c r="B14" s="112"/>
      <c r="C14" s="107"/>
      <c r="D14" s="126"/>
      <c r="E14" s="126"/>
      <c r="F14" s="128"/>
      <c r="G14" s="128"/>
      <c r="H14" s="245"/>
      <c r="I14" s="311"/>
      <c r="J14" s="311"/>
      <c r="K14" s="130"/>
      <c r="M14" s="107"/>
      <c r="N14" s="126"/>
      <c r="O14" s="126"/>
      <c r="P14" s="128"/>
      <c r="Q14" s="128"/>
      <c r="R14" s="129"/>
      <c r="S14" s="129"/>
      <c r="T14" s="132"/>
      <c r="U14" s="132"/>
      <c r="V14" s="110"/>
      <c r="X14" s="107"/>
      <c r="Y14" s="126"/>
      <c r="Z14" s="126"/>
      <c r="AA14" s="128"/>
      <c r="AB14" s="128"/>
      <c r="AC14" s="129"/>
      <c r="AD14" s="129"/>
      <c r="AE14" s="129"/>
      <c r="AF14" s="132"/>
      <c r="AG14" s="132"/>
      <c r="AI14" s="133"/>
      <c r="AJ14" s="134"/>
      <c r="AK14" s="135"/>
      <c r="AL14" s="135"/>
      <c r="AM14" s="128"/>
      <c r="AN14" s="128"/>
      <c r="AO14" s="129"/>
      <c r="AP14" s="129"/>
      <c r="AQ14" s="132"/>
      <c r="AR14" s="132"/>
      <c r="AT14" s="70"/>
      <c r="AU14" s="134"/>
      <c r="AV14" s="135"/>
      <c r="AW14" s="135"/>
      <c r="AX14" s="128"/>
      <c r="AY14" s="128"/>
      <c r="AZ14" s="129"/>
      <c r="BA14" s="129"/>
      <c r="BB14" s="132"/>
      <c r="BC14" s="132"/>
      <c r="BD14" s="110"/>
      <c r="BF14" s="107"/>
      <c r="BG14" s="126"/>
      <c r="BH14" s="126"/>
      <c r="BI14" s="128"/>
      <c r="BJ14" s="128"/>
      <c r="BK14" s="129"/>
      <c r="BL14" s="129"/>
      <c r="BM14" s="129"/>
      <c r="BN14" s="132"/>
      <c r="BO14" s="132"/>
      <c r="BQ14" s="133"/>
      <c r="BR14" s="134"/>
      <c r="BS14" s="135"/>
      <c r="BT14" s="135"/>
      <c r="BU14" s="128"/>
      <c r="BV14" s="128"/>
      <c r="BW14" s="129"/>
      <c r="BX14" s="129"/>
      <c r="BY14" s="132"/>
      <c r="BZ14" s="132"/>
      <c r="CB14" s="113"/>
      <c r="CC14" s="114"/>
      <c r="CD14" s="112"/>
      <c r="CL14" s="129"/>
    </row>
    <row r="15" spans="2:92" x14ac:dyDescent="0.2">
      <c r="B15" s="112"/>
      <c r="C15" s="115"/>
      <c r="D15" s="112"/>
      <c r="E15" s="112"/>
      <c r="F15" s="133"/>
      <c r="G15" s="70"/>
      <c r="I15" s="257"/>
      <c r="J15" s="311"/>
      <c r="K15" s="130"/>
      <c r="N15" s="112"/>
      <c r="P15" s="133"/>
      <c r="Q15" s="70"/>
      <c r="R15" s="129"/>
      <c r="S15" s="129"/>
      <c r="V15" s="110"/>
      <c r="Y15" s="112"/>
      <c r="AA15" s="133"/>
      <c r="AB15" s="70"/>
      <c r="AC15" s="129"/>
      <c r="AD15" s="129"/>
      <c r="AE15" s="129"/>
      <c r="AI15" s="133"/>
      <c r="AJ15" s="134"/>
      <c r="AK15" s="135"/>
      <c r="AL15" s="135"/>
      <c r="AM15" s="128"/>
      <c r="AN15" s="128"/>
      <c r="AO15" s="129"/>
      <c r="AP15" s="129"/>
      <c r="AQ15" s="132"/>
      <c r="AR15" s="132"/>
      <c r="AT15" s="70"/>
      <c r="AU15" s="134"/>
      <c r="AV15" s="70"/>
      <c r="AW15" s="70"/>
      <c r="AX15" s="70"/>
      <c r="AY15" s="70"/>
      <c r="AZ15" s="129"/>
      <c r="BA15" s="129"/>
      <c r="BB15" s="132"/>
      <c r="BC15" s="132"/>
      <c r="BD15" s="110"/>
      <c r="BE15" s="105"/>
      <c r="BF15" s="105" t="s">
        <v>507</v>
      </c>
      <c r="BG15" s="105"/>
      <c r="BH15" s="105"/>
      <c r="BI15" s="105"/>
      <c r="BJ15" s="105"/>
      <c r="BK15" s="105"/>
      <c r="BL15" s="105"/>
      <c r="BM15" s="105"/>
      <c r="BN15" s="105"/>
      <c r="BO15" s="105"/>
      <c r="BQ15" s="133"/>
      <c r="BR15" s="136"/>
      <c r="BS15" s="133"/>
      <c r="BT15" s="133"/>
      <c r="BU15" s="133"/>
      <c r="BV15" s="70"/>
      <c r="BW15" s="129"/>
      <c r="BX15" s="129"/>
      <c r="CD15" s="112"/>
      <c r="CL15" s="129"/>
    </row>
    <row r="16" spans="2:92" x14ac:dyDescent="0.2">
      <c r="B16" s="116">
        <v>6</v>
      </c>
      <c r="C16" s="106">
        <v>24</v>
      </c>
      <c r="D16" s="117" t="str">
        <f>VLOOKUP(C16,Namn,2)</f>
        <v>Niklas</v>
      </c>
      <c r="E16" s="117" t="str">
        <f>VLOOKUP(C16,Namn,3)</f>
        <v>Lindberg</v>
      </c>
      <c r="F16" s="118" t="str">
        <f>VLOOKUP(C16,Namn,27)</f>
        <v>Gotl. Bara IF</v>
      </c>
      <c r="G16" s="119">
        <v>12</v>
      </c>
      <c r="H16" s="358">
        <v>6</v>
      </c>
      <c r="I16" s="388" t="s">
        <v>502</v>
      </c>
      <c r="J16" s="389"/>
      <c r="K16" s="389"/>
      <c r="L16" s="116">
        <f>L8+2</f>
        <v>6</v>
      </c>
      <c r="M16" s="106">
        <v>26</v>
      </c>
      <c r="N16" s="117" t="str">
        <f>VLOOKUP(M16,Namn,2)</f>
        <v xml:space="preserve">Mattias </v>
      </c>
      <c r="O16" s="117" t="str">
        <f>VLOOKUP(M16,Namn,3)</f>
        <v>Wahlgren</v>
      </c>
      <c r="P16" s="118" t="str">
        <f>VLOOKUP(M16,Namn,27)</f>
        <v>Gotl. Bara IF</v>
      </c>
      <c r="Q16" s="119" t="s">
        <v>519</v>
      </c>
      <c r="R16" s="116"/>
      <c r="S16" s="116"/>
      <c r="T16" s="125">
        <v>5</v>
      </c>
      <c r="U16" s="122">
        <v>10</v>
      </c>
      <c r="V16" s="110"/>
      <c r="W16" s="116">
        <f>W12+1</f>
        <v>6</v>
      </c>
      <c r="X16" s="106">
        <v>30</v>
      </c>
      <c r="Y16" s="117" t="str">
        <f>VLOOKUP(X16,Namn,2)</f>
        <v>Olof</v>
      </c>
      <c r="Z16" s="117" t="str">
        <f>VLOOKUP(X16,Namn,3)</f>
        <v>Lithberg</v>
      </c>
      <c r="AA16" s="118" t="str">
        <f>VLOOKUP(X16,Namn,27)</f>
        <v>Hablingbo IK</v>
      </c>
      <c r="AB16" s="119"/>
      <c r="AC16" s="116"/>
      <c r="AD16" s="116"/>
      <c r="AE16" s="378" t="s">
        <v>516</v>
      </c>
      <c r="AF16" s="125" t="s">
        <v>218</v>
      </c>
      <c r="AG16" s="122">
        <v>7</v>
      </c>
      <c r="AI16" s="105"/>
      <c r="AJ16" s="105" t="s">
        <v>222</v>
      </c>
      <c r="AK16" s="105"/>
      <c r="AL16" s="105"/>
      <c r="AM16" s="105"/>
      <c r="AN16" s="105"/>
      <c r="AO16" s="105"/>
      <c r="AP16" s="105"/>
      <c r="AQ16" s="105"/>
      <c r="AR16" s="105"/>
      <c r="AT16" s="138"/>
      <c r="AU16" s="134"/>
      <c r="AV16" s="126"/>
      <c r="AW16" s="126"/>
      <c r="AX16" s="127"/>
      <c r="AY16" s="128"/>
      <c r="AZ16" s="129"/>
      <c r="BA16" s="129"/>
      <c r="BB16" s="132"/>
      <c r="BC16" s="132"/>
      <c r="BD16" s="110"/>
      <c r="BE16" s="105"/>
      <c r="BF16" s="105"/>
      <c r="BG16" s="105"/>
      <c r="BH16" s="105"/>
      <c r="BI16" s="105"/>
      <c r="BJ16" s="105"/>
      <c r="BK16" s="105"/>
      <c r="BL16" s="105"/>
      <c r="BM16" s="105"/>
      <c r="BN16" s="105"/>
      <c r="BO16" s="105"/>
      <c r="BP16" s="132"/>
      <c r="BQ16" s="123">
        <f>BQ12+1</f>
        <v>10</v>
      </c>
      <c r="BR16" s="124"/>
      <c r="BS16" s="117">
        <f>VLOOKUP(BR16,Namn,2)</f>
        <v>0</v>
      </c>
      <c r="BT16" s="117">
        <f>VLOOKUP(BR16,Namn,3)</f>
        <v>0</v>
      </c>
      <c r="BU16" s="118">
        <f>VLOOKUP(BR16,Namn,27)</f>
        <v>0</v>
      </c>
      <c r="BV16" s="119"/>
      <c r="BW16" s="116"/>
      <c r="BX16" s="116"/>
      <c r="BY16" s="121">
        <f>BY8+1</f>
        <v>9</v>
      </c>
      <c r="BZ16" s="122" t="s">
        <v>219</v>
      </c>
      <c r="CB16" s="123">
        <v>10</v>
      </c>
      <c r="CC16" s="124">
        <v>46</v>
      </c>
      <c r="CD16" s="117" t="str">
        <f>VLOOKUP(CC16,Namn,2)</f>
        <v>Joacim</v>
      </c>
      <c r="CE16" s="117" t="str">
        <f>VLOOKUP(CC16,Namn,3)</f>
        <v>Jonsson</v>
      </c>
      <c r="CF16" s="118" t="str">
        <f>VLOOKUP(CC16,Namn,27)</f>
        <v>VK Björken</v>
      </c>
      <c r="CG16" s="119"/>
      <c r="CH16" s="378" t="s">
        <v>548</v>
      </c>
      <c r="CI16" s="120"/>
      <c r="CJ16" s="121">
        <f>CB16</f>
        <v>10</v>
      </c>
      <c r="CK16" s="125" t="s">
        <v>219</v>
      </c>
      <c r="CL16" s="129"/>
    </row>
    <row r="17" spans="2:92" x14ac:dyDescent="0.2">
      <c r="B17" s="112"/>
      <c r="C17" s="107">
        <v>44</v>
      </c>
      <c r="D17" s="144" t="str">
        <f>VLOOKUP(C17,Namn,2)</f>
        <v>Michel</v>
      </c>
      <c r="E17" s="144" t="str">
        <f>VLOOKUP(C17,Namn,3)</f>
        <v>Ådefjäll</v>
      </c>
      <c r="F17" s="145" t="str">
        <f>VLOOKUP(C17,Namn,27)</f>
        <v>Stockholms VK</v>
      </c>
      <c r="G17" s="128">
        <v>3</v>
      </c>
      <c r="H17" s="357"/>
      <c r="I17" s="388" t="s">
        <v>473</v>
      </c>
      <c r="J17" s="389"/>
      <c r="K17" s="70"/>
      <c r="M17" s="107">
        <v>24</v>
      </c>
      <c r="N17" s="144" t="str">
        <f>VLOOKUP(M17,Namn,2)</f>
        <v>Niklas</v>
      </c>
      <c r="O17" s="144" t="str">
        <f>VLOOKUP(M17,Namn,3)</f>
        <v>Lindberg</v>
      </c>
      <c r="P17" s="145" t="str">
        <f>VLOOKUP(M17,Namn,27)</f>
        <v>Gotl. Bara IF</v>
      </c>
      <c r="Q17" s="128" t="s">
        <v>516</v>
      </c>
      <c r="R17" s="129"/>
      <c r="S17" s="130"/>
      <c r="T17" s="131"/>
      <c r="U17" s="132"/>
      <c r="V17" s="110"/>
      <c r="X17" s="107">
        <v>27</v>
      </c>
      <c r="Y17" s="144" t="str">
        <f>VLOOKUP(X17,Namn,2)</f>
        <v>Berne</v>
      </c>
      <c r="Z17" s="144" t="str">
        <f>VLOOKUP(X17,Namn,3)</f>
        <v>Appelqvist</v>
      </c>
      <c r="AA17" s="145" t="str">
        <f>VLOOKUP(X17,Namn,27)</f>
        <v>Hablingbo IK</v>
      </c>
      <c r="AB17" s="128"/>
      <c r="AC17" s="129"/>
      <c r="AD17" s="130"/>
      <c r="AE17" s="379" t="s">
        <v>538</v>
      </c>
      <c r="AF17" s="131"/>
      <c r="AG17" s="132"/>
      <c r="AI17" s="105"/>
      <c r="AJ17" s="105"/>
      <c r="AK17" s="105"/>
      <c r="AL17" s="105"/>
      <c r="AM17" s="105"/>
      <c r="AN17" s="105"/>
      <c r="AO17" s="105"/>
      <c r="AP17" s="105"/>
      <c r="AQ17" s="105"/>
      <c r="AR17" s="105"/>
      <c r="AT17" s="70"/>
      <c r="AU17" s="134"/>
      <c r="AV17" s="126"/>
      <c r="AW17" s="126"/>
      <c r="AX17" s="127"/>
      <c r="AY17" s="128"/>
      <c r="AZ17" s="129"/>
      <c r="BA17" s="130"/>
      <c r="BB17" s="132"/>
      <c r="BC17" s="53"/>
      <c r="BD17" s="110"/>
      <c r="BE17" s="109" t="s">
        <v>213</v>
      </c>
      <c r="BF17" s="105" t="s">
        <v>214</v>
      </c>
      <c r="BG17" s="110"/>
      <c r="BH17" s="111"/>
      <c r="BJ17" s="112" t="s">
        <v>215</v>
      </c>
      <c r="BN17" t="s">
        <v>216</v>
      </c>
      <c r="BO17" t="s">
        <v>217</v>
      </c>
      <c r="BP17" s="132"/>
      <c r="BQ17" s="133"/>
      <c r="BR17" s="134"/>
      <c r="BS17" s="144">
        <f>VLOOKUP(BR17,Namn,2)</f>
        <v>0</v>
      </c>
      <c r="BT17" s="144">
        <f>VLOOKUP(BR17,Namn,3)</f>
        <v>0</v>
      </c>
      <c r="BU17" s="145">
        <f>VLOOKUP(BR17,Namn,27)</f>
        <v>0</v>
      </c>
      <c r="BV17" s="128"/>
      <c r="BW17" s="129"/>
      <c r="BX17" s="130"/>
      <c r="BY17" s="131"/>
      <c r="BZ17" s="53">
        <f>BZ9</f>
        <v>0</v>
      </c>
      <c r="CB17" s="133"/>
      <c r="CC17" s="134">
        <v>26</v>
      </c>
      <c r="CD17" s="144" t="str">
        <f>VLOOKUP(CC17,Namn,2)</f>
        <v xml:space="preserve">Mattias </v>
      </c>
      <c r="CE17" s="144" t="str">
        <f>VLOOKUP(CC17,Namn,3)</f>
        <v>Wahlgren</v>
      </c>
      <c r="CF17" s="145" t="str">
        <f>VLOOKUP(CC17,Namn,27)</f>
        <v>Gotl. Bara IF</v>
      </c>
      <c r="CG17" s="128"/>
      <c r="CH17" s="129"/>
      <c r="CI17" s="130"/>
      <c r="CJ17" s="131"/>
      <c r="CK17" s="132"/>
      <c r="CL17" s="130"/>
      <c r="CN17" s="53"/>
    </row>
    <row r="18" spans="2:92" x14ac:dyDescent="0.2">
      <c r="B18" s="112"/>
      <c r="C18" s="107"/>
      <c r="D18" s="126"/>
      <c r="E18" s="126"/>
      <c r="F18" s="127"/>
      <c r="G18" s="128"/>
      <c r="H18" s="245"/>
      <c r="I18" s="362"/>
      <c r="J18" s="368"/>
      <c r="K18" s="70"/>
      <c r="M18" s="107"/>
      <c r="N18" s="126"/>
      <c r="O18" s="126"/>
      <c r="P18" s="127"/>
      <c r="Q18" s="128"/>
      <c r="R18" s="129"/>
      <c r="S18" s="130"/>
      <c r="T18" s="132"/>
      <c r="U18" s="132"/>
      <c r="V18" s="110"/>
      <c r="X18" s="107"/>
      <c r="Y18" s="126"/>
      <c r="Z18" s="126"/>
      <c r="AA18" s="127"/>
      <c r="AB18" s="128"/>
      <c r="AC18" s="129"/>
      <c r="AD18" s="130"/>
      <c r="AE18" s="129"/>
      <c r="AF18" s="132"/>
      <c r="AG18" s="132"/>
      <c r="AI18" s="109" t="s">
        <v>213</v>
      </c>
      <c r="AJ18" s="105" t="s">
        <v>214</v>
      </c>
      <c r="AK18" s="110"/>
      <c r="AL18" s="111"/>
      <c r="AN18" s="112" t="s">
        <v>215</v>
      </c>
      <c r="AQ18" t="s">
        <v>216</v>
      </c>
      <c r="AR18" t="s">
        <v>217</v>
      </c>
      <c r="AT18" s="70"/>
      <c r="AU18" s="134"/>
      <c r="AV18" s="126"/>
      <c r="AW18" s="126"/>
      <c r="AX18" s="127"/>
      <c r="AY18" s="128"/>
      <c r="AZ18" s="129"/>
      <c r="BA18" s="130"/>
      <c r="BB18" s="132"/>
      <c r="BC18" s="53"/>
      <c r="BD18" s="110"/>
      <c r="BE18" s="113"/>
      <c r="BF18" s="114"/>
      <c r="BG18" s="112"/>
      <c r="BP18" s="132"/>
      <c r="BQ18" s="133"/>
      <c r="BR18" s="134"/>
      <c r="BS18" s="126"/>
      <c r="BT18" s="126"/>
      <c r="BU18" s="127"/>
      <c r="BV18" s="128"/>
      <c r="BW18" s="129"/>
      <c r="BX18" s="130"/>
      <c r="BY18" s="132"/>
      <c r="BZ18" s="53"/>
      <c r="CB18" s="133"/>
      <c r="CC18" s="134"/>
      <c r="CD18" s="135"/>
      <c r="CE18" s="135"/>
      <c r="CF18" s="128"/>
      <c r="CG18" s="128"/>
      <c r="CH18" s="129"/>
      <c r="CI18" s="129"/>
      <c r="CJ18" s="132"/>
      <c r="CK18" s="132"/>
      <c r="CL18" s="130"/>
      <c r="CN18" s="53"/>
    </row>
    <row r="19" spans="2:92" x14ac:dyDescent="0.2">
      <c r="G19" s="132"/>
      <c r="H19" s="245"/>
      <c r="I19" s="129"/>
      <c r="J19" s="132"/>
      <c r="K19" s="110"/>
      <c r="M19" s="107"/>
      <c r="N19" s="126"/>
      <c r="O19" s="126"/>
      <c r="P19" s="128"/>
      <c r="Q19" s="128"/>
      <c r="R19" s="129"/>
      <c r="S19" s="129"/>
      <c r="T19" s="132"/>
      <c r="U19" s="132"/>
      <c r="V19" s="110"/>
      <c r="X19" s="107"/>
      <c r="Y19" s="126"/>
      <c r="Z19" s="126"/>
      <c r="AA19" s="128"/>
      <c r="AB19" s="128"/>
      <c r="AC19" s="129"/>
      <c r="AD19" s="129"/>
      <c r="AE19" s="129"/>
      <c r="AF19" s="132"/>
      <c r="AG19" s="132"/>
      <c r="AI19" s="113"/>
      <c r="AJ19" s="114"/>
      <c r="AK19" s="112"/>
      <c r="AT19" s="70"/>
      <c r="AU19" s="134"/>
      <c r="AV19" s="135"/>
      <c r="AW19" s="135"/>
      <c r="AX19" s="128"/>
      <c r="AY19" s="128"/>
      <c r="AZ19" s="129"/>
      <c r="BA19" s="129"/>
      <c r="BB19" s="132"/>
      <c r="BC19" s="132"/>
      <c r="BD19" s="110"/>
      <c r="BG19" s="112"/>
      <c r="BP19" s="132"/>
      <c r="BQ19" s="133"/>
      <c r="BR19" s="134"/>
      <c r="BS19" s="135"/>
      <c r="BT19" s="135"/>
      <c r="BU19" s="128"/>
      <c r="BV19" s="128"/>
      <c r="BW19" s="129"/>
      <c r="BX19" s="129"/>
      <c r="BY19" s="132"/>
      <c r="BZ19" s="132"/>
      <c r="CB19" s="133"/>
      <c r="CC19" s="136"/>
      <c r="CD19" s="70"/>
      <c r="CE19" s="70"/>
      <c r="CF19" s="70"/>
      <c r="CG19" s="70"/>
      <c r="CH19" s="129"/>
      <c r="CI19" s="129"/>
      <c r="CL19" s="129"/>
    </row>
    <row r="20" spans="2:92" x14ac:dyDescent="0.2">
      <c r="G20" s="132"/>
      <c r="H20" s="245"/>
      <c r="I20" s="129"/>
      <c r="J20" s="132"/>
      <c r="K20" s="110"/>
      <c r="L20" s="116">
        <f>L16+1</f>
        <v>7</v>
      </c>
      <c r="M20" s="106">
        <v>33</v>
      </c>
      <c r="N20" s="117" t="str">
        <f>VLOOKUP(M20,Namn,2)</f>
        <v>Ola</v>
      </c>
      <c r="O20" s="117" t="str">
        <f>VLOOKUP(M20,Namn,3)</f>
        <v>Nilsson</v>
      </c>
      <c r="P20" s="118" t="str">
        <f>VLOOKUP(M20,Namn,27)</f>
        <v>Hablingbo IK</v>
      </c>
      <c r="Q20" s="119" t="s">
        <v>516</v>
      </c>
      <c r="R20" s="116"/>
      <c r="S20" s="116"/>
      <c r="T20" s="125">
        <v>5</v>
      </c>
      <c r="U20" s="122">
        <v>11</v>
      </c>
      <c r="V20" s="110"/>
      <c r="W20" s="116">
        <f>W16+1</f>
        <v>7</v>
      </c>
      <c r="X20" s="106">
        <v>32</v>
      </c>
      <c r="Y20" s="117" t="str">
        <f>VLOOKUP(X20,Namn,2)</f>
        <v>Nils-Allan</v>
      </c>
      <c r="Z20" s="117" t="str">
        <f>VLOOKUP(X20,Namn,3)</f>
        <v>Nilsson</v>
      </c>
      <c r="AA20" s="118" t="str">
        <f>VLOOKUP(X20,Namn,27)</f>
        <v>Hablingbo IK</v>
      </c>
      <c r="AB20" s="119"/>
      <c r="AC20" s="116"/>
      <c r="AD20" s="116"/>
      <c r="AE20" s="378" t="s">
        <v>527</v>
      </c>
      <c r="AF20" s="125" t="s">
        <v>218</v>
      </c>
      <c r="AG20" s="122">
        <v>7</v>
      </c>
      <c r="AK20" s="112"/>
      <c r="AT20" s="138"/>
      <c r="AU20" s="134"/>
      <c r="AV20" s="126"/>
      <c r="AW20" s="126"/>
      <c r="AX20" s="127"/>
      <c r="AY20" s="128"/>
      <c r="AZ20" s="129"/>
      <c r="BA20" s="129"/>
      <c r="BB20" s="132"/>
      <c r="BC20" s="132"/>
      <c r="BD20" s="110"/>
      <c r="BE20" s="123">
        <v>8</v>
      </c>
      <c r="BF20" s="124">
        <v>23</v>
      </c>
      <c r="BG20" s="117" t="str">
        <f>VLOOKUP(BF20,Namn,2)</f>
        <v>Johan</v>
      </c>
      <c r="BH20" s="117" t="str">
        <f>VLOOKUP(BF20,Namn,3)</f>
        <v>Lindberg</v>
      </c>
      <c r="BI20" s="118" t="str">
        <f>VLOOKUP(BF20,Namn,27)</f>
        <v>Gotl. Bara IF</v>
      </c>
      <c r="BJ20" s="119"/>
      <c r="BK20" s="116"/>
      <c r="BL20" s="120"/>
      <c r="BM20" s="120">
        <v>3</v>
      </c>
      <c r="BN20" s="121">
        <f>BE20</f>
        <v>8</v>
      </c>
      <c r="BO20" s="125" t="s">
        <v>219</v>
      </c>
      <c r="BP20" s="132"/>
      <c r="BQ20" s="123">
        <f>BQ16+1</f>
        <v>11</v>
      </c>
      <c r="BR20" s="124"/>
      <c r="BS20" s="117">
        <f>VLOOKUP(BR20,Namn,2)</f>
        <v>0</v>
      </c>
      <c r="BT20" s="117">
        <f>VLOOKUP(BR20,Namn,3)</f>
        <v>0</v>
      </c>
      <c r="BU20" s="118">
        <f>VLOOKUP(BR20,Namn,27)</f>
        <v>0</v>
      </c>
      <c r="BV20" s="119"/>
      <c r="BW20" s="116"/>
      <c r="BX20" s="116"/>
      <c r="BY20" s="137">
        <f>BY16</f>
        <v>9</v>
      </c>
      <c r="BZ20" s="122" t="str">
        <f>BZ16</f>
        <v>U</v>
      </c>
      <c r="CB20" s="123">
        <v>11</v>
      </c>
      <c r="CC20" s="124">
        <v>42</v>
      </c>
      <c r="CD20" s="117" t="str">
        <f>VLOOKUP(CC20,Namn,2)</f>
        <v>Anders</v>
      </c>
      <c r="CE20" s="117" t="str">
        <f>VLOOKUP(CC20,Namn,3)</f>
        <v>Jona</v>
      </c>
      <c r="CF20" s="118" t="str">
        <f>VLOOKUP(CC20,Namn,27)</f>
        <v>Stockholms VK</v>
      </c>
      <c r="CG20" s="119"/>
      <c r="CH20" s="116">
        <v>10</v>
      </c>
      <c r="CI20" s="116"/>
      <c r="CJ20" s="137">
        <f>CJ16</f>
        <v>10</v>
      </c>
      <c r="CK20" s="125" t="str">
        <f>CK16</f>
        <v>U</v>
      </c>
      <c r="CL20" s="129"/>
    </row>
    <row r="21" spans="2:92" x14ac:dyDescent="0.2">
      <c r="G21" s="132"/>
      <c r="H21" s="245"/>
      <c r="I21" s="129"/>
      <c r="J21" s="132"/>
      <c r="K21" s="110"/>
      <c r="M21" s="107">
        <v>15</v>
      </c>
      <c r="N21" s="144" t="str">
        <f>VLOOKUP(M21,Namn,2)</f>
        <v xml:space="preserve">Benny </v>
      </c>
      <c r="O21" s="144" t="str">
        <f>VLOOKUP(M21,Namn,3)</f>
        <v>Broberg</v>
      </c>
      <c r="P21" s="145" t="str">
        <f>VLOOKUP(M21,Namn,27)</f>
        <v>Fårö IF</v>
      </c>
      <c r="Q21" s="128" t="s">
        <v>520</v>
      </c>
      <c r="R21" s="129"/>
      <c r="S21" s="130"/>
      <c r="T21" s="131"/>
      <c r="U21" s="132"/>
      <c r="V21" s="110"/>
      <c r="X21" s="107">
        <v>34</v>
      </c>
      <c r="Y21" s="144" t="str">
        <f>VLOOKUP(X21,Namn,2)</f>
        <v xml:space="preserve">Roland </v>
      </c>
      <c r="Z21" s="144" t="str">
        <f>VLOOKUP(X21,Namn,3)</f>
        <v>Nilsson</v>
      </c>
      <c r="AA21" s="145" t="str">
        <f>VLOOKUP(X21,Namn,27)</f>
        <v>Hablingbo IK</v>
      </c>
      <c r="AB21" s="128"/>
      <c r="AC21" s="129"/>
      <c r="AD21" s="130"/>
      <c r="AE21" s="379" t="s">
        <v>516</v>
      </c>
      <c r="AF21" s="131"/>
      <c r="AG21" s="53"/>
      <c r="AI21" s="123">
        <v>6</v>
      </c>
      <c r="AJ21" s="124">
        <v>18</v>
      </c>
      <c r="AK21" s="117" t="str">
        <f>VLOOKUP(AJ21,Namn,2)</f>
        <v>Anders</v>
      </c>
      <c r="AL21" s="117" t="str">
        <f>VLOOKUP(AJ21,Namn,3)</f>
        <v xml:space="preserve">Johansson </v>
      </c>
      <c r="AM21" s="118" t="str">
        <f>VLOOKUP(AJ21,Namn,27)</f>
        <v>Fårö IF</v>
      </c>
      <c r="AN21" s="119">
        <v>5</v>
      </c>
      <c r="AO21" s="116"/>
      <c r="AP21" s="120"/>
      <c r="AQ21" s="121">
        <f>AI21</f>
        <v>6</v>
      </c>
      <c r="AR21" s="125">
        <v>2</v>
      </c>
      <c r="AT21" s="70"/>
      <c r="AU21" s="134"/>
      <c r="AV21" s="126"/>
      <c r="AW21" s="126"/>
      <c r="AX21" s="127"/>
      <c r="AY21" s="128"/>
      <c r="AZ21" s="129"/>
      <c r="BA21" s="130"/>
      <c r="BB21" s="132"/>
      <c r="BC21" s="53"/>
      <c r="BD21" s="110"/>
      <c r="BE21" s="133"/>
      <c r="BF21" s="134">
        <v>17</v>
      </c>
      <c r="BG21" s="144" t="str">
        <f>VLOOKUP(BF21,Namn,2)</f>
        <v>Christoffer</v>
      </c>
      <c r="BH21" s="144" t="str">
        <f>VLOOKUP(BF21,Namn,3)</f>
        <v>Carlsson</v>
      </c>
      <c r="BI21" s="145" t="str">
        <f>VLOOKUP(BF21,Namn,27)</f>
        <v>Fårö IF</v>
      </c>
      <c r="BJ21" s="128"/>
      <c r="BK21" s="129"/>
      <c r="BL21" s="130"/>
      <c r="BM21" s="130">
        <v>12</v>
      </c>
      <c r="BN21" s="131"/>
      <c r="BO21" s="132"/>
      <c r="BP21" s="132"/>
      <c r="BQ21" s="133"/>
      <c r="BR21" s="134"/>
      <c r="BS21" s="144">
        <f>VLOOKUP(BR21,Namn,2)</f>
        <v>0</v>
      </c>
      <c r="BT21" s="144">
        <f>VLOOKUP(BR21,Namn,3)</f>
        <v>0</v>
      </c>
      <c r="BU21" s="145">
        <f>VLOOKUP(BR21,Namn,27)</f>
        <v>0</v>
      </c>
      <c r="BV21" s="128"/>
      <c r="BW21" s="129"/>
      <c r="BX21" s="130"/>
      <c r="BY21" s="131"/>
      <c r="BZ21" s="53">
        <f>BZ17</f>
        <v>0</v>
      </c>
      <c r="CB21" s="133"/>
      <c r="CC21" s="134">
        <v>15</v>
      </c>
      <c r="CD21" s="144" t="str">
        <f>VLOOKUP(CC21,Namn,2)</f>
        <v xml:space="preserve">Benny </v>
      </c>
      <c r="CE21" s="144" t="str">
        <f>VLOOKUP(CC21,Namn,3)</f>
        <v>Broberg</v>
      </c>
      <c r="CF21" s="145" t="str">
        <f>VLOOKUP(CC21,Namn,27)</f>
        <v>Fårö IF</v>
      </c>
      <c r="CG21" s="128"/>
      <c r="CH21" s="129">
        <v>12</v>
      </c>
      <c r="CI21" s="130"/>
      <c r="CJ21" s="131"/>
      <c r="CK21" s="53"/>
      <c r="CL21" s="130"/>
      <c r="CN21" s="53"/>
    </row>
    <row r="22" spans="2:92" x14ac:dyDescent="0.2">
      <c r="G22" s="132"/>
      <c r="H22" s="245"/>
      <c r="I22" s="129"/>
      <c r="J22" s="132"/>
      <c r="K22" s="110"/>
      <c r="M22" s="107"/>
      <c r="N22" s="126"/>
      <c r="O22" s="126"/>
      <c r="P22" s="128"/>
      <c r="Q22" s="128"/>
      <c r="R22" s="129"/>
      <c r="S22" s="129"/>
      <c r="T22" s="132"/>
      <c r="U22" s="132"/>
      <c r="V22" s="110"/>
      <c r="X22" s="107"/>
      <c r="Y22" s="126"/>
      <c r="Z22" s="126"/>
      <c r="AA22" s="128"/>
      <c r="AB22" s="128"/>
      <c r="AC22" s="129"/>
      <c r="AD22" s="129"/>
      <c r="AE22" s="129"/>
      <c r="AF22" s="132"/>
      <c r="AG22" s="132"/>
      <c r="AI22" s="133"/>
      <c r="AJ22" s="134">
        <v>24</v>
      </c>
      <c r="AK22" s="144" t="str">
        <f>VLOOKUP(AJ22,Namn,2)</f>
        <v>Niklas</v>
      </c>
      <c r="AL22" s="144" t="str">
        <f>VLOOKUP(AJ22,Namn,3)</f>
        <v>Lindberg</v>
      </c>
      <c r="AM22" s="145" t="str">
        <f>VLOOKUP(AJ22,Namn,27)</f>
        <v>Gotl. Bara IF</v>
      </c>
      <c r="AN22" s="128">
        <v>12</v>
      </c>
      <c r="AO22" s="129"/>
      <c r="AP22" s="130"/>
      <c r="AQ22" s="131"/>
      <c r="AR22" s="132"/>
      <c r="AT22" s="70"/>
      <c r="AU22" s="134"/>
      <c r="AV22" s="135"/>
      <c r="AW22" s="135"/>
      <c r="AX22" s="128"/>
      <c r="AY22" s="128"/>
      <c r="AZ22" s="129"/>
      <c r="BA22" s="129"/>
      <c r="BB22" s="132"/>
      <c r="BC22" s="132"/>
      <c r="BD22" s="110"/>
      <c r="BE22" s="133"/>
      <c r="BF22" s="134"/>
      <c r="BG22" s="135"/>
      <c r="BH22" s="135"/>
      <c r="BI22" s="128"/>
      <c r="BJ22" s="128"/>
      <c r="BK22" s="129"/>
      <c r="BL22" s="129"/>
      <c r="BM22" s="129"/>
      <c r="BN22" s="132"/>
      <c r="BO22" s="132"/>
      <c r="BP22" s="132"/>
      <c r="BQ22" s="133"/>
      <c r="BR22" s="134"/>
      <c r="BS22" s="135"/>
      <c r="BT22" s="135"/>
      <c r="BU22" s="128"/>
      <c r="BV22" s="128"/>
      <c r="BW22" s="129"/>
      <c r="BX22" s="129"/>
      <c r="BY22" s="132"/>
      <c r="BZ22" s="132"/>
      <c r="CL22" s="129"/>
    </row>
    <row r="23" spans="2:92" x14ac:dyDescent="0.2">
      <c r="G23" s="132"/>
      <c r="H23" s="245"/>
      <c r="I23" s="129"/>
      <c r="J23" s="132"/>
      <c r="K23" s="110"/>
      <c r="N23" s="112"/>
      <c r="P23" s="133"/>
      <c r="Q23" s="70"/>
      <c r="R23" s="129"/>
      <c r="S23" s="110"/>
      <c r="W23" s="110"/>
      <c r="X23" s="107"/>
      <c r="Y23" s="110"/>
      <c r="Z23" s="110"/>
      <c r="AA23" s="70"/>
      <c r="AB23" s="70"/>
      <c r="AC23" s="129"/>
      <c r="AD23" s="110"/>
      <c r="AE23" s="129"/>
      <c r="AF23" s="132"/>
      <c r="AG23" s="132"/>
      <c r="AI23" s="133"/>
      <c r="AJ23" s="134"/>
      <c r="AK23" s="135"/>
      <c r="AL23" s="135"/>
      <c r="AM23" s="128"/>
      <c r="AN23" s="128"/>
      <c r="AO23" s="129"/>
      <c r="AP23" s="129"/>
      <c r="AQ23" s="132"/>
      <c r="AR23" s="132"/>
      <c r="AT23" s="140"/>
      <c r="AU23" s="140"/>
      <c r="AV23" s="140"/>
      <c r="AW23" s="140"/>
      <c r="AX23" s="140"/>
      <c r="AY23" s="140"/>
      <c r="AZ23" s="140"/>
      <c r="BA23" s="140"/>
      <c r="BB23" s="140"/>
      <c r="BC23" s="140"/>
      <c r="BE23" s="133"/>
      <c r="BF23" s="136"/>
      <c r="BG23" s="70"/>
      <c r="BH23" s="70"/>
      <c r="BI23" s="70"/>
      <c r="BJ23" s="70"/>
      <c r="BK23" s="129"/>
      <c r="BL23" s="129"/>
      <c r="BM23" s="129"/>
      <c r="BP23" s="132"/>
      <c r="BQ23" s="105"/>
      <c r="BR23" s="105" t="s">
        <v>229</v>
      </c>
      <c r="BS23" s="105"/>
      <c r="BT23" s="105"/>
      <c r="BU23" s="105"/>
      <c r="BV23" s="105"/>
      <c r="BW23" s="105"/>
      <c r="BX23" s="105"/>
      <c r="BY23" s="105"/>
      <c r="BZ23" s="105"/>
      <c r="CB23" s="139"/>
      <c r="CC23" s="146" t="s">
        <v>226</v>
      </c>
      <c r="CD23" s="112"/>
      <c r="CL23" s="140"/>
      <c r="CM23" s="140"/>
      <c r="CN23" s="140"/>
    </row>
    <row r="24" spans="2:92" x14ac:dyDescent="0.2">
      <c r="G24" s="132"/>
      <c r="H24" s="245"/>
      <c r="I24" s="129"/>
      <c r="J24" s="132"/>
      <c r="K24" s="110"/>
      <c r="L24" s="116">
        <f>L20+1</f>
        <v>8</v>
      </c>
      <c r="M24" s="106">
        <v>30</v>
      </c>
      <c r="N24" s="117" t="str">
        <f>VLOOKUP(M24,Namn,2)</f>
        <v>Olof</v>
      </c>
      <c r="O24" s="117" t="str">
        <f>VLOOKUP(M24,Namn,3)</f>
        <v>Lithberg</v>
      </c>
      <c r="P24" s="118" t="str">
        <f>VLOOKUP(M24,Namn,27)</f>
        <v>Hablingbo IK</v>
      </c>
      <c r="Q24" s="119" t="s">
        <v>521</v>
      </c>
      <c r="R24" s="116"/>
      <c r="S24" s="116"/>
      <c r="T24" s="125">
        <v>6</v>
      </c>
      <c r="U24" s="122">
        <v>11</v>
      </c>
      <c r="V24" s="110"/>
      <c r="W24" s="129"/>
      <c r="X24" s="107"/>
      <c r="Y24" s="126"/>
      <c r="Z24" s="126"/>
      <c r="AA24" s="127"/>
      <c r="AB24" s="128"/>
      <c r="AC24" s="129"/>
      <c r="AD24" s="129"/>
      <c r="AE24" s="129"/>
      <c r="AF24" s="132"/>
      <c r="AG24" s="132"/>
      <c r="AI24" s="133"/>
      <c r="AJ24" s="136"/>
      <c r="AK24" s="70"/>
      <c r="AL24" s="70"/>
      <c r="AM24" s="70"/>
      <c r="AN24" s="70"/>
      <c r="AO24" s="129"/>
      <c r="AP24" s="129"/>
      <c r="AT24" s="140"/>
      <c r="AU24" s="140"/>
      <c r="AV24" s="140"/>
      <c r="AW24" s="140"/>
      <c r="AX24" s="140"/>
      <c r="AY24" s="140"/>
      <c r="AZ24" s="140"/>
      <c r="BA24" s="140"/>
      <c r="BB24" s="140"/>
      <c r="BC24" s="140"/>
      <c r="BD24" s="110"/>
      <c r="BE24" s="123">
        <f>BE20+1</f>
        <v>9</v>
      </c>
      <c r="BF24" s="124">
        <v>44</v>
      </c>
      <c r="BG24" s="117" t="str">
        <f>VLOOKUP(BF24,Namn,2)</f>
        <v>Michel</v>
      </c>
      <c r="BH24" s="117" t="str">
        <f>VLOOKUP(BF24,Namn,3)</f>
        <v>Ådefjäll</v>
      </c>
      <c r="BI24" s="118" t="str">
        <f>VLOOKUP(BF24,Namn,27)</f>
        <v>Stockholms VK</v>
      </c>
      <c r="BJ24" s="119"/>
      <c r="BK24" s="116"/>
      <c r="BL24" s="116"/>
      <c r="BM24" s="116">
        <v>8</v>
      </c>
      <c r="BN24" s="137">
        <f>BN20</f>
        <v>8</v>
      </c>
      <c r="BO24" s="125" t="s">
        <v>219</v>
      </c>
      <c r="BP24" s="132"/>
      <c r="BQ24" s="105"/>
      <c r="BR24" s="105"/>
      <c r="BS24" s="105"/>
      <c r="BT24" s="105"/>
      <c r="BU24" s="105"/>
      <c r="BV24" s="105"/>
      <c r="BW24" s="105"/>
      <c r="BX24" s="105"/>
      <c r="BY24" s="105"/>
      <c r="BZ24" s="105"/>
      <c r="CC24" s="109"/>
      <c r="CD24" s="112"/>
      <c r="CL24" s="140"/>
      <c r="CM24" s="140"/>
      <c r="CN24" s="140"/>
    </row>
    <row r="25" spans="2:92" x14ac:dyDescent="0.2">
      <c r="G25" s="132"/>
      <c r="H25" s="245"/>
      <c r="I25" s="129"/>
      <c r="J25" s="132"/>
      <c r="K25" s="110"/>
      <c r="M25" s="107">
        <v>17</v>
      </c>
      <c r="N25" s="144" t="str">
        <f>VLOOKUP(M25,Namn,2)</f>
        <v>Christoffer</v>
      </c>
      <c r="O25" s="144" t="str">
        <f>VLOOKUP(M25,Namn,3)</f>
        <v>Carlsson</v>
      </c>
      <c r="P25" s="145" t="str">
        <f>VLOOKUP(M25,Namn,27)</f>
        <v>Fårö IF</v>
      </c>
      <c r="Q25" s="128" t="s">
        <v>522</v>
      </c>
      <c r="R25" s="129"/>
      <c r="S25" s="130"/>
      <c r="T25" s="131"/>
      <c r="U25" s="132"/>
      <c r="V25" s="110"/>
      <c r="W25" s="110"/>
      <c r="X25" s="107"/>
      <c r="Y25" s="126"/>
      <c r="Z25" s="126"/>
      <c r="AA25" s="127"/>
      <c r="AB25" s="128"/>
      <c r="AC25" s="129"/>
      <c r="AD25" s="130"/>
      <c r="AE25" s="129"/>
      <c r="AF25" s="132"/>
      <c r="AG25" s="132"/>
      <c r="AI25" s="123">
        <v>7</v>
      </c>
      <c r="AJ25" s="124">
        <v>27</v>
      </c>
      <c r="AK25" s="117" t="str">
        <f>VLOOKUP(AJ25,Namn,2)</f>
        <v>Berne</v>
      </c>
      <c r="AL25" s="117" t="str">
        <f>VLOOKUP(AJ25,Namn,3)</f>
        <v>Appelqvist</v>
      </c>
      <c r="AM25" s="118" t="str">
        <f>VLOOKUP(AJ25,Namn,27)</f>
        <v>Hablingbo IK</v>
      </c>
      <c r="AN25" s="119">
        <v>6</v>
      </c>
      <c r="AO25" s="116"/>
      <c r="AP25" s="116"/>
      <c r="AQ25" s="137">
        <f>AQ21</f>
        <v>6</v>
      </c>
      <c r="AR25" s="125">
        <f>AR21</f>
        <v>2</v>
      </c>
      <c r="AT25" s="141"/>
      <c r="AU25" s="140"/>
      <c r="AV25" s="110"/>
      <c r="AW25" s="111"/>
      <c r="AX25" s="110"/>
      <c r="AY25" s="110"/>
      <c r="AZ25" s="110"/>
      <c r="BA25" s="110"/>
      <c r="BB25" s="132"/>
      <c r="BC25" s="132"/>
      <c r="BD25" s="110"/>
      <c r="BE25" s="133"/>
      <c r="BF25" s="134">
        <v>31</v>
      </c>
      <c r="BG25" s="144" t="str">
        <f>VLOOKUP(BF25,Namn,2)</f>
        <v>Kenneth</v>
      </c>
      <c r="BH25" s="144" t="str">
        <f>VLOOKUP(BF25,Namn,3)</f>
        <v>Nilsson</v>
      </c>
      <c r="BI25" s="145" t="str">
        <f>VLOOKUP(BF25,Namn,27)</f>
        <v>Hablingbo IK</v>
      </c>
      <c r="BJ25" s="128"/>
      <c r="BK25" s="129"/>
      <c r="BL25" s="130"/>
      <c r="BM25" s="130">
        <v>12</v>
      </c>
      <c r="BN25" s="131"/>
      <c r="BO25" s="53"/>
      <c r="BP25" s="132"/>
      <c r="BQ25" s="109" t="s">
        <v>213</v>
      </c>
      <c r="BR25" s="105" t="s">
        <v>214</v>
      </c>
      <c r="BS25" s="110"/>
      <c r="BT25" s="111"/>
      <c r="BV25" s="112" t="s">
        <v>215</v>
      </c>
      <c r="BY25" t="s">
        <v>216</v>
      </c>
      <c r="BZ25" t="s">
        <v>217</v>
      </c>
      <c r="CB25" s="109" t="s">
        <v>213</v>
      </c>
      <c r="CC25" s="105" t="s">
        <v>214</v>
      </c>
      <c r="CD25" s="110"/>
      <c r="CE25" s="111"/>
      <c r="CG25" s="112" t="s">
        <v>215</v>
      </c>
    </row>
    <row r="26" spans="2:92" x14ac:dyDescent="0.2">
      <c r="G26" s="132"/>
      <c r="H26" s="245"/>
      <c r="I26" s="129"/>
      <c r="J26" s="132"/>
      <c r="K26" s="110"/>
      <c r="M26" s="107"/>
      <c r="N26" s="126"/>
      <c r="O26" s="126"/>
      <c r="P26" s="128"/>
      <c r="Q26" s="128"/>
      <c r="R26" s="129"/>
      <c r="S26" s="129"/>
      <c r="T26" s="132"/>
      <c r="U26" s="132"/>
      <c r="V26" s="110"/>
      <c r="W26" s="110"/>
      <c r="X26" s="107"/>
      <c r="Y26" s="126"/>
      <c r="Z26" s="126"/>
      <c r="AA26" s="128"/>
      <c r="AB26" s="128"/>
      <c r="AC26" s="129"/>
      <c r="AD26" s="129"/>
      <c r="AE26" s="129"/>
      <c r="AF26" s="132"/>
      <c r="AG26" s="132"/>
      <c r="AI26" s="133"/>
      <c r="AJ26" s="134">
        <v>32</v>
      </c>
      <c r="AK26" s="144" t="str">
        <f>VLOOKUP(AJ26,Namn,2)</f>
        <v>Nils-Allan</v>
      </c>
      <c r="AL26" s="144" t="str">
        <f>VLOOKUP(AJ26,Namn,3)</f>
        <v>Nilsson</v>
      </c>
      <c r="AM26" s="145" t="str">
        <f>VLOOKUP(AJ26,Namn,27)</f>
        <v>Hablingbo IK</v>
      </c>
      <c r="AN26" s="128">
        <v>12</v>
      </c>
      <c r="AO26" s="129"/>
      <c r="AP26" s="130"/>
      <c r="AQ26" s="131"/>
      <c r="AR26" s="53"/>
      <c r="AT26" s="108"/>
      <c r="AU26" s="142"/>
      <c r="AV26" s="110"/>
      <c r="AW26" s="110"/>
      <c r="AX26" s="110"/>
      <c r="AY26" s="110"/>
      <c r="AZ26" s="110"/>
      <c r="BA26" s="110"/>
      <c r="BB26" s="132"/>
      <c r="BC26" s="132"/>
      <c r="BD26" s="110"/>
      <c r="BP26" s="132"/>
      <c r="BQ26" s="113"/>
      <c r="BR26" s="114"/>
      <c r="BS26" s="112"/>
      <c r="CB26" s="113"/>
      <c r="CC26" s="114"/>
      <c r="CD26" s="112"/>
      <c r="CJ26" s="132"/>
      <c r="CK26" s="132"/>
    </row>
    <row r="27" spans="2:92" x14ac:dyDescent="0.2">
      <c r="G27" s="132"/>
      <c r="H27" s="245"/>
      <c r="I27" s="129"/>
      <c r="J27" s="132"/>
      <c r="K27" s="110"/>
      <c r="N27" s="110"/>
      <c r="O27" s="110"/>
      <c r="P27" s="70"/>
      <c r="Q27" s="70"/>
      <c r="R27" s="129"/>
      <c r="S27" s="129"/>
      <c r="V27" s="110"/>
      <c r="Y27" s="110"/>
      <c r="Z27" s="110"/>
      <c r="AA27" s="70"/>
      <c r="AB27" s="70"/>
      <c r="AC27" s="129"/>
      <c r="AD27" s="129"/>
      <c r="AE27" s="129"/>
      <c r="AT27" s="110"/>
      <c r="AU27" s="107"/>
      <c r="AV27" s="110"/>
      <c r="AW27" s="110"/>
      <c r="AX27" s="110"/>
      <c r="AY27" s="110"/>
      <c r="AZ27" s="110"/>
      <c r="BA27" s="110"/>
      <c r="BB27" s="132"/>
      <c r="BC27" s="132"/>
      <c r="BD27" s="110"/>
      <c r="BE27" s="139"/>
      <c r="BF27" s="105" t="s">
        <v>225</v>
      </c>
      <c r="BG27" s="112"/>
      <c r="BP27" s="132"/>
      <c r="BS27" s="112"/>
      <c r="CD27" s="112"/>
      <c r="CJ27" s="132"/>
      <c r="CK27" s="132"/>
    </row>
    <row r="28" spans="2:92" x14ac:dyDescent="0.2">
      <c r="G28" s="132"/>
      <c r="H28" s="245"/>
      <c r="I28" s="129"/>
      <c r="J28" s="132"/>
      <c r="K28" s="110"/>
      <c r="L28" s="116">
        <f>L24+1</f>
        <v>9</v>
      </c>
      <c r="M28" s="106">
        <v>27</v>
      </c>
      <c r="N28" s="117" t="str">
        <f>VLOOKUP(M28,Namn,2)</f>
        <v>Berne</v>
      </c>
      <c r="O28" s="117" t="str">
        <f>VLOOKUP(M28,Namn,3)</f>
        <v>Appelqvist</v>
      </c>
      <c r="P28" s="118" t="str">
        <f>VLOOKUP(M28,Namn,27)</f>
        <v>Hablingbo IK</v>
      </c>
      <c r="Q28" s="119" t="s">
        <v>521</v>
      </c>
      <c r="R28" s="116"/>
      <c r="S28" s="116"/>
      <c r="T28" s="125">
        <v>6</v>
      </c>
      <c r="U28" s="122">
        <v>12</v>
      </c>
      <c r="V28" s="110"/>
      <c r="W28" s="105"/>
      <c r="X28" s="105" t="s">
        <v>207</v>
      </c>
      <c r="Y28" s="105"/>
      <c r="Z28" s="105"/>
      <c r="AA28" s="105"/>
      <c r="AB28" s="105"/>
      <c r="AC28" s="105"/>
      <c r="AD28" s="105"/>
      <c r="AE28" s="109"/>
      <c r="AF28" s="105"/>
      <c r="AG28" s="105"/>
      <c r="AI28" s="139"/>
      <c r="AJ28" s="105" t="s">
        <v>223</v>
      </c>
      <c r="AK28" s="112"/>
      <c r="AT28" s="138"/>
      <c r="AU28" s="134"/>
      <c r="AV28" s="126"/>
      <c r="AW28" s="126"/>
      <c r="AX28" s="127"/>
      <c r="AY28" s="128"/>
      <c r="AZ28" s="129"/>
      <c r="BA28" s="110"/>
      <c r="BB28" s="129"/>
      <c r="BC28" s="132"/>
      <c r="BD28" s="110"/>
      <c r="BF28" s="109"/>
      <c r="BG28" s="112"/>
      <c r="BP28" s="132"/>
      <c r="BQ28" s="123">
        <f>BQ8</f>
        <v>8</v>
      </c>
      <c r="BR28" s="124"/>
      <c r="BS28" s="117">
        <f>VLOOKUP(BR28,Namn,2)</f>
        <v>0</v>
      </c>
      <c r="BT28" s="117">
        <f>VLOOKUP(BR28,Namn,3)</f>
        <v>0</v>
      </c>
      <c r="BU28" s="118">
        <f>VLOOKUP(BR28,Namn,27)</f>
        <v>0</v>
      </c>
      <c r="BV28" s="119"/>
      <c r="BW28" s="116"/>
      <c r="BX28" s="120"/>
      <c r="BY28" s="121">
        <f>BQ28</f>
        <v>8</v>
      </c>
      <c r="BZ28" s="125">
        <v>2</v>
      </c>
      <c r="CB28" s="123">
        <v>10</v>
      </c>
      <c r="CC28" s="124">
        <v>46</v>
      </c>
      <c r="CD28" s="117" t="str">
        <f>VLOOKUP(CC28,Namn,2)</f>
        <v>Joacim</v>
      </c>
      <c r="CE28" s="117" t="str">
        <f>VLOOKUP(CC28,Namn,3)</f>
        <v>Jonsson</v>
      </c>
      <c r="CF28" s="118" t="str">
        <f>VLOOKUP(CC28,Namn,27)</f>
        <v>VK Björken</v>
      </c>
      <c r="CG28" s="119"/>
      <c r="CH28" s="116">
        <v>12</v>
      </c>
      <c r="CI28" s="120"/>
      <c r="CM28" s="129"/>
    </row>
    <row r="29" spans="2:92" x14ac:dyDescent="0.2">
      <c r="G29" s="132"/>
      <c r="H29" s="245"/>
      <c r="I29" s="129"/>
      <c r="J29" s="132"/>
      <c r="K29" s="110"/>
      <c r="M29" s="107">
        <v>31</v>
      </c>
      <c r="N29" s="144" t="str">
        <f>VLOOKUP(M29,Namn,2)</f>
        <v>Kenneth</v>
      </c>
      <c r="O29" s="144" t="str">
        <f>VLOOKUP(M29,Namn,3)</f>
        <v>Nilsson</v>
      </c>
      <c r="P29" s="145" t="str">
        <f>VLOOKUP(M29,Namn,27)</f>
        <v>Hablingbo IK</v>
      </c>
      <c r="Q29" s="128" t="s">
        <v>523</v>
      </c>
      <c r="R29" s="129"/>
      <c r="S29" s="130"/>
      <c r="T29" s="131"/>
      <c r="U29" s="132"/>
      <c r="V29" s="110"/>
      <c r="W29" s="105"/>
      <c r="X29" s="105" t="s">
        <v>211</v>
      </c>
      <c r="Y29" s="105"/>
      <c r="Z29" s="105"/>
      <c r="AA29" s="105"/>
      <c r="AB29" s="105"/>
      <c r="AC29" s="105"/>
      <c r="AD29" s="105"/>
      <c r="AE29" s="109"/>
      <c r="AF29" s="105"/>
      <c r="AG29" s="105"/>
      <c r="AJ29" s="109"/>
      <c r="AK29" s="112"/>
      <c r="AT29" s="70"/>
      <c r="AU29" s="134"/>
      <c r="AV29" s="126"/>
      <c r="AW29" s="126"/>
      <c r="AX29" s="127"/>
      <c r="AY29" s="128"/>
      <c r="AZ29" s="129"/>
      <c r="BA29" s="130"/>
      <c r="BB29" s="132"/>
      <c r="BC29" s="132"/>
      <c r="BD29" s="110"/>
      <c r="BE29" s="109" t="s">
        <v>213</v>
      </c>
      <c r="BF29" s="105" t="s">
        <v>214</v>
      </c>
      <c r="BG29" s="110"/>
      <c r="BH29" s="111"/>
      <c r="BJ29" s="112" t="s">
        <v>215</v>
      </c>
      <c r="BP29" s="132"/>
      <c r="BQ29" s="133"/>
      <c r="BR29" s="134"/>
      <c r="BS29" s="144">
        <f>VLOOKUP(BR29,Namn,2)</f>
        <v>0</v>
      </c>
      <c r="BT29" s="144">
        <f>VLOOKUP(BR29,Namn,3)</f>
        <v>0</v>
      </c>
      <c r="BU29" s="145">
        <f>VLOOKUP(BR29,Namn,27)</f>
        <v>0</v>
      </c>
      <c r="BV29" s="128"/>
      <c r="BW29" s="129"/>
      <c r="BX29" s="130"/>
      <c r="BY29" s="131"/>
      <c r="BZ29" s="132"/>
      <c r="CB29" s="133"/>
      <c r="CC29" s="134">
        <v>15</v>
      </c>
      <c r="CD29" s="144" t="str">
        <f>VLOOKUP(CC29,Namn,2)</f>
        <v xml:space="preserve">Benny </v>
      </c>
      <c r="CE29" s="144" t="str">
        <f>VLOOKUP(CC29,Namn,3)</f>
        <v>Broberg</v>
      </c>
      <c r="CF29" s="145" t="str">
        <f>VLOOKUP(CC29,Namn,27)</f>
        <v>Fårö IF</v>
      </c>
      <c r="CG29" s="128"/>
      <c r="CH29" s="129">
        <v>11</v>
      </c>
      <c r="CI29" s="130"/>
      <c r="CL29" s="130"/>
    </row>
    <row r="30" spans="2:92" x14ac:dyDescent="0.2">
      <c r="G30" s="132"/>
      <c r="H30" s="245"/>
      <c r="I30" s="129"/>
      <c r="J30" s="132"/>
      <c r="K30" s="110"/>
      <c r="M30" s="107"/>
      <c r="N30" s="126"/>
      <c r="O30" s="126"/>
      <c r="P30" s="128"/>
      <c r="Q30" s="128"/>
      <c r="R30" s="129"/>
      <c r="S30" s="129"/>
      <c r="T30" s="132"/>
      <c r="U30" s="132"/>
      <c r="V30" s="110"/>
      <c r="W30" s="109" t="s">
        <v>213</v>
      </c>
      <c r="X30" s="105" t="s">
        <v>214</v>
      </c>
      <c r="Y30" s="110"/>
      <c r="Z30" s="111"/>
      <c r="AB30" s="112" t="s">
        <v>215</v>
      </c>
      <c r="AF30" t="s">
        <v>216</v>
      </c>
      <c r="AG30" t="s">
        <v>217</v>
      </c>
      <c r="AI30" s="109" t="s">
        <v>213</v>
      </c>
      <c r="AJ30" s="105" t="s">
        <v>214</v>
      </c>
      <c r="AK30" s="110"/>
      <c r="AL30" s="111"/>
      <c r="AN30" s="112" t="s">
        <v>215</v>
      </c>
      <c r="AT30" s="70"/>
      <c r="AU30" s="134"/>
      <c r="AV30" s="135"/>
      <c r="AW30" s="135"/>
      <c r="AX30" s="128"/>
      <c r="AY30" s="128"/>
      <c r="AZ30" s="129"/>
      <c r="BA30" s="129"/>
      <c r="BB30" s="132"/>
      <c r="BC30" s="132"/>
      <c r="BD30" s="110"/>
      <c r="BE30" s="113"/>
      <c r="BF30" s="114"/>
      <c r="BG30" s="112"/>
      <c r="BN30" s="132"/>
      <c r="BO30" s="132"/>
      <c r="BP30" s="132"/>
      <c r="BQ30" s="133"/>
      <c r="BR30" s="134"/>
      <c r="BS30" s="135"/>
      <c r="BT30" s="135"/>
      <c r="BU30" s="128"/>
      <c r="BV30" s="128"/>
      <c r="BW30" s="129"/>
      <c r="BX30" s="129"/>
      <c r="BY30" s="132"/>
      <c r="BZ30" s="132"/>
      <c r="CL30" s="129"/>
    </row>
    <row r="31" spans="2:92" x14ac:dyDescent="0.2">
      <c r="G31" s="132"/>
      <c r="H31" s="245"/>
      <c r="I31" s="129"/>
      <c r="J31" s="132"/>
      <c r="K31" s="110"/>
      <c r="N31" s="112"/>
      <c r="P31" s="133"/>
      <c r="Q31" s="70"/>
      <c r="R31" s="129"/>
      <c r="S31" s="129"/>
      <c r="V31" s="110"/>
      <c r="W31" s="113"/>
      <c r="X31" s="114"/>
      <c r="Y31" s="112"/>
      <c r="AI31" s="113"/>
      <c r="AJ31" s="114"/>
      <c r="AK31" s="112"/>
      <c r="AQ31" s="132"/>
      <c r="AR31" s="132"/>
      <c r="AT31" s="70"/>
      <c r="AU31" s="134"/>
      <c r="AV31" s="70"/>
      <c r="AW31" s="70"/>
      <c r="AX31" s="70"/>
      <c r="AY31" s="70"/>
      <c r="AZ31" s="129"/>
      <c r="BA31" s="129"/>
      <c r="BB31" s="132"/>
      <c r="BC31" s="132"/>
      <c r="BD31" s="110"/>
      <c r="BG31" s="112"/>
      <c r="BN31" s="132"/>
      <c r="BO31" s="132"/>
      <c r="BP31" s="132"/>
      <c r="BQ31" s="133"/>
      <c r="BR31" s="136"/>
      <c r="BS31" s="70"/>
      <c r="BT31" s="70"/>
      <c r="BU31" s="70"/>
      <c r="BV31" s="70"/>
      <c r="BW31" s="129"/>
      <c r="BX31" s="129"/>
      <c r="CB31" s="133"/>
      <c r="CC31" s="136"/>
      <c r="CD31" s="70"/>
      <c r="CE31" s="70"/>
      <c r="CF31" s="70"/>
      <c r="CG31" s="70"/>
      <c r="CH31" s="129"/>
      <c r="CI31" s="129"/>
      <c r="CL31" s="129"/>
    </row>
    <row r="32" spans="2:92" x14ac:dyDescent="0.2">
      <c r="G32" s="132"/>
      <c r="H32" s="245"/>
      <c r="I32" s="129"/>
      <c r="J32" s="132"/>
      <c r="K32" s="110"/>
      <c r="L32" s="116">
        <f>L28+1</f>
        <v>10</v>
      </c>
      <c r="M32" s="106">
        <v>32</v>
      </c>
      <c r="N32" s="117" t="str">
        <f>VLOOKUP(M32,Namn,2)</f>
        <v>Nils-Allan</v>
      </c>
      <c r="O32" s="117" t="str">
        <f>VLOOKUP(M32,Namn,3)</f>
        <v>Nilsson</v>
      </c>
      <c r="P32" s="118" t="str">
        <f>VLOOKUP(M32,Namn,27)</f>
        <v>Hablingbo IK</v>
      </c>
      <c r="Q32" s="119"/>
      <c r="R32" s="378" t="s">
        <v>516</v>
      </c>
      <c r="S32" s="116"/>
      <c r="T32" s="125">
        <v>7</v>
      </c>
      <c r="U32" s="122">
        <v>12</v>
      </c>
      <c r="V32" s="110"/>
      <c r="Y32" s="112"/>
      <c r="AK32" s="112"/>
      <c r="AQ32" s="132"/>
      <c r="AR32" s="132"/>
      <c r="AT32" s="138"/>
      <c r="AU32" s="134"/>
      <c r="AV32" s="126"/>
      <c r="AW32" s="126"/>
      <c r="AX32" s="127"/>
      <c r="AY32" s="128"/>
      <c r="AZ32" s="129"/>
      <c r="BA32" s="129"/>
      <c r="BB32" s="132"/>
      <c r="BC32" s="132"/>
      <c r="BD32" s="110"/>
      <c r="BE32" s="123">
        <v>8</v>
      </c>
      <c r="BF32" s="124">
        <v>17</v>
      </c>
      <c r="BG32" s="117" t="str">
        <f>VLOOKUP(BF32,Namn,2)</f>
        <v>Christoffer</v>
      </c>
      <c r="BH32" s="117" t="str">
        <f>VLOOKUP(BF32,Namn,3)</f>
        <v>Carlsson</v>
      </c>
      <c r="BI32" s="118" t="str">
        <f>VLOOKUP(BF32,Namn,27)</f>
        <v>Fårö IF</v>
      </c>
      <c r="BJ32" s="119"/>
      <c r="BK32" s="116"/>
      <c r="BL32" s="120"/>
      <c r="BM32" s="110">
        <v>12</v>
      </c>
      <c r="BP32" s="132"/>
      <c r="BQ32" s="123">
        <f>BQ28+1</f>
        <v>9</v>
      </c>
      <c r="BR32" s="124"/>
      <c r="BS32" s="117">
        <f>VLOOKUP(BR32,Namn,2)</f>
        <v>0</v>
      </c>
      <c r="BT32" s="117">
        <f>VLOOKUP(BR32,Namn,3)</f>
        <v>0</v>
      </c>
      <c r="BU32" s="118">
        <f>VLOOKUP(BR32,Namn,27)</f>
        <v>0</v>
      </c>
      <c r="BV32" s="119"/>
      <c r="BW32" s="116"/>
      <c r="BX32" s="116"/>
      <c r="BY32" s="137">
        <f>BY28</f>
        <v>8</v>
      </c>
      <c r="BZ32" s="125">
        <f>BZ28</f>
        <v>2</v>
      </c>
      <c r="CB32" s="138"/>
      <c r="CC32" s="134"/>
      <c r="CD32" s="126"/>
      <c r="CE32" s="126"/>
      <c r="CF32" s="127"/>
      <c r="CG32" s="128"/>
      <c r="CH32" s="129"/>
      <c r="CI32" s="129"/>
      <c r="CJ32" s="132"/>
      <c r="CK32" s="132"/>
      <c r="CL32" s="129"/>
    </row>
    <row r="33" spans="7:92" x14ac:dyDescent="0.2">
      <c r="G33" s="132"/>
      <c r="H33" s="245"/>
      <c r="I33" s="129"/>
      <c r="J33" s="132"/>
      <c r="K33" s="110"/>
      <c r="M33" s="107">
        <v>42</v>
      </c>
      <c r="N33" s="144" t="str">
        <f>VLOOKUP(M33,Namn,2)</f>
        <v>Anders</v>
      </c>
      <c r="O33" s="144" t="str">
        <f>VLOOKUP(M33,Namn,3)</f>
        <v>Jona</v>
      </c>
      <c r="P33" s="145" t="str">
        <f>VLOOKUP(M33,Namn,27)</f>
        <v>Stockholms VK</v>
      </c>
      <c r="Q33" s="128"/>
      <c r="R33" s="379" t="s">
        <v>524</v>
      </c>
      <c r="S33" s="130"/>
      <c r="T33" s="131"/>
      <c r="U33" s="132"/>
      <c r="V33" s="110"/>
      <c r="W33" s="116">
        <v>8</v>
      </c>
      <c r="X33" s="361">
        <v>46</v>
      </c>
      <c r="Y33" s="117" t="str">
        <f>VLOOKUP(X33,Namn,2)</f>
        <v>Joacim</v>
      </c>
      <c r="Z33" s="117" t="str">
        <f>VLOOKUP(X33,Namn,3)</f>
        <v>Jonsson</v>
      </c>
      <c r="AA33" s="118" t="str">
        <f>VLOOKUP(X33,Namn,27)</f>
        <v>VK Björken</v>
      </c>
      <c r="AB33" s="119"/>
      <c r="AC33" s="116"/>
      <c r="AD33" s="120"/>
      <c r="AE33" s="116">
        <v>6</v>
      </c>
      <c r="AF33" s="121">
        <v>8</v>
      </c>
      <c r="AG33" s="122">
        <v>10</v>
      </c>
      <c r="AI33" s="123">
        <f>AI1</f>
        <v>0</v>
      </c>
      <c r="AJ33" s="124">
        <v>55</v>
      </c>
      <c r="AK33" s="117" t="str">
        <f>VLOOKUP(AJ33,Namn,2)</f>
        <v>Torbjörn</v>
      </c>
      <c r="AL33" s="117" t="str">
        <f>VLOOKUP(AJ33,Namn,3)</f>
        <v>Lavergren</v>
      </c>
      <c r="AM33" s="118" t="str">
        <f>VLOOKUP(AJ33,Namn,27)</f>
        <v>Östergarns IK</v>
      </c>
      <c r="AN33" s="119" t="s">
        <v>570</v>
      </c>
      <c r="AO33" s="116"/>
      <c r="AP33" s="120"/>
      <c r="AT33" s="70"/>
      <c r="AU33" s="134"/>
      <c r="AV33" s="126"/>
      <c r="AW33" s="126"/>
      <c r="AX33" s="127"/>
      <c r="AY33" s="128"/>
      <c r="AZ33" s="129"/>
      <c r="BA33" s="130"/>
      <c r="BB33" s="132"/>
      <c r="BC33" s="53"/>
      <c r="BD33" s="110"/>
      <c r="BE33" s="133"/>
      <c r="BF33" s="134">
        <v>31</v>
      </c>
      <c r="BG33" s="144" t="str">
        <f>VLOOKUP(BF33,Namn,2)</f>
        <v>Kenneth</v>
      </c>
      <c r="BH33" s="144" t="str">
        <f>VLOOKUP(BF33,Namn,3)</f>
        <v>Nilsson</v>
      </c>
      <c r="BI33" s="145" t="str">
        <f>VLOOKUP(BF33,Namn,27)</f>
        <v>Hablingbo IK</v>
      </c>
      <c r="BJ33" s="128"/>
      <c r="BK33" s="129"/>
      <c r="BL33" s="130"/>
      <c r="BM33" s="130">
        <v>5</v>
      </c>
      <c r="BP33" s="132"/>
      <c r="BQ33" s="133"/>
      <c r="BR33" s="134"/>
      <c r="BS33" s="144">
        <f>VLOOKUP(BR33,Namn,2)</f>
        <v>0</v>
      </c>
      <c r="BT33" s="144">
        <f>VLOOKUP(BR33,Namn,3)</f>
        <v>0</v>
      </c>
      <c r="BU33" s="145">
        <f>VLOOKUP(BR33,Namn,27)</f>
        <v>0</v>
      </c>
      <c r="BV33" s="128"/>
      <c r="BW33" s="129"/>
      <c r="BX33" s="130"/>
      <c r="BY33" s="131"/>
      <c r="BZ33" s="53"/>
      <c r="CB33" s="70"/>
      <c r="CC33" s="134"/>
      <c r="CD33" s="126"/>
      <c r="CE33" s="126"/>
      <c r="CF33" s="127"/>
      <c r="CG33" s="128"/>
      <c r="CH33" s="129"/>
      <c r="CI33" s="130"/>
      <c r="CJ33" s="132"/>
      <c r="CK33" s="53"/>
      <c r="CL33" s="130"/>
      <c r="CN33" s="53"/>
    </row>
    <row r="34" spans="7:92" x14ac:dyDescent="0.2">
      <c r="G34" s="132"/>
      <c r="H34" s="245"/>
      <c r="I34" s="129"/>
      <c r="J34" s="132"/>
      <c r="K34" s="110"/>
      <c r="M34" s="107"/>
      <c r="N34" s="126"/>
      <c r="O34" s="126"/>
      <c r="P34" s="128"/>
      <c r="Q34" s="128"/>
      <c r="R34" s="129"/>
      <c r="S34" s="129"/>
      <c r="T34" s="132"/>
      <c r="U34" s="132"/>
      <c r="V34" s="110"/>
      <c r="X34" s="107">
        <v>23</v>
      </c>
      <c r="Y34" s="144" t="str">
        <f>VLOOKUP(X34,Namn,2)</f>
        <v>Johan</v>
      </c>
      <c r="Z34" s="144" t="str">
        <f>VLOOKUP(X34,Namn,3)</f>
        <v>Lindberg</v>
      </c>
      <c r="AA34" s="145" t="str">
        <f>VLOOKUP(X34,Namn,27)</f>
        <v>Gotl. Bara IF</v>
      </c>
      <c r="AB34" s="128"/>
      <c r="AC34" s="129"/>
      <c r="AD34" s="130"/>
      <c r="AE34" s="129">
        <v>12</v>
      </c>
      <c r="AF34" s="131"/>
      <c r="AG34" s="132"/>
      <c r="AI34" s="133"/>
      <c r="AJ34" s="134">
        <v>34</v>
      </c>
      <c r="AK34" s="144" t="str">
        <f>VLOOKUP(AJ34,Namn,2)</f>
        <v xml:space="preserve">Roland </v>
      </c>
      <c r="AL34" s="144" t="str">
        <f>VLOOKUP(AJ34,Namn,3)</f>
        <v>Nilsson</v>
      </c>
      <c r="AM34" s="145" t="str">
        <f>VLOOKUP(AJ34,Namn,27)</f>
        <v>Hablingbo IK</v>
      </c>
      <c r="AN34" s="128" t="s">
        <v>516</v>
      </c>
      <c r="AO34" s="129"/>
      <c r="AP34" s="130"/>
      <c r="AT34" s="110"/>
      <c r="AU34" s="107"/>
      <c r="AV34" s="107"/>
      <c r="AW34" s="110"/>
      <c r="AX34" s="110"/>
      <c r="AY34" s="110"/>
      <c r="AZ34" s="110"/>
      <c r="BA34" s="110"/>
      <c r="BB34" s="132"/>
      <c r="BC34" s="132"/>
      <c r="BD34" s="110"/>
      <c r="BE34" s="110"/>
      <c r="BF34" s="107"/>
      <c r="BG34" s="126"/>
      <c r="BH34" s="126"/>
      <c r="BI34" s="128"/>
      <c r="BJ34" s="128"/>
      <c r="BK34" s="129"/>
      <c r="BL34" s="129"/>
      <c r="BM34" s="129"/>
      <c r="BN34" s="132"/>
      <c r="BO34" s="70"/>
      <c r="BP34" s="132"/>
      <c r="CB34" s="110"/>
      <c r="CC34" s="107"/>
      <c r="CD34" s="107"/>
      <c r="CE34" s="110"/>
      <c r="CF34" s="110"/>
      <c r="CG34" s="110"/>
      <c r="CH34" s="110"/>
      <c r="CI34" s="110"/>
      <c r="CJ34" s="132"/>
      <c r="CK34" s="132"/>
    </row>
    <row r="35" spans="7:92" x14ac:dyDescent="0.2">
      <c r="G35" s="132"/>
      <c r="H35" s="245"/>
      <c r="I35" s="129"/>
      <c r="J35" s="132"/>
      <c r="K35" s="110"/>
      <c r="N35" s="112"/>
      <c r="P35" s="133"/>
      <c r="Q35" s="70"/>
      <c r="R35" s="129"/>
      <c r="S35" s="110"/>
      <c r="V35" s="110"/>
      <c r="X35" s="107"/>
      <c r="Y35" s="126"/>
      <c r="Z35" s="126"/>
      <c r="AA35" s="128"/>
      <c r="AB35" s="128"/>
      <c r="AC35" s="129"/>
      <c r="AD35" s="129"/>
      <c r="AE35" s="129"/>
      <c r="AF35" s="132"/>
      <c r="AG35" s="132"/>
      <c r="AI35" s="133"/>
      <c r="AJ35" s="134"/>
      <c r="AK35" s="135"/>
      <c r="AL35" s="135"/>
      <c r="AM35" s="128"/>
      <c r="AN35" s="128"/>
      <c r="AO35" s="129"/>
      <c r="AP35" s="129"/>
      <c r="AT35" s="130"/>
      <c r="AU35" s="140"/>
      <c r="AV35" s="110"/>
      <c r="AW35" s="110"/>
      <c r="AX35" s="110"/>
      <c r="AY35" s="110"/>
      <c r="AZ35" s="110"/>
      <c r="BA35" s="110"/>
      <c r="BB35" s="132"/>
      <c r="BC35" s="132"/>
      <c r="BD35" s="110"/>
      <c r="BG35" s="112"/>
      <c r="BI35" s="133"/>
      <c r="BJ35" s="70"/>
      <c r="BK35" s="129"/>
      <c r="BL35" s="110"/>
      <c r="BM35" s="110"/>
      <c r="BQ35" s="139"/>
      <c r="BR35" s="105" t="s">
        <v>225</v>
      </c>
      <c r="BS35" s="112"/>
      <c r="CB35" s="130"/>
      <c r="CC35" s="377"/>
      <c r="CD35" s="110"/>
      <c r="CE35" s="110"/>
      <c r="CF35" s="110"/>
      <c r="CG35" s="110"/>
      <c r="CH35" s="110"/>
      <c r="CI35" s="110"/>
      <c r="CJ35" s="132"/>
      <c r="CK35" s="132"/>
    </row>
    <row r="36" spans="7:92" x14ac:dyDescent="0.2">
      <c r="G36" s="132"/>
      <c r="H36" s="245"/>
      <c r="I36" s="129"/>
      <c r="J36" s="132"/>
      <c r="K36" s="110"/>
      <c r="L36" s="116">
        <f>L32+1</f>
        <v>11</v>
      </c>
      <c r="M36" s="106">
        <v>34</v>
      </c>
      <c r="N36" s="117" t="str">
        <f>VLOOKUP(M36,Namn,2)</f>
        <v xml:space="preserve">Roland </v>
      </c>
      <c r="O36" s="117" t="str">
        <f>VLOOKUP(M36,Namn,3)</f>
        <v>Nilsson</v>
      </c>
      <c r="P36" s="118" t="str">
        <f>VLOOKUP(M36,Namn,27)</f>
        <v>Hablingbo IK</v>
      </c>
      <c r="Q36" s="119"/>
      <c r="R36" s="378" t="s">
        <v>525</v>
      </c>
      <c r="S36" s="116"/>
      <c r="T36" s="125">
        <v>7</v>
      </c>
      <c r="U36" s="122" t="s">
        <v>220</v>
      </c>
      <c r="V36" s="110"/>
      <c r="Y36" s="110"/>
      <c r="Z36" s="110"/>
      <c r="AA36" s="70"/>
      <c r="AB36" s="70"/>
      <c r="AC36" s="129"/>
      <c r="AD36" s="129"/>
      <c r="AE36" s="129"/>
      <c r="AI36" s="139"/>
      <c r="AJ36" s="105" t="s">
        <v>228</v>
      </c>
      <c r="AK36" s="112"/>
      <c r="AT36" s="110"/>
      <c r="AU36" s="141"/>
      <c r="AV36" s="110"/>
      <c r="AW36" s="110"/>
      <c r="AX36" s="110"/>
      <c r="AY36" s="110"/>
      <c r="AZ36" s="110"/>
      <c r="BA36" s="110"/>
      <c r="BB36" s="132"/>
      <c r="BC36" s="132"/>
      <c r="BD36" s="110"/>
      <c r="BE36" s="129"/>
      <c r="BF36" s="107"/>
      <c r="BG36" s="126"/>
      <c r="BH36" s="126"/>
      <c r="BI36" s="127"/>
      <c r="BJ36" s="128"/>
      <c r="BK36" s="129"/>
      <c r="BL36" s="129"/>
      <c r="BM36" s="129"/>
      <c r="BN36" s="132"/>
      <c r="BO36" s="132"/>
      <c r="BR36" s="109"/>
      <c r="BS36" s="112"/>
      <c r="CB36" s="110"/>
      <c r="CC36" s="141"/>
      <c r="CD36" s="110"/>
      <c r="CE36" s="110"/>
      <c r="CF36" s="110"/>
      <c r="CG36" s="110"/>
      <c r="CH36" s="110"/>
      <c r="CI36" s="110"/>
      <c r="CJ36" s="132"/>
      <c r="CK36" s="132"/>
    </row>
    <row r="37" spans="7:92" x14ac:dyDescent="0.2">
      <c r="I37" s="143"/>
      <c r="K37" s="110"/>
      <c r="M37" s="107">
        <v>25</v>
      </c>
      <c r="N37" s="144" t="str">
        <f>VLOOKUP(M37,Namn,2)</f>
        <v>Roger</v>
      </c>
      <c r="O37" s="144" t="str">
        <f>VLOOKUP(M37,Namn,3)</f>
        <v>Lindberg</v>
      </c>
      <c r="P37" s="145" t="str">
        <f>VLOOKUP(M37,Namn,27)</f>
        <v>Gotl. Bara IF</v>
      </c>
      <c r="Q37" s="128"/>
      <c r="R37" s="379" t="s">
        <v>526</v>
      </c>
      <c r="S37" s="130"/>
      <c r="T37" s="131"/>
      <c r="U37" s="132" t="s">
        <v>500</v>
      </c>
      <c r="V37" s="110"/>
      <c r="W37" s="116">
        <f>W33+1</f>
        <v>9</v>
      </c>
      <c r="X37" s="106">
        <v>45</v>
      </c>
      <c r="Y37" s="117" t="str">
        <f>VLOOKUP(X37,Namn,2)</f>
        <v>Markus</v>
      </c>
      <c r="Z37" s="117" t="str">
        <f>VLOOKUP(X37,Namn,3)</f>
        <v>Eliasson</v>
      </c>
      <c r="AA37" s="118" t="str">
        <f>VLOOKUP(X37,Namn,27)</f>
        <v>VK Björken</v>
      </c>
      <c r="AB37" s="119"/>
      <c r="AC37" s="116"/>
      <c r="AD37" s="116"/>
      <c r="AE37" s="116">
        <v>12</v>
      </c>
      <c r="AF37" s="137">
        <v>9</v>
      </c>
      <c r="AG37" s="122">
        <v>10</v>
      </c>
      <c r="AJ37" s="109"/>
      <c r="AK37" s="112"/>
      <c r="AT37" s="141"/>
      <c r="AU37" s="140"/>
      <c r="AV37" s="110"/>
      <c r="AW37" s="111"/>
      <c r="AX37" s="110"/>
      <c r="AY37" s="110"/>
      <c r="AZ37" s="110"/>
      <c r="BA37" s="110"/>
      <c r="BB37" s="132"/>
      <c r="BC37" s="132"/>
      <c r="BD37" s="110"/>
      <c r="BE37" s="110"/>
      <c r="BF37" s="107"/>
      <c r="BG37" s="126"/>
      <c r="BH37" s="126"/>
      <c r="BI37" s="127"/>
      <c r="BJ37" s="128"/>
      <c r="BK37" s="129"/>
      <c r="BL37" s="130"/>
      <c r="BM37" s="130"/>
      <c r="BN37" s="132"/>
      <c r="BO37" s="53"/>
      <c r="BQ37" s="109" t="s">
        <v>213</v>
      </c>
      <c r="BR37" s="105" t="s">
        <v>214</v>
      </c>
      <c r="BS37" s="110"/>
      <c r="BT37" s="111"/>
      <c r="BV37" s="112" t="s">
        <v>215</v>
      </c>
      <c r="CB37" s="141"/>
      <c r="CC37" s="140"/>
      <c r="CD37" s="110"/>
      <c r="CE37" s="111"/>
      <c r="CF37" s="110"/>
      <c r="CG37" s="110"/>
      <c r="CH37" s="110"/>
      <c r="CI37" s="110"/>
      <c r="CJ37" s="132"/>
      <c r="CK37" s="132"/>
    </row>
    <row r="38" spans="7:92" x14ac:dyDescent="0.2">
      <c r="G38" s="132"/>
      <c r="H38" s="245"/>
      <c r="I38" s="129"/>
      <c r="J38" s="132"/>
      <c r="K38" s="110"/>
      <c r="N38" s="126"/>
      <c r="O38" s="126"/>
      <c r="P38" s="128"/>
      <c r="Q38" s="128"/>
      <c r="R38" s="129"/>
      <c r="S38" s="129"/>
      <c r="T38" s="132"/>
      <c r="U38" s="132" t="s">
        <v>504</v>
      </c>
      <c r="V38" s="110"/>
      <c r="X38" s="107">
        <v>48</v>
      </c>
      <c r="Y38" s="144" t="str">
        <f>VLOOKUP(X38,Namn,2)</f>
        <v>Niclas</v>
      </c>
      <c r="Z38" s="144" t="str">
        <f>VLOOKUP(X38,Namn,3)</f>
        <v>Seholm</v>
      </c>
      <c r="AA38" s="145" t="str">
        <f>VLOOKUP(X38,Namn,27)</f>
        <v>Västra Frölunda</v>
      </c>
      <c r="AB38" s="128"/>
      <c r="AC38" s="129"/>
      <c r="AD38" s="130"/>
      <c r="AE38" s="129">
        <v>9</v>
      </c>
      <c r="AF38" s="131"/>
      <c r="AG38" s="53"/>
      <c r="AI38" s="109" t="s">
        <v>213</v>
      </c>
      <c r="AJ38" s="105" t="s">
        <v>214</v>
      </c>
      <c r="AK38" s="110"/>
      <c r="AL38" s="111"/>
      <c r="AN38" s="112" t="s">
        <v>215</v>
      </c>
      <c r="AQ38" s="129"/>
      <c r="AR38" s="132"/>
      <c r="AT38" s="108"/>
      <c r="AU38" s="142"/>
      <c r="AV38" s="110"/>
      <c r="AW38" s="110"/>
      <c r="AX38" s="110"/>
      <c r="AY38" s="110"/>
      <c r="AZ38" s="110"/>
      <c r="BA38" s="110"/>
      <c r="BB38" s="132"/>
      <c r="BC38" s="132"/>
      <c r="BD38" s="110"/>
      <c r="BE38" s="110"/>
      <c r="BF38" s="107"/>
      <c r="BG38" s="107"/>
      <c r="BH38" s="110"/>
      <c r="BI38" s="110"/>
      <c r="BJ38" s="110"/>
      <c r="BK38" s="129"/>
      <c r="BL38" s="110"/>
      <c r="BM38" s="110"/>
      <c r="BN38" s="132"/>
      <c r="BO38" s="132"/>
      <c r="BQ38" s="113"/>
      <c r="BR38" s="114"/>
      <c r="BS38" s="112"/>
      <c r="BY38" s="132"/>
      <c r="BZ38" s="132"/>
      <c r="CB38" s="108"/>
      <c r="CC38" s="142"/>
      <c r="CD38" s="110"/>
      <c r="CE38" s="110"/>
      <c r="CF38" s="110"/>
      <c r="CG38" s="110"/>
      <c r="CH38" s="110"/>
      <c r="CI38" s="110"/>
      <c r="CJ38" s="132"/>
      <c r="CK38" s="132"/>
    </row>
    <row r="39" spans="7:92" x14ac:dyDescent="0.2">
      <c r="G39" s="132"/>
      <c r="H39" s="245"/>
      <c r="I39" s="129"/>
      <c r="J39" s="132"/>
      <c r="K39" s="110"/>
      <c r="L39" s="110"/>
      <c r="M39" s="107"/>
      <c r="N39" s="110"/>
      <c r="O39" s="110"/>
      <c r="P39" s="70"/>
      <c r="Q39" s="70"/>
      <c r="R39" s="129"/>
      <c r="S39" s="129"/>
      <c r="T39" s="132"/>
      <c r="U39" s="132"/>
      <c r="V39" s="110"/>
      <c r="X39" s="107"/>
      <c r="Y39" s="126"/>
      <c r="Z39" s="126"/>
      <c r="AA39" s="128"/>
      <c r="AB39" s="128"/>
      <c r="AC39" s="129"/>
      <c r="AD39" s="129"/>
      <c r="AE39" s="129"/>
      <c r="AF39" s="132"/>
      <c r="AG39" s="132"/>
      <c r="AI39" s="113"/>
      <c r="AJ39" s="114"/>
      <c r="AK39" s="112"/>
      <c r="AQ39" s="132"/>
      <c r="AR39" s="132"/>
      <c r="AT39" s="110"/>
      <c r="AU39" s="107"/>
      <c r="AV39" s="110"/>
      <c r="AW39" s="110"/>
      <c r="AX39" s="110"/>
      <c r="AY39" s="110"/>
      <c r="AZ39" s="110"/>
      <c r="BA39" s="110"/>
      <c r="BB39" s="132"/>
      <c r="BC39" s="132"/>
      <c r="BD39" s="110"/>
      <c r="BE39" s="129"/>
      <c r="BF39" s="107"/>
      <c r="BG39" s="107"/>
      <c r="BH39" s="126"/>
      <c r="BI39" s="127"/>
      <c r="BJ39" s="110"/>
      <c r="BK39" s="129"/>
      <c r="BL39" s="110"/>
      <c r="BM39" s="110"/>
      <c r="BN39" s="132"/>
      <c r="BO39" s="132"/>
      <c r="BS39" s="112"/>
      <c r="BY39" s="132"/>
      <c r="BZ39" s="132"/>
      <c r="CB39" s="110"/>
      <c r="CC39" s="107"/>
      <c r="CD39" s="110"/>
      <c r="CE39" s="110"/>
      <c r="CF39" s="110"/>
      <c r="CG39" s="110"/>
      <c r="CH39" s="110"/>
      <c r="CI39" s="110"/>
      <c r="CJ39" s="132"/>
      <c r="CK39" s="132"/>
    </row>
    <row r="40" spans="7:92" x14ac:dyDescent="0.2">
      <c r="G40" s="132"/>
      <c r="H40" s="245"/>
      <c r="I40" s="129"/>
      <c r="J40" s="132"/>
      <c r="K40" s="110"/>
      <c r="L40" s="129"/>
      <c r="M40" s="107"/>
      <c r="N40" s="126"/>
      <c r="O40" s="126"/>
      <c r="P40" s="127"/>
      <c r="Q40" s="128"/>
      <c r="R40" s="129"/>
      <c r="S40" s="129"/>
      <c r="T40" s="132"/>
      <c r="U40" s="132"/>
      <c r="V40" s="110"/>
      <c r="Y40" s="112"/>
      <c r="AA40" s="133"/>
      <c r="AB40" s="70"/>
      <c r="AC40" s="129"/>
      <c r="AD40" s="129"/>
      <c r="AE40" s="129"/>
      <c r="AK40" s="112"/>
      <c r="AQ40" s="132"/>
      <c r="AR40" s="132"/>
      <c r="AT40" s="138"/>
      <c r="AU40" s="134"/>
      <c r="AV40" s="126"/>
      <c r="AW40" s="126"/>
      <c r="AX40" s="127"/>
      <c r="AY40" s="128"/>
      <c r="AZ40" s="129"/>
      <c r="BA40" s="110"/>
      <c r="BB40" s="132"/>
      <c r="BC40" s="132"/>
      <c r="BD40" s="110"/>
      <c r="BE40" s="110"/>
      <c r="BF40" s="107"/>
      <c r="BG40" s="107"/>
      <c r="BH40" s="110"/>
      <c r="BI40" s="110"/>
      <c r="BJ40" s="110"/>
      <c r="BK40" s="110"/>
      <c r="BL40" s="110"/>
      <c r="BM40" s="110"/>
      <c r="BN40" s="132"/>
      <c r="BO40" s="132"/>
      <c r="BQ40" s="123">
        <f>BQ8</f>
        <v>8</v>
      </c>
      <c r="BR40" s="124"/>
      <c r="BS40" s="117">
        <f>VLOOKUP(BR40,Namn,2)</f>
        <v>0</v>
      </c>
      <c r="BT40" s="117">
        <f>VLOOKUP(BR40,Namn,3)</f>
        <v>0</v>
      </c>
      <c r="BU40" s="118">
        <f>VLOOKUP(BR40,Namn,27)</f>
        <v>0</v>
      </c>
      <c r="BV40" s="119"/>
      <c r="BW40" s="116"/>
      <c r="BX40" s="120"/>
      <c r="CB40" s="138"/>
      <c r="CC40" s="134"/>
      <c r="CD40" s="126"/>
      <c r="CE40" s="126"/>
      <c r="CF40" s="127"/>
      <c r="CG40" s="128"/>
      <c r="CH40" s="129"/>
      <c r="CI40" s="110"/>
      <c r="CJ40" s="132"/>
      <c r="CK40" s="132"/>
    </row>
    <row r="41" spans="7:92" x14ac:dyDescent="0.2">
      <c r="G41" s="132"/>
      <c r="H41" s="245"/>
      <c r="I41" s="129"/>
      <c r="J41" s="132"/>
      <c r="K41" s="110"/>
      <c r="L41" s="110"/>
      <c r="M41" s="107"/>
      <c r="N41" s="126"/>
      <c r="O41" s="126"/>
      <c r="P41" s="127"/>
      <c r="Q41" s="128"/>
      <c r="R41" s="129"/>
      <c r="S41" s="130"/>
      <c r="T41" s="132"/>
      <c r="U41" s="132"/>
      <c r="V41" s="110"/>
      <c r="W41" s="116">
        <f>W37+1</f>
        <v>10</v>
      </c>
      <c r="X41" s="106">
        <v>44</v>
      </c>
      <c r="Y41" s="117" t="str">
        <f>VLOOKUP(X41,Namn,2)</f>
        <v>Michel</v>
      </c>
      <c r="Z41" s="117" t="str">
        <f>VLOOKUP(X41,Namn,3)</f>
        <v>Ådefjäll</v>
      </c>
      <c r="AA41" s="118" t="str">
        <f>VLOOKUP(X41,Namn,27)</f>
        <v>Stockholms VK</v>
      </c>
      <c r="AB41" s="119"/>
      <c r="AC41" s="116"/>
      <c r="AD41" s="116"/>
      <c r="AE41" s="378" t="s">
        <v>528</v>
      </c>
      <c r="AF41" s="125">
        <v>9</v>
      </c>
      <c r="AG41" s="122" t="s">
        <v>220</v>
      </c>
      <c r="AI41" s="123">
        <f>AI33+1</f>
        <v>1</v>
      </c>
      <c r="AJ41" s="124">
        <v>30</v>
      </c>
      <c r="AK41" s="117" t="str">
        <f>VLOOKUP(AJ41,Namn,2)</f>
        <v>Olof</v>
      </c>
      <c r="AL41" s="117" t="str">
        <f>VLOOKUP(AJ41,Namn,3)</f>
        <v>Lithberg</v>
      </c>
      <c r="AM41" s="118" t="str">
        <f>VLOOKUP(AJ41,Namn,27)</f>
        <v>Hablingbo IK</v>
      </c>
      <c r="AN41" s="119"/>
      <c r="AO41" s="116">
        <v>7</v>
      </c>
      <c r="AP41" s="120"/>
      <c r="AQ41" s="132"/>
      <c r="AR41" s="132"/>
      <c r="AT41" s="70"/>
      <c r="AU41" s="134"/>
      <c r="AV41" s="126"/>
      <c r="AW41" s="126"/>
      <c r="AX41" s="127"/>
      <c r="AY41" s="128"/>
      <c r="AZ41" s="129"/>
      <c r="BA41" s="130"/>
      <c r="BB41" s="132"/>
      <c r="BC41" s="132"/>
      <c r="BQ41" s="133"/>
      <c r="BR41" s="134"/>
      <c r="BS41" s="144">
        <f>VLOOKUP(BR41,Namn,2)</f>
        <v>0</v>
      </c>
      <c r="BT41" s="144">
        <f>VLOOKUP(BR41,Namn,3)</f>
        <v>0</v>
      </c>
      <c r="BU41" s="145">
        <f>VLOOKUP(BR41,Namn,27)</f>
        <v>0</v>
      </c>
      <c r="BV41" s="128"/>
      <c r="BW41" s="129"/>
      <c r="BX41" s="130"/>
      <c r="CB41" s="70"/>
      <c r="CC41" s="134"/>
      <c r="CD41" s="126"/>
      <c r="CE41" s="126"/>
      <c r="CF41" s="127"/>
      <c r="CG41" s="128"/>
      <c r="CH41" s="129"/>
      <c r="CI41" s="130"/>
      <c r="CJ41" s="132"/>
      <c r="CK41" s="132"/>
      <c r="CL41" s="130"/>
    </row>
    <row r="42" spans="7:92" x14ac:dyDescent="0.2">
      <c r="G42" s="132"/>
      <c r="H42" s="245"/>
      <c r="I42" s="129"/>
      <c r="J42" s="132"/>
      <c r="K42" s="110"/>
      <c r="L42" s="110"/>
      <c r="M42" s="107"/>
      <c r="N42" s="107"/>
      <c r="O42" s="110"/>
      <c r="P42" s="110"/>
      <c r="Q42" s="110"/>
      <c r="R42" s="110"/>
      <c r="S42" s="110"/>
      <c r="T42" s="132"/>
      <c r="U42" s="132"/>
      <c r="V42" s="110"/>
      <c r="X42" s="107">
        <v>26</v>
      </c>
      <c r="Y42" s="144" t="str">
        <f>VLOOKUP(X42,Namn,2)</f>
        <v xml:space="preserve">Mattias </v>
      </c>
      <c r="Z42" s="144" t="str">
        <f>VLOOKUP(X42,Namn,3)</f>
        <v>Wahlgren</v>
      </c>
      <c r="AA42" s="145" t="str">
        <f>VLOOKUP(X42,Namn,27)</f>
        <v>Gotl. Bara IF</v>
      </c>
      <c r="AB42" s="128"/>
      <c r="AC42" s="129"/>
      <c r="AD42" s="130"/>
      <c r="AE42" s="129"/>
      <c r="AF42" s="131"/>
      <c r="AG42" s="132" t="s">
        <v>509</v>
      </c>
      <c r="AI42" s="133"/>
      <c r="AJ42" s="134">
        <v>33</v>
      </c>
      <c r="AK42" s="144" t="str">
        <f>VLOOKUP(AJ42,Namn,2)</f>
        <v>Ola</v>
      </c>
      <c r="AL42" s="144" t="str">
        <f>VLOOKUP(AJ42,Namn,3)</f>
        <v>Nilsson</v>
      </c>
      <c r="AM42" s="145" t="str">
        <f>VLOOKUP(AJ42,Namn,27)</f>
        <v>Hablingbo IK</v>
      </c>
      <c r="AN42" s="128"/>
      <c r="AO42" s="129">
        <v>12</v>
      </c>
      <c r="AP42" s="130"/>
      <c r="AQ42" s="132"/>
      <c r="AR42" s="132"/>
      <c r="AT42" s="110"/>
      <c r="AU42" s="107"/>
      <c r="AV42" s="107"/>
      <c r="AW42" s="110"/>
      <c r="AX42" s="110"/>
      <c r="AY42" s="110"/>
      <c r="AZ42" s="110"/>
      <c r="BA42" s="110"/>
      <c r="BB42" s="132"/>
      <c r="BC42" s="132"/>
      <c r="BQ42" s="133"/>
      <c r="BR42" s="134"/>
      <c r="BS42" s="135"/>
      <c r="BT42" s="135"/>
      <c r="BU42" s="128"/>
      <c r="BV42" s="128"/>
      <c r="BW42" s="129"/>
      <c r="BX42" s="129"/>
      <c r="CB42" s="110"/>
      <c r="CC42" s="107"/>
      <c r="CD42" s="107"/>
      <c r="CE42" s="110"/>
      <c r="CF42" s="110"/>
      <c r="CG42" s="110"/>
      <c r="CH42" s="110"/>
      <c r="CI42" s="110"/>
      <c r="CJ42" s="132"/>
      <c r="CK42" s="132"/>
      <c r="CL42" s="129"/>
    </row>
    <row r="43" spans="7:92" x14ac:dyDescent="0.2">
      <c r="G43" s="132"/>
      <c r="H43" s="245"/>
      <c r="I43" s="129"/>
      <c r="J43" s="132"/>
      <c r="K43" s="110"/>
      <c r="L43" s="110"/>
      <c r="M43" s="107"/>
      <c r="N43" s="107"/>
      <c r="O43" s="110"/>
      <c r="P43" s="110"/>
      <c r="Q43" s="110"/>
      <c r="R43" s="110"/>
      <c r="S43" s="110"/>
      <c r="T43" s="132"/>
      <c r="U43" s="132"/>
      <c r="V43" s="110"/>
      <c r="X43" s="107"/>
      <c r="Y43" s="126"/>
      <c r="Z43" s="126"/>
      <c r="AA43" s="127"/>
      <c r="AB43" s="128"/>
      <c r="AC43" s="129"/>
      <c r="AD43" s="130"/>
      <c r="AE43" s="129"/>
      <c r="AF43" s="132"/>
      <c r="AG43" s="132"/>
      <c r="AI43" s="139"/>
      <c r="AJ43" s="105" t="s">
        <v>224</v>
      </c>
      <c r="AK43" s="112"/>
      <c r="AT43" s="110"/>
      <c r="AU43" s="107"/>
      <c r="AV43" s="107"/>
      <c r="AW43" s="110"/>
      <c r="AX43" s="110"/>
      <c r="AY43" s="110"/>
      <c r="AZ43" s="110"/>
      <c r="BA43" s="110"/>
      <c r="BB43" s="132"/>
      <c r="BC43" s="132"/>
      <c r="BQ43" s="130"/>
      <c r="BR43" s="140"/>
      <c r="BS43" s="110"/>
      <c r="BT43" s="110"/>
      <c r="BU43" s="110"/>
      <c r="BV43" s="110"/>
      <c r="BW43" s="110"/>
      <c r="BX43" s="110"/>
      <c r="CB43" s="110"/>
      <c r="CC43" s="107"/>
      <c r="CD43" s="107"/>
      <c r="CE43" s="110"/>
      <c r="CF43" s="110"/>
      <c r="CG43" s="110"/>
      <c r="CH43" s="110"/>
      <c r="CI43" s="110"/>
      <c r="CJ43" s="132"/>
      <c r="CK43" s="132"/>
    </row>
    <row r="44" spans="7:92" x14ac:dyDescent="0.2">
      <c r="G44" s="132"/>
      <c r="H44" s="245"/>
      <c r="I44" s="129"/>
      <c r="J44" s="132"/>
      <c r="K44" s="110"/>
      <c r="L44" s="129"/>
      <c r="M44" s="134"/>
      <c r="N44" s="126"/>
      <c r="O44" s="126"/>
      <c r="P44" s="127"/>
      <c r="Q44" s="128"/>
      <c r="R44" s="129"/>
      <c r="S44" s="129"/>
      <c r="T44" s="132"/>
      <c r="U44" s="132"/>
      <c r="V44" s="110"/>
      <c r="X44" s="107"/>
      <c r="Y44" s="126"/>
      <c r="Z44" s="126"/>
      <c r="AA44" s="128"/>
      <c r="AB44" s="128"/>
      <c r="AC44" s="129"/>
      <c r="AD44" s="129"/>
      <c r="AE44" s="129"/>
      <c r="AF44" s="132"/>
      <c r="AG44" s="132"/>
      <c r="AJ44" s="109"/>
      <c r="AK44" s="112"/>
      <c r="AT44" s="110"/>
      <c r="AU44" s="107"/>
      <c r="AV44" s="107"/>
      <c r="AW44" s="110"/>
      <c r="AX44" s="110"/>
      <c r="AY44" s="110"/>
      <c r="AZ44" s="110"/>
      <c r="BA44" s="110"/>
      <c r="BB44" s="132"/>
      <c r="BC44" s="132"/>
      <c r="BQ44" s="110"/>
      <c r="BR44" s="141"/>
      <c r="BS44" s="110"/>
      <c r="BT44" s="110"/>
      <c r="BU44" s="110"/>
      <c r="BV44" s="110"/>
      <c r="BW44" s="110"/>
      <c r="BX44" s="110"/>
      <c r="CB44" s="110"/>
      <c r="CC44" s="107"/>
      <c r="CD44" s="107"/>
      <c r="CE44" s="110"/>
      <c r="CF44" s="110"/>
      <c r="CG44" s="110"/>
      <c r="CH44" s="110"/>
      <c r="CI44" s="110"/>
      <c r="CJ44" s="132"/>
      <c r="CK44" s="132"/>
    </row>
    <row r="45" spans="7:92" x14ac:dyDescent="0.2">
      <c r="G45" s="132"/>
      <c r="H45" s="245"/>
      <c r="I45" s="129"/>
      <c r="J45" s="132"/>
      <c r="K45" s="110"/>
      <c r="L45" s="110"/>
      <c r="M45" s="107"/>
      <c r="N45" s="126"/>
      <c r="O45" s="126"/>
      <c r="P45" s="127"/>
      <c r="Q45" s="128"/>
      <c r="R45" s="129"/>
      <c r="S45" s="130"/>
      <c r="T45" s="132"/>
      <c r="U45" s="132"/>
      <c r="V45" s="110"/>
      <c r="W45" s="116">
        <f>W41+1</f>
        <v>11</v>
      </c>
      <c r="X45" s="106">
        <v>15</v>
      </c>
      <c r="Y45" s="117" t="str">
        <f>VLOOKUP(X45,Namn,2)</f>
        <v xml:space="preserve">Benny </v>
      </c>
      <c r="Z45" s="117" t="str">
        <f>VLOOKUP(X45,Namn,3)</f>
        <v>Broberg</v>
      </c>
      <c r="AA45" s="118" t="str">
        <f>VLOOKUP(X45,Namn,27)</f>
        <v>Fårö IF</v>
      </c>
      <c r="AB45" s="119"/>
      <c r="AC45" s="116"/>
      <c r="AD45" s="116"/>
      <c r="AE45" s="116">
        <v>6</v>
      </c>
      <c r="AF45" s="125" t="s">
        <v>220</v>
      </c>
      <c r="AG45" s="122" t="s">
        <v>510</v>
      </c>
      <c r="AI45" s="109" t="s">
        <v>213</v>
      </c>
      <c r="AJ45" s="105" t="s">
        <v>214</v>
      </c>
      <c r="AK45" s="110"/>
      <c r="AL45" s="111"/>
      <c r="AN45" s="112" t="s">
        <v>215</v>
      </c>
      <c r="AQ45" s="129"/>
      <c r="AR45" s="132"/>
      <c r="AT45" s="110"/>
      <c r="AU45" s="107"/>
      <c r="AV45" s="107"/>
      <c r="AW45" s="110"/>
      <c r="AX45" s="110"/>
      <c r="AY45" s="110"/>
      <c r="AZ45" s="110"/>
      <c r="BA45" s="110"/>
      <c r="BB45" s="132"/>
      <c r="BC45" s="132"/>
      <c r="BQ45" s="141"/>
      <c r="BR45" s="140"/>
      <c r="BS45" s="110"/>
      <c r="BT45" s="111"/>
      <c r="BU45" s="110"/>
      <c r="BV45" s="110"/>
      <c r="BW45" s="110"/>
      <c r="BX45" s="110"/>
      <c r="BY45" s="129"/>
      <c r="BZ45" s="132"/>
      <c r="CB45" s="110"/>
      <c r="CC45" s="107"/>
      <c r="CD45" s="107"/>
      <c r="CE45" s="110"/>
      <c r="CF45" s="110"/>
      <c r="CG45" s="110"/>
      <c r="CH45" s="110"/>
      <c r="CI45" s="110"/>
      <c r="CJ45" s="132"/>
      <c r="CK45" s="132"/>
      <c r="CM45" s="129"/>
    </row>
    <row r="46" spans="7:92" x14ac:dyDescent="0.2">
      <c r="G46" s="132"/>
      <c r="H46" s="245"/>
      <c r="I46" s="129"/>
      <c r="J46" s="132"/>
      <c r="K46" s="110"/>
      <c r="L46" s="110"/>
      <c r="M46" s="107"/>
      <c r="N46" s="126"/>
      <c r="O46" s="126"/>
      <c r="P46" s="128"/>
      <c r="Q46" s="128"/>
      <c r="R46" s="129"/>
      <c r="S46" s="129"/>
      <c r="T46" s="132"/>
      <c r="U46" s="132"/>
      <c r="V46" s="110"/>
      <c r="X46" s="107">
        <v>17</v>
      </c>
      <c r="Y46" s="144" t="str">
        <f>VLOOKUP(X46,Namn,2)</f>
        <v>Christoffer</v>
      </c>
      <c r="Z46" s="144" t="str">
        <f>VLOOKUP(X46,Namn,3)</f>
        <v>Carlsson</v>
      </c>
      <c r="AA46" s="376" t="s">
        <v>505</v>
      </c>
      <c r="AB46" s="128"/>
      <c r="AC46" s="129"/>
      <c r="AD46" s="130"/>
      <c r="AE46" s="129">
        <v>12</v>
      </c>
      <c r="AF46" s="131"/>
      <c r="AG46" s="53" t="s">
        <v>511</v>
      </c>
      <c r="AI46" s="113"/>
      <c r="AJ46" s="114"/>
      <c r="AK46" s="112"/>
      <c r="AQ46" s="132"/>
      <c r="AR46" s="132"/>
      <c r="AT46" s="110"/>
      <c r="AU46" s="107"/>
      <c r="AV46" s="107"/>
      <c r="AW46" s="110"/>
      <c r="AX46" s="110"/>
      <c r="AY46" s="110"/>
      <c r="AZ46" s="110"/>
      <c r="BA46" s="110"/>
      <c r="BB46" s="132"/>
      <c r="BC46" s="132"/>
      <c r="BQ46" s="108"/>
      <c r="BR46" s="142"/>
      <c r="BS46" s="110"/>
      <c r="BT46" s="110"/>
      <c r="BU46" s="110"/>
      <c r="BV46" s="110"/>
      <c r="BW46" s="110"/>
      <c r="BX46" s="110"/>
      <c r="BY46" s="132"/>
      <c r="BZ46" s="132"/>
      <c r="CB46" s="110"/>
      <c r="CC46" s="107"/>
      <c r="CD46" s="107"/>
      <c r="CE46" s="110"/>
      <c r="CF46" s="110"/>
      <c r="CG46" s="110"/>
      <c r="CH46" s="110"/>
      <c r="CI46" s="110"/>
      <c r="CJ46" s="132"/>
      <c r="CK46" s="132"/>
    </row>
    <row r="47" spans="7:92" x14ac:dyDescent="0.2">
      <c r="G47" s="132"/>
      <c r="H47" s="245"/>
      <c r="I47" s="129"/>
      <c r="J47" s="132"/>
      <c r="K47" s="110"/>
      <c r="L47" s="110"/>
      <c r="M47" s="107"/>
      <c r="N47" s="110"/>
      <c r="O47" s="110"/>
      <c r="P47" s="70"/>
      <c r="Q47" s="70"/>
      <c r="R47" s="129"/>
      <c r="S47" s="129"/>
      <c r="T47" s="132"/>
      <c r="U47" s="132"/>
      <c r="V47" s="110"/>
      <c r="X47" s="107"/>
      <c r="Y47" s="126"/>
      <c r="Z47" s="126"/>
      <c r="AA47" s="128"/>
      <c r="AB47" s="128"/>
      <c r="AC47" s="129"/>
      <c r="AD47" s="129"/>
      <c r="AE47" s="129"/>
      <c r="AF47" s="132"/>
      <c r="AG47" s="132"/>
      <c r="AK47" s="112"/>
      <c r="AQ47" s="132"/>
      <c r="AR47" s="132"/>
      <c r="AT47" s="110"/>
      <c r="AU47" s="107"/>
      <c r="AV47" s="107"/>
      <c r="AW47" s="110"/>
      <c r="AX47" s="110"/>
      <c r="AY47" s="110"/>
      <c r="AZ47" s="110"/>
      <c r="BA47" s="110"/>
      <c r="BB47" s="132"/>
      <c r="BC47" s="132"/>
      <c r="BQ47" s="110"/>
      <c r="BR47" s="107"/>
      <c r="BS47" s="110"/>
      <c r="BT47" s="110"/>
      <c r="BU47" s="110"/>
      <c r="BV47" s="110"/>
      <c r="BW47" s="110"/>
      <c r="BX47" s="110"/>
      <c r="BY47" s="132"/>
      <c r="BZ47" s="132"/>
      <c r="CB47" s="110"/>
      <c r="CC47" s="107"/>
      <c r="CD47" s="107"/>
      <c r="CE47" s="110"/>
      <c r="CF47" s="110"/>
      <c r="CG47" s="110"/>
      <c r="CH47" s="110"/>
      <c r="CI47" s="110"/>
      <c r="CJ47" s="132"/>
      <c r="CK47" s="132"/>
    </row>
    <row r="48" spans="7:92" x14ac:dyDescent="0.2">
      <c r="G48" s="132"/>
      <c r="H48" s="245"/>
      <c r="I48" s="129"/>
      <c r="J48" s="132"/>
      <c r="K48" s="110"/>
      <c r="L48" s="129"/>
      <c r="M48" s="107"/>
      <c r="N48" s="126"/>
      <c r="O48" s="126"/>
      <c r="P48" s="127"/>
      <c r="Q48" s="128"/>
      <c r="R48" s="129"/>
      <c r="S48" s="129"/>
      <c r="T48" s="132"/>
      <c r="U48" s="132"/>
      <c r="V48" s="110"/>
      <c r="Y48" s="112"/>
      <c r="AA48" s="133"/>
      <c r="AB48" s="70"/>
      <c r="AC48" s="129"/>
      <c r="AD48" s="110"/>
      <c r="AE48" s="129"/>
      <c r="AI48" s="123">
        <f>AI36</f>
        <v>0</v>
      </c>
      <c r="AJ48" s="124">
        <v>24</v>
      </c>
      <c r="AK48" s="117" t="str">
        <f>VLOOKUP(AJ48,Namn,2)</f>
        <v>Niklas</v>
      </c>
      <c r="AL48" s="117" t="str">
        <f>VLOOKUP(AJ48,Namn,3)</f>
        <v>Lindberg</v>
      </c>
      <c r="AM48" s="118" t="str">
        <f>VLOOKUP(AJ48,Namn,27)</f>
        <v>Gotl. Bara IF</v>
      </c>
      <c r="AN48" s="119">
        <v>8</v>
      </c>
      <c r="AO48" s="116"/>
      <c r="AP48" s="120"/>
      <c r="AQ48" s="132"/>
      <c r="AR48" s="132"/>
      <c r="AT48" s="110"/>
      <c r="AU48" s="107"/>
      <c r="AV48" s="107"/>
      <c r="AW48" s="110"/>
      <c r="AX48" s="110"/>
      <c r="AY48" s="110"/>
      <c r="AZ48" s="110"/>
      <c r="BA48" s="110"/>
      <c r="BB48" s="132"/>
      <c r="BC48" s="132"/>
      <c r="BQ48" s="138"/>
      <c r="BR48" s="134"/>
      <c r="BS48" s="126"/>
      <c r="BT48" s="126"/>
      <c r="BU48" s="127"/>
      <c r="BV48" s="128"/>
      <c r="BW48" s="129"/>
      <c r="BX48" s="110"/>
      <c r="BY48" s="132"/>
      <c r="BZ48" s="132"/>
      <c r="CB48" s="110"/>
      <c r="CC48" s="107"/>
      <c r="CD48" s="107"/>
      <c r="CE48" s="110"/>
      <c r="CF48" s="110"/>
      <c r="CG48" s="110"/>
      <c r="CH48" s="110"/>
      <c r="CI48" s="110"/>
      <c r="CJ48" s="132"/>
      <c r="CK48" s="132"/>
    </row>
    <row r="49" spans="7:92" x14ac:dyDescent="0.2">
      <c r="G49" s="132"/>
      <c r="H49" s="245"/>
      <c r="I49" s="129"/>
      <c r="J49" s="132"/>
      <c r="K49" s="110"/>
      <c r="L49" s="110"/>
      <c r="M49" s="107"/>
      <c r="N49" s="126"/>
      <c r="O49" s="126"/>
      <c r="P49" s="127"/>
      <c r="Q49" s="128"/>
      <c r="R49" s="129"/>
      <c r="S49" s="130"/>
      <c r="T49" s="132"/>
      <c r="U49" s="132"/>
      <c r="V49" s="110"/>
      <c r="W49" s="116">
        <f>W45+1</f>
        <v>12</v>
      </c>
      <c r="X49" s="106">
        <v>42</v>
      </c>
      <c r="Y49" s="117" t="str">
        <f>VLOOKUP(X49,Namn,2)</f>
        <v>Anders</v>
      </c>
      <c r="Z49" s="117" t="str">
        <f>VLOOKUP(X49,Namn,3)</f>
        <v>Jona</v>
      </c>
      <c r="AA49" s="118" t="str">
        <f>VLOOKUP(X49,Namn,27)</f>
        <v>Stockholms VK</v>
      </c>
      <c r="AB49" s="119"/>
      <c r="AC49" s="116"/>
      <c r="AD49" s="116"/>
      <c r="AE49" s="116">
        <v>4</v>
      </c>
      <c r="AF49" s="137" t="s">
        <v>220</v>
      </c>
      <c r="AG49" s="122" t="s">
        <v>220</v>
      </c>
      <c r="AI49" s="133"/>
      <c r="AJ49" s="134">
        <v>27</v>
      </c>
      <c r="AK49" s="144" t="str">
        <f>VLOOKUP(AJ49,Namn,2)</f>
        <v>Berne</v>
      </c>
      <c r="AL49" s="144" t="str">
        <f>VLOOKUP(AJ49,Namn,3)</f>
        <v>Appelqvist</v>
      </c>
      <c r="AM49" s="145" t="str">
        <f>VLOOKUP(AJ49,Namn,27)</f>
        <v>Hablingbo IK</v>
      </c>
      <c r="AN49" s="128">
        <v>12</v>
      </c>
      <c r="AO49" s="129"/>
      <c r="AP49" s="130"/>
      <c r="AQ49" s="132"/>
      <c r="AR49" s="132"/>
      <c r="AT49" s="110"/>
      <c r="AU49" s="107"/>
      <c r="AV49" s="107"/>
      <c r="AW49" s="110"/>
      <c r="AX49" s="110"/>
      <c r="AY49" s="110"/>
      <c r="AZ49" s="110"/>
      <c r="BA49" s="110"/>
      <c r="BB49" s="132"/>
      <c r="BC49" s="132"/>
      <c r="BQ49" s="70"/>
      <c r="BR49" s="134"/>
      <c r="BS49" s="126"/>
      <c r="BT49" s="126"/>
      <c r="BU49" s="127"/>
      <c r="BV49" s="128"/>
      <c r="BW49" s="129"/>
      <c r="BX49" s="130"/>
      <c r="BY49" s="132"/>
      <c r="BZ49" s="132"/>
      <c r="CB49" s="110"/>
      <c r="CC49" s="107"/>
      <c r="CD49" s="107"/>
      <c r="CE49" s="110"/>
      <c r="CF49" s="110"/>
      <c r="CG49" s="110"/>
      <c r="CH49" s="110"/>
      <c r="CI49" s="110"/>
      <c r="CJ49" s="132"/>
      <c r="CK49" s="132"/>
      <c r="CL49" s="130"/>
    </row>
    <row r="50" spans="7:92" x14ac:dyDescent="0.2">
      <c r="G50" s="132"/>
      <c r="H50" s="245"/>
      <c r="I50" s="129"/>
      <c r="J50" s="132"/>
      <c r="K50" s="110"/>
      <c r="L50" s="110"/>
      <c r="M50" s="107"/>
      <c r="N50" s="126"/>
      <c r="O50" s="126"/>
      <c r="P50" s="128"/>
      <c r="Q50" s="128"/>
      <c r="R50" s="129"/>
      <c r="S50" s="129"/>
      <c r="T50" s="132"/>
      <c r="U50" s="132"/>
      <c r="V50" s="110"/>
      <c r="X50" s="107">
        <v>31</v>
      </c>
      <c r="Y50" s="144" t="str">
        <f>VLOOKUP(X50,Namn,2)</f>
        <v>Kenneth</v>
      </c>
      <c r="Z50" s="144" t="str">
        <f>VLOOKUP(X50,Namn,3)</f>
        <v>Nilsson</v>
      </c>
      <c r="AA50" s="376" t="s">
        <v>506</v>
      </c>
      <c r="AB50" s="128"/>
      <c r="AC50" s="129"/>
      <c r="AD50" s="130"/>
      <c r="AE50" s="129">
        <v>12</v>
      </c>
      <c r="AF50" s="131"/>
      <c r="AG50" s="132" t="s">
        <v>511</v>
      </c>
      <c r="AQ50" s="132"/>
      <c r="AR50" s="53"/>
      <c r="AT50" s="110"/>
      <c r="AU50" s="107"/>
      <c r="AV50" s="107"/>
      <c r="AW50" s="110"/>
      <c r="AX50" s="110"/>
      <c r="AY50" s="110"/>
      <c r="AZ50" s="110"/>
      <c r="BA50" s="110"/>
      <c r="BB50" s="132"/>
      <c r="BC50" s="132"/>
      <c r="BY50" s="132"/>
      <c r="BZ50" s="53"/>
      <c r="CB50" s="110"/>
      <c r="CC50" s="107"/>
      <c r="CD50" s="107"/>
      <c r="CE50" s="110"/>
      <c r="CF50" s="110"/>
      <c r="CG50" s="110"/>
      <c r="CH50" s="110"/>
      <c r="CI50" s="110"/>
      <c r="CJ50" s="132"/>
      <c r="CK50" s="132"/>
      <c r="CN50" s="53"/>
    </row>
    <row r="51" spans="7:92" x14ac:dyDescent="0.2">
      <c r="G51" s="132"/>
      <c r="H51" s="245"/>
      <c r="I51" s="129"/>
      <c r="J51" s="132"/>
      <c r="K51" s="110"/>
      <c r="L51" s="110"/>
      <c r="M51" s="107"/>
      <c r="N51" s="110"/>
      <c r="O51" s="110"/>
      <c r="P51" s="70"/>
      <c r="Q51" s="70"/>
      <c r="R51" s="129"/>
      <c r="S51" s="129"/>
      <c r="T51" s="132"/>
      <c r="U51" s="132"/>
      <c r="V51" s="110"/>
      <c r="W51" s="110"/>
      <c r="X51" s="107"/>
      <c r="Y51" s="107"/>
      <c r="AQ51" s="132"/>
      <c r="AR51" s="132"/>
      <c r="AT51" s="110"/>
      <c r="AU51" s="107"/>
      <c r="AV51" s="107"/>
      <c r="AW51" s="110"/>
      <c r="AX51" s="110"/>
      <c r="AY51" s="110"/>
      <c r="AZ51" s="110"/>
      <c r="BA51" s="110"/>
      <c r="BB51" s="132"/>
      <c r="BC51" s="132"/>
      <c r="BY51" s="132"/>
      <c r="BZ51" s="132"/>
      <c r="CB51" s="110"/>
      <c r="CC51" s="107"/>
      <c r="CD51" s="107"/>
      <c r="CE51" s="110"/>
      <c r="CF51" s="110"/>
      <c r="CG51" s="110"/>
      <c r="CH51" s="110"/>
      <c r="CI51" s="110"/>
      <c r="CJ51" s="132"/>
      <c r="CK51" s="132"/>
    </row>
    <row r="52" spans="7:92" x14ac:dyDescent="0.2">
      <c r="G52" s="132"/>
      <c r="H52" s="245"/>
      <c r="I52" s="129"/>
      <c r="J52" s="132"/>
      <c r="K52" s="110"/>
      <c r="L52" s="129"/>
      <c r="M52" s="107"/>
      <c r="N52" s="126"/>
      <c r="O52" s="126"/>
      <c r="P52" s="127"/>
      <c r="Q52" s="128"/>
      <c r="R52" s="129"/>
      <c r="S52" s="129"/>
      <c r="T52" s="132"/>
      <c r="U52" s="132"/>
      <c r="V52" s="110"/>
      <c r="W52" s="110"/>
      <c r="X52" s="107"/>
      <c r="Y52" s="107"/>
      <c r="AQ52" s="132"/>
      <c r="AR52" s="132"/>
      <c r="AT52" s="110"/>
      <c r="AU52" s="107"/>
      <c r="AV52" s="107"/>
      <c r="AW52" s="110"/>
      <c r="AX52" s="110"/>
      <c r="AY52" s="110"/>
      <c r="AZ52" s="110"/>
      <c r="BA52" s="110"/>
      <c r="BB52" s="132"/>
      <c r="BC52" s="132"/>
      <c r="BY52" s="132"/>
      <c r="BZ52" s="132"/>
      <c r="CB52" s="110"/>
      <c r="CC52" s="107"/>
      <c r="CD52" s="107"/>
      <c r="CE52" s="110"/>
      <c r="CF52" s="110"/>
      <c r="CG52" s="110"/>
      <c r="CH52" s="110"/>
      <c r="CI52" s="110"/>
      <c r="CJ52" s="132"/>
      <c r="CK52" s="132"/>
    </row>
    <row r="53" spans="7:92" x14ac:dyDescent="0.2">
      <c r="G53" s="132"/>
      <c r="H53" s="245"/>
      <c r="I53" s="129"/>
      <c r="J53" s="132"/>
      <c r="K53" s="110"/>
      <c r="L53" s="110"/>
      <c r="M53" s="107"/>
      <c r="N53" s="126"/>
      <c r="O53" s="126"/>
      <c r="P53" s="127"/>
      <c r="Q53" s="128"/>
      <c r="R53" s="129"/>
      <c r="S53" s="130"/>
      <c r="T53" s="132"/>
      <c r="U53" s="132"/>
      <c r="V53" s="110"/>
      <c r="W53" s="110"/>
      <c r="X53" s="107"/>
      <c r="Y53" s="107"/>
      <c r="AQ53" s="132"/>
      <c r="AR53" s="132"/>
      <c r="AT53" s="110"/>
      <c r="AU53" s="107"/>
      <c r="AV53" s="107"/>
      <c r="AW53" s="110"/>
      <c r="AX53" s="110"/>
      <c r="AY53" s="110"/>
      <c r="AZ53" s="110"/>
      <c r="BA53" s="110"/>
      <c r="BB53" s="132"/>
      <c r="BC53" s="132"/>
      <c r="BY53" s="132"/>
      <c r="BZ53" s="132"/>
      <c r="CB53" s="110"/>
      <c r="CC53" s="107"/>
      <c r="CD53" s="107"/>
      <c r="CE53" s="110"/>
      <c r="CF53" s="110"/>
      <c r="CG53" s="110"/>
      <c r="CH53" s="110"/>
      <c r="CI53" s="110"/>
      <c r="CJ53" s="132"/>
      <c r="CK53" s="132"/>
    </row>
    <row r="54" spans="7:92" x14ac:dyDescent="0.2">
      <c r="G54" s="132"/>
      <c r="H54" s="245"/>
      <c r="I54" s="129"/>
      <c r="J54" s="132"/>
      <c r="K54" s="110"/>
      <c r="L54" s="110"/>
      <c r="M54" s="107"/>
      <c r="N54" s="107"/>
      <c r="O54" s="110"/>
      <c r="P54" s="110"/>
      <c r="Q54" s="110"/>
      <c r="R54" s="110"/>
      <c r="S54" s="110"/>
      <c r="T54" s="132"/>
      <c r="U54" s="132"/>
      <c r="V54" s="110"/>
      <c r="W54" s="110"/>
      <c r="X54" s="107"/>
      <c r="Y54" s="107"/>
      <c r="AQ54" s="132"/>
      <c r="AR54" s="53"/>
      <c r="AT54" s="110"/>
      <c r="AU54" s="107"/>
      <c r="AV54" s="107"/>
      <c r="AW54" s="110"/>
      <c r="AX54" s="110"/>
      <c r="AY54" s="110"/>
      <c r="AZ54" s="110"/>
      <c r="BA54" s="110"/>
      <c r="BB54" s="132"/>
      <c r="BC54" s="132"/>
      <c r="BY54" s="132"/>
      <c r="BZ54" s="53"/>
      <c r="CB54" s="110"/>
      <c r="CC54" s="107"/>
      <c r="CD54" s="107"/>
      <c r="CE54" s="110"/>
      <c r="CF54" s="110"/>
      <c r="CG54" s="110"/>
      <c r="CH54" s="110"/>
      <c r="CI54" s="110"/>
      <c r="CJ54" s="132"/>
      <c r="CK54" s="132"/>
      <c r="CN54" s="53"/>
    </row>
    <row r="55" spans="7:92" x14ac:dyDescent="0.2">
      <c r="G55" s="132"/>
      <c r="H55" s="245"/>
      <c r="I55" s="129"/>
      <c r="J55" s="132"/>
      <c r="K55" s="110"/>
      <c r="L55" s="110"/>
      <c r="M55" s="107"/>
      <c r="N55" s="107"/>
      <c r="O55" s="110"/>
      <c r="P55" s="110"/>
      <c r="Q55" s="110"/>
      <c r="R55" s="110"/>
      <c r="S55" s="110"/>
      <c r="T55" s="132"/>
      <c r="U55" s="132"/>
      <c r="V55" s="110"/>
      <c r="W55" s="110"/>
      <c r="X55" s="107"/>
      <c r="Y55" s="107"/>
      <c r="AT55" s="110"/>
      <c r="AU55" s="107"/>
      <c r="AV55" s="107"/>
      <c r="AW55" s="110"/>
      <c r="AX55" s="110"/>
      <c r="AY55" s="110"/>
      <c r="AZ55" s="110"/>
      <c r="BA55" s="110"/>
      <c r="BB55" s="132"/>
      <c r="BC55" s="132"/>
      <c r="CB55" s="110"/>
      <c r="CC55" s="107"/>
      <c r="CD55" s="107"/>
      <c r="CE55" s="110"/>
      <c r="CF55" s="110"/>
      <c r="CG55" s="110"/>
      <c r="CH55" s="110"/>
      <c r="CI55" s="110"/>
      <c r="CJ55" s="132"/>
      <c r="CK55" s="132"/>
    </row>
    <row r="56" spans="7:92" x14ac:dyDescent="0.2">
      <c r="G56" s="132"/>
      <c r="H56" s="245"/>
      <c r="I56" s="129"/>
      <c r="J56" s="132"/>
      <c r="K56" s="110"/>
      <c r="L56" s="129"/>
      <c r="M56" s="107"/>
      <c r="N56" s="126"/>
      <c r="O56" s="126"/>
      <c r="P56" s="127"/>
      <c r="Q56" s="128"/>
      <c r="R56" s="129"/>
      <c r="S56" s="129"/>
      <c r="T56" s="132"/>
      <c r="U56" s="132"/>
      <c r="V56" s="110"/>
      <c r="W56" s="110"/>
      <c r="X56" s="107"/>
      <c r="Y56" s="107"/>
      <c r="CB56" s="110"/>
      <c r="CC56" s="107"/>
      <c r="CD56" s="107"/>
      <c r="CE56" s="110"/>
      <c r="CF56" s="110"/>
      <c r="CG56" s="110"/>
      <c r="CH56" s="110"/>
      <c r="CI56" s="110"/>
      <c r="CJ56" s="132"/>
      <c r="CK56" s="132"/>
    </row>
    <row r="57" spans="7:92" x14ac:dyDescent="0.2">
      <c r="G57" s="132"/>
      <c r="H57" s="245"/>
      <c r="I57" s="129"/>
      <c r="J57" s="132"/>
      <c r="K57" s="110"/>
      <c r="L57" s="110"/>
      <c r="M57" s="107"/>
      <c r="N57" s="126"/>
      <c r="O57" s="126"/>
      <c r="P57" s="127"/>
      <c r="Q57" s="128"/>
      <c r="R57" s="129"/>
      <c r="S57" s="130"/>
      <c r="T57" s="132"/>
      <c r="U57" s="132"/>
      <c r="V57" s="110"/>
      <c r="W57" s="110"/>
      <c r="X57" s="107"/>
      <c r="Y57" s="107"/>
      <c r="CB57" s="110"/>
      <c r="CC57" s="107"/>
      <c r="CD57" s="107"/>
      <c r="CE57" s="110"/>
      <c r="CF57" s="110"/>
      <c r="CG57" s="110"/>
      <c r="CH57" s="110"/>
      <c r="CI57" s="110"/>
      <c r="CJ57" s="132"/>
      <c r="CK57" s="132"/>
    </row>
    <row r="58" spans="7:92" x14ac:dyDescent="0.2">
      <c r="G58" s="132"/>
      <c r="H58" s="245"/>
      <c r="I58" s="129"/>
      <c r="J58" s="132"/>
      <c r="K58" s="110"/>
      <c r="L58" s="110"/>
      <c r="M58" s="107"/>
      <c r="N58" s="107"/>
      <c r="O58" s="110"/>
      <c r="P58" s="110"/>
      <c r="Q58" s="110"/>
      <c r="R58" s="110"/>
      <c r="S58" s="110"/>
      <c r="T58" s="132"/>
      <c r="U58" s="132"/>
      <c r="V58" s="110"/>
      <c r="W58" s="110"/>
      <c r="X58" s="107"/>
      <c r="Y58" s="107"/>
      <c r="CB58" s="110"/>
      <c r="CC58" s="107"/>
      <c r="CD58" s="107"/>
      <c r="CE58" s="110"/>
      <c r="CF58" s="110"/>
      <c r="CG58" s="110"/>
      <c r="CH58" s="110"/>
      <c r="CI58" s="110"/>
      <c r="CJ58" s="132"/>
      <c r="CK58" s="132"/>
    </row>
    <row r="59" spans="7:92" x14ac:dyDescent="0.2">
      <c r="G59" s="132"/>
      <c r="H59" s="245"/>
      <c r="I59" s="129"/>
      <c r="J59" s="132"/>
      <c r="K59" s="110"/>
      <c r="L59" s="110"/>
      <c r="M59" s="107"/>
      <c r="N59" s="107"/>
      <c r="O59" s="110"/>
      <c r="P59" s="110"/>
      <c r="Q59" s="110"/>
      <c r="R59" s="110"/>
      <c r="S59" s="110"/>
      <c r="T59" s="132"/>
      <c r="U59" s="132"/>
      <c r="V59" s="110"/>
      <c r="W59" s="110"/>
      <c r="X59" s="107"/>
      <c r="Y59" s="107"/>
      <c r="CB59" s="110"/>
      <c r="CC59" s="107"/>
      <c r="CD59" s="107"/>
      <c r="CE59" s="110"/>
      <c r="CF59" s="110"/>
      <c r="CG59" s="110"/>
      <c r="CH59" s="110"/>
      <c r="CI59" s="110"/>
      <c r="CJ59" s="132"/>
      <c r="CK59" s="132"/>
    </row>
    <row r="60" spans="7:92" x14ac:dyDescent="0.2">
      <c r="G60" s="132"/>
      <c r="H60" s="245"/>
      <c r="I60" s="129"/>
      <c r="J60" s="132"/>
      <c r="K60" s="110"/>
      <c r="L60" s="129"/>
      <c r="M60" s="107"/>
      <c r="N60" s="126"/>
      <c r="O60" s="126"/>
      <c r="P60" s="127"/>
      <c r="Q60" s="128"/>
      <c r="R60" s="129"/>
      <c r="S60" s="129"/>
      <c r="T60" s="132"/>
      <c r="U60" s="132"/>
      <c r="V60" s="110"/>
      <c r="W60" s="110"/>
      <c r="X60" s="107"/>
      <c r="Y60" s="107"/>
      <c r="CB60" s="110"/>
      <c r="CC60" s="107"/>
      <c r="CD60" s="107"/>
      <c r="CE60" s="110"/>
      <c r="CF60" s="110"/>
      <c r="CG60" s="110"/>
      <c r="CH60" s="110"/>
      <c r="CI60" s="110"/>
      <c r="CJ60" s="132"/>
      <c r="CK60" s="132"/>
    </row>
    <row r="61" spans="7:92" x14ac:dyDescent="0.2">
      <c r="G61" s="132"/>
      <c r="H61" s="245"/>
      <c r="I61" s="129"/>
      <c r="J61" s="132"/>
      <c r="K61" s="110"/>
      <c r="L61" s="110"/>
      <c r="M61" s="107"/>
      <c r="N61" s="126"/>
      <c r="O61" s="126"/>
      <c r="P61" s="127"/>
      <c r="Q61" s="128"/>
      <c r="R61" s="129"/>
      <c r="S61" s="130"/>
      <c r="T61" s="132"/>
      <c r="U61" s="132"/>
      <c r="V61" s="110"/>
      <c r="W61" s="110"/>
      <c r="X61" s="107"/>
      <c r="Y61" s="107"/>
      <c r="CB61" s="110"/>
      <c r="CC61" s="107"/>
      <c r="CD61" s="107"/>
      <c r="CE61" s="110"/>
      <c r="CF61" s="110"/>
      <c r="CG61" s="110"/>
      <c r="CH61" s="110"/>
      <c r="CI61" s="110"/>
      <c r="CJ61" s="132"/>
      <c r="CK61" s="132"/>
    </row>
    <row r="62" spans="7:92" x14ac:dyDescent="0.2">
      <c r="G62" s="132"/>
      <c r="H62" s="245"/>
      <c r="I62" s="129"/>
      <c r="J62" s="132"/>
      <c r="K62" s="132"/>
      <c r="L62" s="110"/>
      <c r="M62" s="107"/>
      <c r="N62" s="107"/>
      <c r="O62" s="110"/>
      <c r="P62" s="110"/>
      <c r="Q62" s="110"/>
      <c r="R62" s="110"/>
      <c r="S62" s="110"/>
      <c r="T62" s="132"/>
      <c r="U62" s="132"/>
      <c r="V62" s="110"/>
      <c r="W62" s="110"/>
      <c r="X62" s="107"/>
      <c r="Y62" s="107"/>
      <c r="Z62" s="110"/>
      <c r="AA62" s="110"/>
      <c r="AB62" s="110"/>
      <c r="AC62" s="110"/>
      <c r="AD62" s="110"/>
      <c r="AE62" s="129"/>
      <c r="AF62" s="132"/>
      <c r="AG62" s="132"/>
      <c r="AI62" s="110"/>
      <c r="AJ62" s="107"/>
      <c r="AK62" s="107"/>
      <c r="AL62" s="110"/>
      <c r="AM62" s="110"/>
      <c r="AN62" s="110"/>
      <c r="AO62" s="110"/>
      <c r="AP62" s="110"/>
      <c r="AQ62" s="132"/>
      <c r="AR62" s="132"/>
      <c r="AT62" s="110"/>
      <c r="AU62" s="107"/>
      <c r="AV62" s="107"/>
      <c r="AW62" s="110"/>
      <c r="AX62" s="110"/>
      <c r="AY62" s="110"/>
      <c r="AZ62" s="110"/>
      <c r="BA62" s="110"/>
      <c r="BB62" s="132"/>
      <c r="BC62" s="132"/>
      <c r="BD62" s="110"/>
      <c r="BE62" s="110"/>
      <c r="BF62" s="107"/>
      <c r="BG62" s="107"/>
      <c r="BH62" s="110"/>
      <c r="BI62" s="110"/>
      <c r="BJ62" s="110"/>
      <c r="BK62" s="110"/>
      <c r="BL62" s="110"/>
      <c r="BM62" s="110"/>
      <c r="BN62" s="132"/>
      <c r="BO62" s="132"/>
      <c r="BQ62" s="110"/>
      <c r="BR62" s="107"/>
      <c r="BS62" s="107"/>
      <c r="BT62" s="110"/>
      <c r="BU62" s="110"/>
      <c r="BV62" s="110"/>
      <c r="BW62" s="110"/>
      <c r="BX62" s="110"/>
      <c r="BY62" s="132"/>
      <c r="BZ62" s="132"/>
      <c r="CB62" s="110"/>
      <c r="CC62" s="107"/>
      <c r="CD62" s="107"/>
      <c r="CE62" s="110"/>
      <c r="CF62" s="110"/>
      <c r="CG62" s="110"/>
      <c r="CH62" s="110"/>
      <c r="CI62" s="110"/>
      <c r="CJ62" s="132"/>
      <c r="CK62" s="132"/>
    </row>
    <row r="63" spans="7:92" x14ac:dyDescent="0.2">
      <c r="G63" s="132"/>
      <c r="H63" s="245"/>
      <c r="I63" s="129"/>
      <c r="J63" s="132"/>
      <c r="K63" s="132"/>
      <c r="L63" s="110"/>
      <c r="M63" s="107"/>
      <c r="N63" s="107"/>
      <c r="O63" s="110"/>
      <c r="P63" s="110"/>
      <c r="Q63" s="110"/>
      <c r="R63" s="110"/>
      <c r="S63" s="110"/>
      <c r="T63" s="132"/>
      <c r="U63" s="132"/>
      <c r="V63" s="110"/>
      <c r="W63" s="110"/>
      <c r="X63" s="107"/>
      <c r="Y63" s="107"/>
      <c r="Z63" s="110"/>
      <c r="AA63" s="110"/>
      <c r="AB63" s="110"/>
      <c r="AC63" s="110"/>
      <c r="AD63" s="110"/>
      <c r="AE63" s="129"/>
      <c r="AF63" s="132"/>
      <c r="AG63" s="132"/>
      <c r="AI63" s="110"/>
      <c r="AJ63" s="107"/>
      <c r="AK63" s="107"/>
      <c r="AL63" s="110"/>
      <c r="AM63" s="110"/>
      <c r="AN63" s="110"/>
      <c r="AO63" s="110"/>
      <c r="AP63" s="110"/>
      <c r="AQ63" s="132"/>
      <c r="AR63" s="132"/>
      <c r="AT63" s="110"/>
      <c r="AU63" s="107"/>
      <c r="AV63" s="107"/>
      <c r="AW63" s="110"/>
      <c r="AX63" s="110"/>
      <c r="AY63" s="110"/>
      <c r="AZ63" s="110"/>
      <c r="BA63" s="110"/>
      <c r="BB63" s="132"/>
      <c r="BC63" s="132"/>
      <c r="BD63" s="110"/>
      <c r="BE63" s="110"/>
      <c r="BF63" s="107"/>
      <c r="BG63" s="107"/>
      <c r="BH63" s="110"/>
      <c r="BI63" s="110"/>
      <c r="BJ63" s="110"/>
      <c r="BK63" s="110"/>
      <c r="BL63" s="110"/>
      <c r="BM63" s="110"/>
      <c r="BN63" s="132"/>
      <c r="BO63" s="132"/>
      <c r="BQ63" s="110"/>
      <c r="BR63" s="107"/>
      <c r="BS63" s="107"/>
      <c r="BT63" s="110"/>
      <c r="BU63" s="110"/>
      <c r="BV63" s="110"/>
      <c r="BW63" s="110"/>
      <c r="BX63" s="110"/>
      <c r="BY63" s="132"/>
      <c r="BZ63" s="132"/>
      <c r="CB63" s="110"/>
      <c r="CC63" s="107"/>
      <c r="CD63" s="107"/>
      <c r="CE63" s="110"/>
      <c r="CF63" s="110"/>
      <c r="CG63" s="110"/>
      <c r="CH63" s="110"/>
      <c r="CI63" s="110"/>
      <c r="CJ63" s="132"/>
      <c r="CK63" s="132"/>
    </row>
    <row r="64" spans="7:92" x14ac:dyDescent="0.2">
      <c r="G64" s="132"/>
      <c r="H64" s="245"/>
      <c r="I64" s="129"/>
      <c r="J64" s="132"/>
      <c r="K64"/>
      <c r="L64" s="129"/>
      <c r="M64" s="132"/>
      <c r="N64" s="126"/>
      <c r="O64" s="126"/>
      <c r="P64" s="127"/>
      <c r="Q64" s="128"/>
      <c r="R64" s="129"/>
      <c r="S64" s="129"/>
      <c r="T64" s="132"/>
      <c r="U64" s="132"/>
      <c r="V64" s="110"/>
      <c r="W64" s="129"/>
      <c r="X64" s="107"/>
      <c r="Y64" s="135"/>
      <c r="Z64" s="135"/>
      <c r="AA64" s="127"/>
      <c r="AB64" s="127"/>
      <c r="AC64" s="129"/>
      <c r="AD64" s="129"/>
      <c r="AE64" s="129"/>
      <c r="AF64" s="132"/>
      <c r="AG64" s="132"/>
      <c r="AI64" s="129"/>
      <c r="AJ64" s="107"/>
      <c r="AK64" s="135"/>
      <c r="AL64" s="135"/>
      <c r="AM64" s="127"/>
      <c r="AN64" s="127"/>
      <c r="AO64" s="129"/>
      <c r="AP64" s="129"/>
      <c r="AQ64" s="132"/>
      <c r="AR64" s="132"/>
      <c r="AT64" s="129"/>
      <c r="AU64" s="107"/>
      <c r="AV64" s="135"/>
      <c r="AW64" s="135"/>
      <c r="AX64" s="127"/>
      <c r="AY64" s="127"/>
      <c r="AZ64" s="129"/>
      <c r="BA64" s="129"/>
      <c r="BB64" s="132"/>
      <c r="BC64" s="132"/>
      <c r="BE64" s="129"/>
      <c r="BF64" s="107"/>
      <c r="BG64" s="135"/>
      <c r="BH64" s="135"/>
      <c r="BI64" s="127"/>
      <c r="BJ64" s="127"/>
      <c r="BK64" s="129"/>
      <c r="BL64" s="129"/>
      <c r="BM64" s="129"/>
      <c r="BN64" s="132"/>
      <c r="BO64" s="132"/>
      <c r="BQ64" s="129"/>
      <c r="BR64" s="107"/>
      <c r="BS64" s="135"/>
      <c r="BT64" s="135"/>
      <c r="BU64" s="127"/>
      <c r="BV64" s="127"/>
      <c r="BW64" s="129"/>
      <c r="BX64" s="129"/>
      <c r="BY64" s="132"/>
      <c r="BZ64" s="132"/>
      <c r="CB64" s="129"/>
      <c r="CC64" s="107"/>
      <c r="CD64" s="135"/>
      <c r="CE64" s="135"/>
      <c r="CF64" s="127"/>
      <c r="CG64" s="127"/>
      <c r="CH64" s="129"/>
      <c r="CI64" s="129"/>
      <c r="CJ64" s="132"/>
      <c r="CK64" s="132"/>
      <c r="CL64" s="129"/>
    </row>
    <row r="65" spans="7:90" x14ac:dyDescent="0.2">
      <c r="G65" s="132"/>
      <c r="H65" s="245"/>
      <c r="I65" s="129"/>
      <c r="J65" s="132"/>
      <c r="K65"/>
      <c r="L65" s="110"/>
      <c r="M65" s="107"/>
      <c r="N65" s="126"/>
      <c r="O65" s="126"/>
      <c r="P65" s="127"/>
      <c r="Q65" s="128"/>
      <c r="R65" s="129"/>
      <c r="S65" s="130"/>
      <c r="T65" s="132"/>
      <c r="U65" s="132"/>
      <c r="V65" s="110"/>
      <c r="W65" s="110"/>
      <c r="X65" s="107"/>
      <c r="Y65" s="135"/>
      <c r="Z65" s="135"/>
      <c r="AA65" s="127"/>
      <c r="AB65" s="127"/>
      <c r="AC65" s="129"/>
      <c r="AD65" s="129"/>
      <c r="AE65" s="129"/>
      <c r="AF65" s="132"/>
      <c r="AG65" s="132"/>
      <c r="AI65" s="110"/>
      <c r="AJ65" s="107"/>
      <c r="AK65" s="135"/>
      <c r="AL65" s="135"/>
      <c r="AM65" s="127"/>
      <c r="AN65" s="127"/>
      <c r="AO65" s="129"/>
      <c r="AP65" s="129"/>
      <c r="AQ65" s="132"/>
      <c r="AR65" s="132"/>
      <c r="AT65" s="110"/>
      <c r="AU65" s="107"/>
      <c r="AV65" s="135"/>
      <c r="AW65" s="135"/>
      <c r="AX65" s="127"/>
      <c r="AY65" s="127"/>
      <c r="AZ65" s="129"/>
      <c r="BA65" s="129"/>
      <c r="BB65" s="132"/>
      <c r="BC65" s="132"/>
      <c r="BE65" s="110"/>
      <c r="BF65" s="107"/>
      <c r="BG65" s="135"/>
      <c r="BH65" s="135"/>
      <c r="BI65" s="127"/>
      <c r="BJ65" s="127"/>
      <c r="BK65" s="129"/>
      <c r="BL65" s="129"/>
      <c r="BM65" s="129"/>
      <c r="BN65" s="132"/>
      <c r="BO65" s="132"/>
      <c r="BQ65" s="110"/>
      <c r="BR65" s="107"/>
      <c r="BS65" s="135"/>
      <c r="BT65" s="135"/>
      <c r="BU65" s="127"/>
      <c r="BV65" s="127"/>
      <c r="BW65" s="129"/>
      <c r="BX65" s="129"/>
      <c r="BY65" s="132"/>
      <c r="BZ65" s="132"/>
      <c r="CB65" s="110"/>
      <c r="CC65" s="107"/>
      <c r="CD65" s="135"/>
      <c r="CE65" s="135"/>
      <c r="CF65" s="127"/>
      <c r="CG65" s="127"/>
      <c r="CH65" s="129"/>
      <c r="CI65" s="129"/>
      <c r="CJ65" s="132"/>
      <c r="CK65" s="132"/>
      <c r="CL65" s="129"/>
    </row>
    <row r="66" spans="7:90" x14ac:dyDescent="0.2">
      <c r="G66" s="132"/>
      <c r="H66" s="245"/>
      <c r="I66" s="129"/>
      <c r="J66" s="132"/>
      <c r="K66"/>
      <c r="L66" s="129"/>
      <c r="M66" s="107"/>
      <c r="N66" s="135"/>
      <c r="O66" s="135"/>
      <c r="P66" s="127"/>
      <c r="Q66" s="127"/>
      <c r="R66" s="129"/>
      <c r="S66" s="129"/>
      <c r="T66" s="132"/>
      <c r="U66" s="132"/>
      <c r="V66" s="110"/>
      <c r="W66" s="129"/>
      <c r="X66" s="107"/>
      <c r="Y66" s="135"/>
      <c r="Z66" s="135"/>
      <c r="AA66" s="127"/>
      <c r="AB66" s="127"/>
      <c r="AC66" s="129"/>
      <c r="AD66" s="129"/>
      <c r="AE66" s="129"/>
      <c r="AF66" s="132"/>
      <c r="AG66" s="132"/>
      <c r="AI66" s="129"/>
      <c r="AJ66" s="107"/>
      <c r="AK66" s="135"/>
      <c r="AL66" s="135"/>
      <c r="AM66" s="127"/>
      <c r="AN66" s="127"/>
      <c r="AO66" s="129"/>
      <c r="AP66" s="129"/>
      <c r="AQ66" s="132"/>
      <c r="AR66" s="132"/>
      <c r="AT66" s="129"/>
      <c r="AU66" s="107"/>
      <c r="AV66" s="135"/>
      <c r="AW66" s="135"/>
      <c r="AX66" s="127"/>
      <c r="AY66" s="127"/>
      <c r="AZ66" s="129"/>
      <c r="BA66" s="129"/>
      <c r="BB66" s="132"/>
      <c r="BC66" s="132"/>
      <c r="BE66" s="129"/>
      <c r="BF66" s="107"/>
      <c r="BG66" s="135"/>
      <c r="BH66" s="135"/>
      <c r="BI66" s="127"/>
      <c r="BJ66" s="127"/>
      <c r="BK66" s="129"/>
      <c r="BL66" s="129"/>
      <c r="BM66" s="129"/>
      <c r="BN66" s="132"/>
      <c r="BO66" s="132"/>
      <c r="BQ66" s="129"/>
      <c r="BR66" s="107"/>
      <c r="BS66" s="135"/>
      <c r="BT66" s="135"/>
      <c r="BU66" s="127"/>
      <c r="BV66" s="127"/>
      <c r="BW66" s="129"/>
      <c r="BX66" s="129"/>
      <c r="BY66" s="132"/>
      <c r="BZ66" s="132"/>
      <c r="CB66" s="129"/>
      <c r="CC66" s="107"/>
      <c r="CD66" s="135"/>
      <c r="CE66" s="135"/>
      <c r="CF66" s="127"/>
      <c r="CG66" s="127"/>
      <c r="CH66" s="129"/>
      <c r="CI66" s="129"/>
      <c r="CJ66" s="132"/>
      <c r="CK66" s="132"/>
      <c r="CL66" s="129"/>
    </row>
    <row r="67" spans="7:90" x14ac:dyDescent="0.2">
      <c r="G67" s="132"/>
      <c r="H67" s="245"/>
      <c r="I67" s="129"/>
      <c r="J67" s="132"/>
      <c r="L67" s="110"/>
      <c r="M67" s="107"/>
      <c r="N67" s="107"/>
      <c r="O67" s="110"/>
      <c r="P67" s="110"/>
      <c r="Q67" s="110"/>
      <c r="R67" s="110"/>
      <c r="S67" s="110"/>
      <c r="T67" s="132"/>
      <c r="U67" s="132"/>
      <c r="V67" s="110"/>
      <c r="W67" s="110"/>
      <c r="X67" s="107"/>
      <c r="Y67" s="107"/>
      <c r="CB67" s="110"/>
      <c r="CC67" s="107"/>
      <c r="CD67" s="107"/>
      <c r="CE67" s="110"/>
      <c r="CF67" s="110"/>
      <c r="CG67" s="110"/>
      <c r="CH67" s="110"/>
      <c r="CI67" s="110"/>
      <c r="CJ67" s="132"/>
      <c r="CK67" s="132"/>
    </row>
    <row r="68" spans="7:90" x14ac:dyDescent="0.2">
      <c r="G68" s="132"/>
      <c r="H68" s="245"/>
      <c r="I68" s="129"/>
      <c r="J68" s="132"/>
      <c r="L68" s="129"/>
      <c r="M68" s="107"/>
      <c r="N68" s="126"/>
      <c r="O68" s="126"/>
      <c r="P68" s="127"/>
      <c r="Q68" s="128"/>
      <c r="R68" s="129"/>
      <c r="S68" s="129"/>
      <c r="T68" s="132"/>
      <c r="U68" s="132"/>
      <c r="V68" s="110"/>
      <c r="W68" s="110"/>
      <c r="X68" s="107"/>
      <c r="Y68" s="107"/>
      <c r="CB68" s="110"/>
      <c r="CC68" s="107"/>
      <c r="CD68" s="107"/>
      <c r="CE68" s="110"/>
      <c r="CF68" s="110"/>
      <c r="CG68" s="110"/>
      <c r="CH68" s="110"/>
      <c r="CI68" s="110"/>
      <c r="CJ68" s="132"/>
      <c r="CK68" s="132"/>
    </row>
    <row r="69" spans="7:90" x14ac:dyDescent="0.2">
      <c r="G69" s="132"/>
      <c r="H69" s="245"/>
      <c r="I69" s="129"/>
      <c r="J69" s="132"/>
      <c r="L69" s="110"/>
      <c r="M69" s="107"/>
      <c r="N69" s="126"/>
      <c r="O69" s="126"/>
      <c r="P69" s="127"/>
      <c r="Q69" s="128"/>
      <c r="R69" s="129"/>
      <c r="S69" s="130"/>
      <c r="T69" s="132"/>
      <c r="U69" s="132"/>
      <c r="V69" s="110"/>
      <c r="W69" s="110"/>
      <c r="X69" s="107"/>
      <c r="Y69" s="107"/>
      <c r="CB69" s="110"/>
      <c r="CC69" s="107"/>
      <c r="CD69" s="107"/>
      <c r="CE69" s="110"/>
      <c r="CF69" s="110"/>
      <c r="CG69" s="110"/>
      <c r="CH69" s="110"/>
      <c r="CI69" s="110"/>
      <c r="CJ69" s="132"/>
      <c r="CK69" s="132"/>
    </row>
    <row r="70" spans="7:90" x14ac:dyDescent="0.2">
      <c r="G70" s="132"/>
      <c r="H70" s="245"/>
      <c r="I70" s="129"/>
      <c r="J70" s="132"/>
      <c r="L70" s="110"/>
      <c r="M70" s="107"/>
      <c r="N70" s="107"/>
      <c r="O70" s="110"/>
      <c r="P70" s="110"/>
      <c r="Q70" s="110"/>
      <c r="R70" s="110"/>
      <c r="S70" s="110"/>
      <c r="T70" s="132"/>
      <c r="U70" s="132"/>
      <c r="V70" s="110"/>
      <c r="W70" s="110"/>
      <c r="X70" s="107"/>
      <c r="Y70" s="107"/>
      <c r="CB70" s="110"/>
      <c r="CC70" s="107"/>
      <c r="CD70" s="107"/>
      <c r="CE70" s="110"/>
      <c r="CF70" s="110"/>
      <c r="CG70" s="110"/>
      <c r="CH70" s="110"/>
      <c r="CI70" s="110"/>
      <c r="CJ70" s="132"/>
      <c r="CK70" s="132"/>
    </row>
    <row r="71" spans="7:90" x14ac:dyDescent="0.2">
      <c r="G71" s="132"/>
      <c r="H71" s="245"/>
      <c r="I71" s="129"/>
      <c r="J71" s="132"/>
      <c r="L71" s="110"/>
      <c r="M71" s="107"/>
      <c r="N71" s="107"/>
      <c r="O71" s="110"/>
      <c r="P71" s="110"/>
      <c r="Q71" s="110"/>
      <c r="R71" s="110"/>
      <c r="S71" s="110"/>
      <c r="T71" s="132"/>
      <c r="U71" s="132"/>
      <c r="V71" s="110"/>
      <c r="W71" s="110"/>
      <c r="X71" s="107"/>
      <c r="Y71" s="107"/>
      <c r="CB71" s="110"/>
      <c r="CC71" s="107"/>
      <c r="CD71" s="107"/>
      <c r="CE71" s="110"/>
      <c r="CF71" s="110"/>
      <c r="CG71" s="110"/>
      <c r="CH71" s="110"/>
      <c r="CI71" s="110"/>
      <c r="CJ71" s="132"/>
      <c r="CK71" s="132"/>
    </row>
    <row r="72" spans="7:90" x14ac:dyDescent="0.2">
      <c r="G72" s="132"/>
      <c r="H72" s="245"/>
      <c r="I72" s="129"/>
      <c r="J72" s="132"/>
      <c r="L72" s="110"/>
      <c r="M72" s="107"/>
      <c r="N72" s="107"/>
      <c r="O72" s="110"/>
      <c r="P72" s="110"/>
      <c r="Q72" s="110"/>
      <c r="R72" s="110"/>
      <c r="S72" s="110"/>
      <c r="T72" s="132"/>
      <c r="U72" s="132"/>
      <c r="V72" s="110"/>
      <c r="W72" s="110"/>
      <c r="X72" s="107"/>
      <c r="Y72" s="107"/>
      <c r="CB72" s="110"/>
      <c r="CC72" s="107"/>
      <c r="CD72" s="107"/>
      <c r="CE72" s="110"/>
      <c r="CF72" s="110"/>
      <c r="CG72" s="110"/>
      <c r="CH72" s="110"/>
      <c r="CI72" s="110"/>
      <c r="CJ72" s="132"/>
      <c r="CK72" s="132"/>
    </row>
    <row r="73" spans="7:90" x14ac:dyDescent="0.2">
      <c r="G73" s="132"/>
      <c r="H73" s="245"/>
      <c r="I73" s="129"/>
      <c r="J73" s="132"/>
      <c r="L73" s="110"/>
      <c r="M73" s="107"/>
      <c r="N73" s="107"/>
      <c r="O73" s="110"/>
      <c r="P73" s="110"/>
      <c r="Q73" s="110"/>
      <c r="R73" s="110"/>
      <c r="S73" s="110"/>
      <c r="T73" s="132"/>
      <c r="U73" s="132"/>
      <c r="V73" s="110"/>
      <c r="W73" s="110"/>
      <c r="X73" s="107"/>
      <c r="Y73" s="107"/>
      <c r="CB73" s="110"/>
      <c r="CC73" s="107"/>
      <c r="CD73" s="107"/>
      <c r="CE73" s="110"/>
      <c r="CF73" s="110"/>
      <c r="CG73" s="110"/>
      <c r="CH73" s="110"/>
      <c r="CI73" s="110"/>
      <c r="CJ73" s="132"/>
      <c r="CK73" s="132"/>
    </row>
    <row r="74" spans="7:90" x14ac:dyDescent="0.2">
      <c r="G74" s="132"/>
      <c r="H74" s="245"/>
      <c r="I74" s="129"/>
      <c r="J74" s="132"/>
      <c r="L74" s="110"/>
      <c r="M74" s="107"/>
      <c r="N74" s="107"/>
      <c r="O74" s="110"/>
      <c r="P74" s="110"/>
      <c r="Q74" s="110"/>
      <c r="R74" s="110"/>
      <c r="S74" s="110"/>
      <c r="T74" s="132"/>
      <c r="U74" s="132"/>
      <c r="V74" s="110"/>
      <c r="W74" s="110"/>
      <c r="X74" s="107"/>
      <c r="Y74" s="107"/>
      <c r="CB74" s="110"/>
      <c r="CC74" s="107"/>
      <c r="CD74" s="107"/>
      <c r="CE74" s="110"/>
      <c r="CF74" s="110"/>
      <c r="CG74" s="110"/>
      <c r="CH74" s="110"/>
      <c r="CI74" s="110"/>
      <c r="CJ74" s="132"/>
      <c r="CK74" s="132"/>
    </row>
    <row r="75" spans="7:90" x14ac:dyDescent="0.2">
      <c r="G75" s="132"/>
      <c r="H75" s="245"/>
      <c r="I75" s="129"/>
      <c r="J75" s="132"/>
      <c r="L75" s="110"/>
      <c r="M75" s="107"/>
      <c r="N75" s="107"/>
      <c r="O75" s="110"/>
      <c r="P75" s="110"/>
      <c r="Q75" s="110"/>
      <c r="R75" s="110"/>
      <c r="S75" s="110"/>
      <c r="T75" s="132"/>
      <c r="U75" s="132"/>
      <c r="V75" s="110"/>
      <c r="W75" s="110"/>
      <c r="X75" s="107"/>
      <c r="Y75" s="107"/>
      <c r="CB75" s="110"/>
      <c r="CC75" s="107"/>
      <c r="CD75" s="107"/>
      <c r="CE75" s="110"/>
      <c r="CF75" s="110"/>
      <c r="CG75" s="110"/>
      <c r="CH75" s="110"/>
      <c r="CI75" s="110"/>
      <c r="CJ75" s="132"/>
      <c r="CK75" s="132"/>
    </row>
    <row r="76" spans="7:90" x14ac:dyDescent="0.2">
      <c r="G76" s="132"/>
      <c r="H76" s="245"/>
      <c r="I76" s="129"/>
      <c r="J76" s="132"/>
      <c r="L76" s="110"/>
      <c r="M76" s="107"/>
      <c r="N76" s="107"/>
      <c r="O76" s="110"/>
      <c r="P76" s="110"/>
      <c r="Q76" s="110"/>
      <c r="R76" s="110"/>
      <c r="S76" s="110"/>
      <c r="T76" s="132"/>
      <c r="U76" s="132"/>
      <c r="V76" s="110"/>
      <c r="W76" s="110"/>
      <c r="X76" s="107"/>
      <c r="Y76" s="107"/>
      <c r="CB76" s="110"/>
      <c r="CC76" s="107"/>
      <c r="CD76" s="107"/>
      <c r="CE76" s="110"/>
      <c r="CF76" s="110"/>
      <c r="CG76" s="110"/>
      <c r="CH76" s="110"/>
      <c r="CI76" s="110"/>
      <c r="CJ76" s="132"/>
      <c r="CK76" s="132"/>
    </row>
    <row r="77" spans="7:90" x14ac:dyDescent="0.2">
      <c r="G77" s="132"/>
      <c r="H77" s="245"/>
      <c r="I77" s="129"/>
      <c r="J77" s="132"/>
      <c r="L77" s="110"/>
      <c r="M77" s="107"/>
      <c r="N77" s="107"/>
      <c r="O77" s="110"/>
      <c r="P77" s="110"/>
      <c r="Q77" s="110"/>
      <c r="R77" s="110"/>
      <c r="S77" s="110"/>
      <c r="T77" s="132"/>
      <c r="U77" s="132"/>
      <c r="V77" s="110"/>
      <c r="W77" s="110"/>
      <c r="X77" s="107"/>
      <c r="Y77" s="107"/>
      <c r="CB77" s="110"/>
      <c r="CC77" s="107"/>
      <c r="CD77" s="107"/>
      <c r="CE77" s="110"/>
      <c r="CF77" s="110"/>
      <c r="CG77" s="110"/>
      <c r="CH77" s="110"/>
      <c r="CI77" s="110"/>
      <c r="CJ77" s="132"/>
      <c r="CK77" s="132"/>
    </row>
    <row r="78" spans="7:90" x14ac:dyDescent="0.2">
      <c r="G78" s="132"/>
      <c r="H78" s="245"/>
      <c r="I78" s="129"/>
      <c r="J78" s="132"/>
      <c r="L78" s="110"/>
      <c r="M78" s="107"/>
      <c r="N78" s="107"/>
      <c r="O78" s="110"/>
      <c r="P78" s="110"/>
      <c r="Q78" s="110"/>
      <c r="R78" s="110"/>
      <c r="S78" s="110"/>
      <c r="T78" s="132"/>
      <c r="U78" s="132"/>
      <c r="V78" s="110"/>
      <c r="W78" s="110"/>
      <c r="X78" s="107"/>
      <c r="Y78" s="107"/>
      <c r="CB78" s="110"/>
      <c r="CC78" s="107"/>
      <c r="CD78" s="107"/>
      <c r="CE78" s="110"/>
      <c r="CF78" s="110"/>
      <c r="CG78" s="110"/>
      <c r="CH78" s="110"/>
      <c r="CI78" s="110"/>
      <c r="CJ78" s="132"/>
      <c r="CK78" s="132"/>
    </row>
    <row r="79" spans="7:90" x14ac:dyDescent="0.2">
      <c r="G79" s="132"/>
      <c r="H79" s="245"/>
      <c r="I79" s="129"/>
      <c r="J79" s="132"/>
      <c r="L79" s="110"/>
      <c r="M79" s="107"/>
      <c r="N79" s="107"/>
      <c r="O79" s="110"/>
      <c r="P79" s="110"/>
      <c r="Q79" s="110"/>
      <c r="R79" s="110"/>
      <c r="S79" s="110"/>
      <c r="T79" s="132"/>
      <c r="U79" s="132"/>
      <c r="V79" s="110"/>
      <c r="W79" s="110"/>
      <c r="X79" s="107"/>
      <c r="Y79" s="107"/>
      <c r="CB79" s="110"/>
      <c r="CC79" s="107"/>
      <c r="CD79" s="107"/>
      <c r="CE79" s="110"/>
      <c r="CF79" s="110"/>
      <c r="CG79" s="110"/>
      <c r="CH79" s="110"/>
      <c r="CI79" s="110"/>
      <c r="CJ79" s="132"/>
      <c r="CK79" s="132"/>
    </row>
    <row r="80" spans="7:90" x14ac:dyDescent="0.2">
      <c r="G80" s="132"/>
      <c r="H80" s="245"/>
      <c r="I80" s="245"/>
      <c r="J80" s="132"/>
      <c r="L80" s="110"/>
      <c r="M80" s="107"/>
      <c r="N80" s="107"/>
      <c r="O80" s="110"/>
      <c r="P80" s="110"/>
      <c r="Q80" s="110"/>
      <c r="R80" s="110"/>
      <c r="S80" s="110"/>
      <c r="T80" s="132"/>
      <c r="U80" s="132"/>
      <c r="V80" s="110"/>
      <c r="W80" s="110"/>
      <c r="X80" s="107"/>
      <c r="Y80" s="107"/>
      <c r="CB80" s="110"/>
      <c r="CC80" s="107"/>
      <c r="CD80" s="107"/>
      <c r="CE80" s="110"/>
      <c r="CF80" s="110"/>
      <c r="CG80" s="110"/>
      <c r="CH80" s="110"/>
      <c r="CI80" s="110"/>
      <c r="CJ80" s="132"/>
      <c r="CK80" s="132"/>
    </row>
    <row r="81" spans="7:92" x14ac:dyDescent="0.2">
      <c r="G81" s="132"/>
      <c r="H81" s="245"/>
      <c r="I81" s="245"/>
      <c r="J81" s="132"/>
      <c r="L81" s="110"/>
      <c r="M81" s="107"/>
      <c r="N81" s="107"/>
      <c r="O81" s="110"/>
      <c r="P81" s="110"/>
      <c r="Q81" s="110"/>
      <c r="R81" s="110"/>
      <c r="S81" s="110"/>
      <c r="T81" s="132"/>
      <c r="U81" s="132"/>
      <c r="V81" s="110"/>
      <c r="W81" s="110"/>
      <c r="X81" s="107"/>
      <c r="Y81" s="107"/>
      <c r="CB81" s="110"/>
      <c r="CC81" s="107"/>
      <c r="CD81" s="107"/>
      <c r="CE81" s="110"/>
      <c r="CF81" s="110"/>
      <c r="CG81" s="110"/>
      <c r="CH81" s="110"/>
      <c r="CI81" s="110"/>
      <c r="CJ81" s="132"/>
      <c r="CK81" s="132"/>
    </row>
    <row r="82" spans="7:92" x14ac:dyDescent="0.2">
      <c r="G82" s="132"/>
      <c r="H82" s="245"/>
      <c r="I82" s="245"/>
      <c r="J82" s="132"/>
      <c r="L82" s="110"/>
      <c r="M82" s="107"/>
      <c r="N82" s="107"/>
      <c r="O82" s="110"/>
      <c r="P82" s="110"/>
      <c r="Q82" s="110"/>
      <c r="R82" s="110"/>
      <c r="S82" s="110"/>
      <c r="T82" s="132"/>
      <c r="U82" s="132"/>
      <c r="V82" s="110"/>
      <c r="W82" s="110"/>
      <c r="X82" s="107"/>
      <c r="Y82" s="107"/>
      <c r="CB82" s="110"/>
      <c r="CC82" s="107"/>
      <c r="CD82" s="107"/>
      <c r="CE82" s="110"/>
      <c r="CF82" s="110"/>
      <c r="CG82" s="110"/>
      <c r="CH82" s="110"/>
      <c r="CI82" s="110"/>
      <c r="CJ82" s="132"/>
      <c r="CK82" s="132"/>
    </row>
    <row r="83" spans="7:92" x14ac:dyDescent="0.2">
      <c r="G83" s="132"/>
      <c r="H83" s="245"/>
      <c r="I83" s="245"/>
      <c r="J83" s="132"/>
      <c r="L83" s="110"/>
      <c r="M83" s="107"/>
      <c r="N83" s="107"/>
      <c r="O83" s="110"/>
      <c r="P83" s="110"/>
      <c r="Q83" s="110"/>
      <c r="R83" s="110"/>
      <c r="S83" s="110"/>
      <c r="T83" s="132"/>
      <c r="U83" s="132"/>
      <c r="V83" s="110"/>
      <c r="W83" s="110"/>
      <c r="X83" s="107"/>
      <c r="Y83" s="107"/>
      <c r="CB83" s="110"/>
      <c r="CC83" s="107"/>
      <c r="CD83" s="107"/>
      <c r="CE83" s="110"/>
      <c r="CF83" s="110"/>
      <c r="CG83" s="110"/>
      <c r="CH83" s="110"/>
      <c r="CI83" s="110"/>
      <c r="CJ83" s="132"/>
      <c r="CK83" s="132"/>
    </row>
    <row r="84" spans="7:92" x14ac:dyDescent="0.2">
      <c r="G84" s="132"/>
      <c r="H84" s="245"/>
      <c r="I84" s="245"/>
      <c r="J84" s="132"/>
      <c r="L84" s="110"/>
      <c r="M84" s="107"/>
      <c r="N84" s="107"/>
      <c r="O84" s="110"/>
      <c r="P84" s="110"/>
      <c r="Q84" s="110"/>
      <c r="R84" s="110"/>
      <c r="S84" s="110"/>
      <c r="T84" s="132"/>
      <c r="U84" s="132"/>
      <c r="V84" s="110"/>
      <c r="W84" s="110"/>
      <c r="X84" s="107"/>
      <c r="Y84" s="107"/>
      <c r="CB84" s="110"/>
      <c r="CC84" s="107"/>
      <c r="CD84" s="107"/>
      <c r="CE84" s="110"/>
      <c r="CF84" s="110"/>
      <c r="CG84" s="110"/>
      <c r="CH84" s="110"/>
      <c r="CI84" s="110"/>
      <c r="CJ84" s="132"/>
      <c r="CK84" s="132"/>
    </row>
    <row r="85" spans="7:92" x14ac:dyDescent="0.2">
      <c r="G85" s="132"/>
      <c r="H85" s="245"/>
      <c r="I85" s="245"/>
      <c r="J85" s="132"/>
      <c r="L85" s="110"/>
      <c r="M85" s="107"/>
      <c r="N85" s="107"/>
      <c r="O85" s="110"/>
      <c r="P85" s="110"/>
      <c r="Q85" s="110"/>
      <c r="R85" s="110"/>
      <c r="S85" s="110"/>
      <c r="T85" s="132"/>
      <c r="U85" s="132"/>
      <c r="V85" s="110"/>
      <c r="W85" s="110"/>
      <c r="X85" s="107"/>
      <c r="Y85" s="107"/>
    </row>
    <row r="86" spans="7:92" x14ac:dyDescent="0.2">
      <c r="G86" s="132"/>
      <c r="H86" s="245"/>
      <c r="I86" s="245"/>
      <c r="J86" s="132"/>
      <c r="L86" s="110"/>
      <c r="M86" s="107"/>
      <c r="N86" s="107"/>
      <c r="O86" s="110"/>
      <c r="P86" s="110"/>
      <c r="Q86" s="110"/>
      <c r="R86" s="110"/>
      <c r="S86" s="110"/>
      <c r="T86" s="132"/>
      <c r="U86" s="132"/>
      <c r="V86" s="110"/>
      <c r="W86" s="110"/>
      <c r="X86" s="107"/>
      <c r="Y86" s="107"/>
    </row>
    <row r="87" spans="7:92" x14ac:dyDescent="0.2">
      <c r="G87" s="132"/>
      <c r="H87" s="245"/>
      <c r="I87" s="245"/>
      <c r="J87" s="132"/>
      <c r="L87" s="110"/>
      <c r="M87" s="107"/>
      <c r="N87" s="107"/>
      <c r="O87" s="110"/>
      <c r="P87" s="110"/>
      <c r="Q87" s="110"/>
      <c r="R87" s="110"/>
      <c r="S87" s="110"/>
      <c r="T87" s="132"/>
      <c r="U87" s="132"/>
      <c r="V87" s="110"/>
      <c r="W87" s="110"/>
      <c r="X87" s="107"/>
      <c r="Y87" s="107"/>
    </row>
    <row r="88" spans="7:92" x14ac:dyDescent="0.2">
      <c r="G88" s="132"/>
      <c r="H88" s="245"/>
      <c r="I88" s="245"/>
      <c r="J88" s="132"/>
      <c r="L88" s="110"/>
      <c r="M88" s="107"/>
      <c r="N88" s="107"/>
      <c r="O88" s="110"/>
      <c r="P88" s="110"/>
      <c r="Q88" s="110"/>
      <c r="R88" s="110"/>
      <c r="S88" s="110"/>
      <c r="T88" s="132"/>
      <c r="U88" s="132"/>
      <c r="V88" s="110"/>
      <c r="W88" s="110"/>
      <c r="X88" s="107"/>
      <c r="Y88" s="107"/>
    </row>
    <row r="89" spans="7:92" x14ac:dyDescent="0.2">
      <c r="G89" s="132"/>
      <c r="H89" s="245"/>
      <c r="I89" s="245"/>
      <c r="J89" s="132"/>
      <c r="L89" s="110"/>
      <c r="M89" s="107"/>
      <c r="N89" s="107"/>
      <c r="O89" s="110"/>
      <c r="P89" s="110"/>
      <c r="Q89" s="110"/>
      <c r="R89" s="110"/>
      <c r="S89" s="110"/>
      <c r="T89" s="132"/>
      <c r="U89" s="132"/>
      <c r="V89" s="110"/>
      <c r="W89" s="110"/>
      <c r="X89" s="107"/>
      <c r="Y89" s="107"/>
    </row>
    <row r="90" spans="7:92" x14ac:dyDescent="0.2">
      <c r="G90" s="132"/>
      <c r="H90" s="245"/>
      <c r="I90" s="245"/>
      <c r="J90" s="132"/>
      <c r="L90" s="110"/>
      <c r="M90" s="107"/>
      <c r="N90" s="107"/>
      <c r="O90" s="110"/>
      <c r="P90" s="110"/>
      <c r="Q90" s="110"/>
      <c r="R90" s="110"/>
      <c r="S90" s="110"/>
      <c r="T90" s="132"/>
      <c r="U90" s="132"/>
      <c r="V90" s="110"/>
      <c r="W90" s="110"/>
      <c r="X90" s="107"/>
      <c r="Y90" s="107"/>
    </row>
    <row r="91" spans="7:92" x14ac:dyDescent="0.2">
      <c r="G91" s="132"/>
      <c r="H91" s="245"/>
      <c r="I91" s="245"/>
      <c r="J91" s="132"/>
      <c r="L91" s="110"/>
      <c r="M91" s="107"/>
      <c r="N91" s="107"/>
      <c r="O91" s="110"/>
      <c r="P91" s="110"/>
      <c r="Q91" s="110"/>
      <c r="R91" s="110"/>
      <c r="S91" s="110"/>
      <c r="T91" s="132"/>
      <c r="U91" s="132"/>
      <c r="V91" s="110"/>
      <c r="W91" s="110"/>
      <c r="X91" s="107"/>
      <c r="Y91" s="107"/>
    </row>
    <row r="92" spans="7:92" x14ac:dyDescent="0.2">
      <c r="G92" s="132"/>
      <c r="H92" s="245"/>
      <c r="I92" s="245"/>
      <c r="J92" s="132"/>
      <c r="K92"/>
      <c r="L92" s="110"/>
      <c r="M92" s="107"/>
      <c r="N92" s="135"/>
      <c r="O92" s="135"/>
      <c r="P92" s="127"/>
      <c r="Q92" s="127"/>
      <c r="R92" s="129"/>
      <c r="S92" s="129"/>
      <c r="T92" s="132"/>
      <c r="U92" s="132"/>
      <c r="V92" s="110"/>
      <c r="W92" s="110"/>
      <c r="X92" s="107"/>
      <c r="Y92" s="135"/>
      <c r="Z92" s="135"/>
      <c r="AA92" s="127"/>
      <c r="AB92" s="127"/>
      <c r="AC92" s="129"/>
      <c r="AD92" s="129"/>
      <c r="AE92" s="129"/>
      <c r="AF92" s="132"/>
      <c r="AG92" s="132"/>
      <c r="AI92" s="110"/>
      <c r="AJ92" s="107"/>
      <c r="AK92" s="135"/>
      <c r="AL92" s="135"/>
      <c r="AM92" s="127"/>
      <c r="AN92" s="127"/>
      <c r="AO92" s="129"/>
      <c r="AP92" s="129"/>
      <c r="AQ92" s="132"/>
      <c r="AR92" s="132"/>
      <c r="AT92" s="110"/>
      <c r="AU92" s="107"/>
      <c r="AV92" s="135"/>
      <c r="AW92" s="135"/>
      <c r="AX92" s="127"/>
      <c r="AY92" s="127"/>
      <c r="AZ92" s="129"/>
      <c r="BA92" s="129"/>
      <c r="BB92" s="132"/>
      <c r="BC92" s="132"/>
      <c r="BE92" s="110"/>
      <c r="BF92" s="107"/>
      <c r="BG92" s="135"/>
      <c r="BH92" s="135"/>
      <c r="BI92" s="127"/>
      <c r="BJ92" s="127"/>
      <c r="BK92" s="129"/>
      <c r="BL92" s="129"/>
      <c r="BM92" s="129"/>
      <c r="BN92" s="132"/>
      <c r="BO92" s="132"/>
      <c r="BQ92" s="110"/>
      <c r="BR92" s="107"/>
      <c r="BS92" s="135"/>
      <c r="BT92" s="135"/>
      <c r="BU92" s="127"/>
      <c r="BV92" s="127"/>
      <c r="BW92" s="129"/>
      <c r="BX92" s="129"/>
      <c r="BY92" s="132"/>
      <c r="BZ92" s="132"/>
      <c r="CB92" s="110"/>
      <c r="CC92" s="107"/>
      <c r="CD92" s="135"/>
      <c r="CE92" s="135"/>
      <c r="CF92" s="127"/>
      <c r="CG92" s="127"/>
      <c r="CH92" s="129"/>
      <c r="CI92" s="129"/>
      <c r="CJ92" s="132"/>
      <c r="CK92" s="132"/>
      <c r="CL92" s="129"/>
    </row>
    <row r="93" spans="7:92" x14ac:dyDescent="0.2">
      <c r="G93" s="132"/>
      <c r="H93" s="245"/>
      <c r="I93" s="245"/>
      <c r="J93" s="132"/>
      <c r="K93"/>
      <c r="L93" s="110"/>
      <c r="M93" s="107"/>
      <c r="N93" s="135"/>
      <c r="O93" s="135"/>
      <c r="P93" s="127"/>
      <c r="Q93" s="127"/>
      <c r="R93" s="129"/>
      <c r="S93" s="129"/>
      <c r="T93" s="132"/>
      <c r="U93" s="132"/>
      <c r="V93" s="110"/>
      <c r="W93" s="110"/>
      <c r="X93" s="107"/>
      <c r="Y93" s="135"/>
      <c r="Z93" s="135"/>
      <c r="AA93" s="127"/>
      <c r="AB93" s="127"/>
      <c r="AC93" s="129"/>
      <c r="AD93" s="129"/>
      <c r="AE93" s="129"/>
      <c r="AF93" s="132"/>
      <c r="AG93" s="132"/>
      <c r="AJ93" s="107"/>
      <c r="AK93" s="135"/>
      <c r="AL93" s="135"/>
      <c r="AM93" s="127"/>
      <c r="AN93" s="127"/>
      <c r="AO93" s="129"/>
      <c r="AP93" s="129"/>
      <c r="AQ93" s="132"/>
      <c r="AR93" s="132"/>
      <c r="AU93" s="107"/>
      <c r="AV93" s="135"/>
      <c r="AW93" s="135"/>
      <c r="AX93" s="127"/>
      <c r="AY93" s="127"/>
      <c r="AZ93" s="129"/>
      <c r="BA93" s="129"/>
      <c r="BB93" s="132"/>
      <c r="BC93" s="132"/>
      <c r="BF93" s="107"/>
      <c r="BG93" s="135"/>
      <c r="BH93" s="135"/>
      <c r="BI93" s="127"/>
      <c r="BJ93" s="127"/>
      <c r="BK93" s="129"/>
      <c r="BL93" s="129"/>
      <c r="BM93" s="129"/>
      <c r="BN93" s="132"/>
      <c r="BO93" s="132"/>
      <c r="BR93" s="107"/>
      <c r="BS93" s="135"/>
      <c r="BT93" s="135"/>
      <c r="BU93" s="127"/>
      <c r="BV93" s="127"/>
      <c r="BW93" s="129"/>
      <c r="BX93" s="129"/>
      <c r="BY93" s="132"/>
      <c r="BZ93" s="132"/>
      <c r="CC93" s="107"/>
      <c r="CD93" s="135"/>
      <c r="CE93" s="135"/>
      <c r="CF93" s="127"/>
      <c r="CG93" s="127"/>
      <c r="CH93" s="129"/>
      <c r="CI93" s="129"/>
      <c r="CJ93" s="132"/>
      <c r="CK93" s="132"/>
      <c r="CL93" s="129"/>
    </row>
    <row r="94" spans="7:92" x14ac:dyDescent="0.2">
      <c r="G94" s="132"/>
      <c r="H94" s="245"/>
      <c r="I94" s="245"/>
      <c r="J94" s="132"/>
      <c r="K94"/>
      <c r="L94" s="110"/>
      <c r="M94" s="107"/>
      <c r="N94" s="110"/>
      <c r="O94" s="110"/>
      <c r="P94" s="110"/>
      <c r="Q94" s="110"/>
      <c r="R94" s="129"/>
      <c r="S94" s="110"/>
      <c r="T94" s="132"/>
      <c r="U94" s="132"/>
      <c r="V94" s="110"/>
      <c r="W94" s="110"/>
      <c r="X94" s="107"/>
      <c r="Y94" s="110"/>
      <c r="AC94" s="143"/>
      <c r="AK94" s="112"/>
      <c r="AO94" s="143"/>
      <c r="AV94" s="112"/>
      <c r="AZ94" s="143"/>
      <c r="BG94" s="112"/>
      <c r="BK94" s="143"/>
      <c r="BS94" s="112"/>
      <c r="BW94" s="143"/>
      <c r="CD94" s="112"/>
      <c r="CH94" s="143"/>
    </row>
    <row r="95" spans="7:92" x14ac:dyDescent="0.2">
      <c r="G95" s="132"/>
      <c r="H95" s="245"/>
      <c r="I95" s="245"/>
      <c r="J95" s="132"/>
      <c r="L95" s="107"/>
      <c r="M95" s="110"/>
      <c r="N95" s="110"/>
      <c r="O95" s="110"/>
      <c r="P95" s="129"/>
      <c r="Q95" s="110"/>
      <c r="R95" s="132"/>
      <c r="S95" s="132"/>
      <c r="T95" s="110"/>
      <c r="U95" s="110"/>
      <c r="V95" s="107"/>
      <c r="W95" s="107"/>
      <c r="X95" s="110"/>
      <c r="Y95" s="110"/>
      <c r="AA95" s="143"/>
      <c r="AC95"/>
      <c r="AD95"/>
      <c r="AE95" s="256"/>
      <c r="AF95" s="112"/>
      <c r="AG95" s="112"/>
      <c r="AI95" s="115"/>
      <c r="AJ95" s="112"/>
      <c r="AK95" s="112"/>
      <c r="AM95" s="143"/>
      <c r="AO95"/>
      <c r="AP95"/>
      <c r="AQ95" s="112"/>
      <c r="AR95" s="112"/>
      <c r="AT95" s="115"/>
      <c r="AU95" s="112"/>
      <c r="AV95" s="112"/>
      <c r="AX95" s="143"/>
      <c r="AZ95"/>
      <c r="BA95"/>
      <c r="BB95" s="112"/>
      <c r="BC95" s="112"/>
      <c r="BD95" s="115"/>
      <c r="BE95" s="115"/>
      <c r="BF95" s="112"/>
      <c r="BG95" s="112"/>
      <c r="BI95" s="143"/>
      <c r="BK95"/>
      <c r="BL95"/>
      <c r="BM95"/>
      <c r="BN95" s="112"/>
      <c r="BO95" s="112"/>
      <c r="BQ95" s="115"/>
      <c r="BR95" s="112"/>
      <c r="BS95" s="112"/>
      <c r="BU95" s="143"/>
      <c r="BW95"/>
      <c r="BX95"/>
      <c r="BY95" s="112"/>
      <c r="BZ95" s="112"/>
      <c r="CB95" s="115"/>
      <c r="CC95" s="112"/>
      <c r="CD95" s="112"/>
      <c r="CF95" s="143"/>
      <c r="CH95"/>
      <c r="CI95"/>
      <c r="CJ95" s="112"/>
      <c r="CK95" s="112"/>
      <c r="CL95" s="132"/>
      <c r="CM95" s="110"/>
      <c r="CN95" s="110"/>
    </row>
    <row r="96" spans="7:92" x14ac:dyDescent="0.2">
      <c r="G96" s="132"/>
      <c r="H96" s="245"/>
      <c r="I96" s="245"/>
      <c r="J96" s="132"/>
      <c r="K96" s="143"/>
      <c r="L96" s="107"/>
      <c r="M96" s="135"/>
      <c r="N96" s="127"/>
      <c r="O96" s="110"/>
      <c r="P96" s="129"/>
      <c r="Q96" s="110"/>
      <c r="R96" s="132"/>
      <c r="S96" s="132"/>
      <c r="T96" s="110"/>
      <c r="U96" s="110"/>
      <c r="V96" s="107"/>
      <c r="W96" s="107"/>
      <c r="X96" s="135"/>
      <c r="Y96" s="127"/>
      <c r="AA96" s="143"/>
      <c r="AC96"/>
      <c r="AD96"/>
      <c r="AE96" s="256"/>
      <c r="AF96" s="112"/>
      <c r="AG96" s="112"/>
      <c r="AI96" s="115"/>
      <c r="AJ96" s="135"/>
      <c r="AK96" s="127"/>
      <c r="AM96" s="143"/>
      <c r="AO96"/>
      <c r="AP96"/>
      <c r="AQ96" s="112"/>
      <c r="AR96" s="112"/>
      <c r="AT96" s="115"/>
      <c r="AU96" s="135"/>
      <c r="AV96" s="127"/>
      <c r="AX96" s="143"/>
      <c r="AZ96"/>
      <c r="BA96"/>
      <c r="BB96" s="112"/>
      <c r="BC96" s="112"/>
      <c r="BD96" s="115"/>
      <c r="BE96" s="115"/>
      <c r="BF96" s="135"/>
      <c r="BG96" s="127"/>
      <c r="BI96" s="143"/>
      <c r="BK96"/>
      <c r="BL96"/>
      <c r="BM96"/>
      <c r="BN96" s="112"/>
      <c r="BO96" s="112"/>
      <c r="BQ96" s="115"/>
      <c r="BR96" s="135"/>
      <c r="BS96" s="127"/>
      <c r="BU96" s="143"/>
      <c r="BW96"/>
      <c r="BX96"/>
      <c r="BY96" s="112"/>
      <c r="BZ96" s="112"/>
      <c r="CB96" s="115"/>
      <c r="CC96" s="135"/>
      <c r="CD96" s="127"/>
      <c r="CF96" s="143"/>
      <c r="CH96"/>
      <c r="CI96"/>
      <c r="CJ96" s="112"/>
      <c r="CK96" s="112"/>
      <c r="CL96" s="132"/>
      <c r="CM96" s="110"/>
      <c r="CN96" s="110"/>
    </row>
    <row r="97" spans="7:92" x14ac:dyDescent="0.2">
      <c r="G97" s="132"/>
      <c r="H97" s="245"/>
      <c r="I97" s="245"/>
      <c r="J97" s="132"/>
      <c r="L97" s="107"/>
      <c r="M97" s="135"/>
      <c r="N97" s="127"/>
      <c r="O97" s="110"/>
      <c r="P97" s="110"/>
      <c r="Q97" s="110"/>
      <c r="R97" s="132"/>
      <c r="S97" s="132"/>
      <c r="T97" s="110"/>
      <c r="U97" s="110"/>
      <c r="V97" s="107"/>
      <c r="W97" s="107"/>
      <c r="X97" s="135"/>
      <c r="Y97" s="127"/>
      <c r="AC97"/>
      <c r="AD97"/>
      <c r="AE97" s="256"/>
      <c r="AF97" s="112"/>
      <c r="AG97" s="112"/>
      <c r="AI97" s="115"/>
      <c r="AJ97" s="135"/>
      <c r="AK97" s="127"/>
      <c r="AO97"/>
      <c r="AP97"/>
      <c r="AQ97" s="112"/>
      <c r="AR97" s="112"/>
      <c r="AT97" s="115"/>
      <c r="AU97" s="135"/>
      <c r="AV97" s="127"/>
      <c r="AZ97"/>
      <c r="BA97"/>
      <c r="BB97" s="112"/>
      <c r="BC97" s="112"/>
      <c r="BD97" s="115"/>
      <c r="BE97" s="115"/>
      <c r="BF97" s="135"/>
      <c r="BG97" s="127"/>
      <c r="BK97"/>
      <c r="BL97"/>
      <c r="BM97"/>
      <c r="BN97" s="112"/>
      <c r="BO97" s="112"/>
      <c r="BQ97" s="115"/>
      <c r="BR97" s="135"/>
      <c r="BS97" s="127"/>
      <c r="BW97"/>
      <c r="BX97"/>
      <c r="BY97" s="112"/>
      <c r="BZ97" s="112"/>
      <c r="CB97" s="115"/>
      <c r="CC97" s="135"/>
      <c r="CD97" s="127"/>
      <c r="CH97"/>
      <c r="CI97"/>
      <c r="CJ97" s="112"/>
      <c r="CK97" s="112"/>
      <c r="CL97" s="132"/>
      <c r="CM97" s="110"/>
      <c r="CN97" s="110"/>
    </row>
    <row r="98" spans="7:92" x14ac:dyDescent="0.2">
      <c r="G98" s="132"/>
      <c r="H98" s="245"/>
      <c r="I98" s="245"/>
      <c r="J98" s="132"/>
      <c r="L98" s="107"/>
      <c r="M98" s="110"/>
      <c r="N98" s="110"/>
      <c r="O98" s="110"/>
      <c r="P98" s="110"/>
      <c r="Q98" s="110"/>
      <c r="R98" s="132"/>
      <c r="S98" s="132"/>
      <c r="T98" s="110"/>
      <c r="U98" s="110"/>
      <c r="V98" s="107"/>
      <c r="W98" s="107"/>
      <c r="X98" s="110"/>
      <c r="Y98" s="110"/>
      <c r="AC98"/>
      <c r="AD98"/>
      <c r="AE98" s="256"/>
      <c r="AF98" s="112"/>
      <c r="AG98" s="112"/>
      <c r="AI98" s="115"/>
      <c r="AJ98" s="112"/>
      <c r="AK98" s="112"/>
      <c r="AO98"/>
      <c r="AP98"/>
      <c r="AQ98" s="112"/>
      <c r="AR98" s="112"/>
      <c r="AT98" s="115"/>
      <c r="AU98" s="112"/>
      <c r="AV98" s="112"/>
      <c r="AZ98"/>
      <c r="BA98"/>
      <c r="BB98" s="112"/>
      <c r="BC98" s="112"/>
      <c r="BD98" s="115"/>
      <c r="BE98" s="115"/>
      <c r="BF98" s="112"/>
      <c r="BG98" s="112"/>
      <c r="BK98"/>
      <c r="BL98"/>
      <c r="BM98"/>
      <c r="BN98" s="112"/>
      <c r="BO98" s="112"/>
      <c r="BQ98" s="115"/>
      <c r="BR98" s="112"/>
      <c r="BS98" s="112"/>
      <c r="BW98"/>
      <c r="BX98"/>
      <c r="BY98" s="112"/>
      <c r="BZ98" s="112"/>
      <c r="CB98" s="115"/>
      <c r="CC98" s="112"/>
      <c r="CD98" s="112"/>
      <c r="CH98"/>
      <c r="CI98"/>
      <c r="CJ98" s="112"/>
      <c r="CK98" s="112"/>
      <c r="CL98" s="132"/>
      <c r="CM98" s="110"/>
      <c r="CN98" s="110"/>
    </row>
    <row r="99" spans="7:92" x14ac:dyDescent="0.2">
      <c r="G99" s="132"/>
      <c r="H99" s="245"/>
      <c r="I99" s="245"/>
      <c r="J99" s="132"/>
      <c r="K99" s="143"/>
      <c r="L99" s="107"/>
      <c r="M99" s="135"/>
      <c r="N99" s="127"/>
      <c r="O99" s="110"/>
      <c r="P99" s="110"/>
      <c r="Q99" s="110"/>
      <c r="R99" s="132"/>
      <c r="S99" s="132"/>
      <c r="T99" s="110"/>
      <c r="U99" s="110"/>
      <c r="V99" s="107"/>
      <c r="W99" s="107"/>
      <c r="X99" s="135"/>
      <c r="Y99" s="127"/>
      <c r="AC99"/>
      <c r="AD99"/>
      <c r="AE99" s="256"/>
      <c r="AF99" s="112"/>
      <c r="AG99" s="112"/>
      <c r="AI99" s="115"/>
      <c r="AJ99" s="135"/>
      <c r="AK99" s="127"/>
      <c r="AO99"/>
      <c r="AP99"/>
      <c r="AQ99" s="112"/>
      <c r="AR99" s="112"/>
      <c r="AT99" s="115"/>
      <c r="AU99" s="135"/>
      <c r="AV99" s="127"/>
      <c r="AZ99"/>
      <c r="BA99"/>
      <c r="BB99" s="112"/>
      <c r="BC99" s="112"/>
      <c r="BD99" s="115"/>
      <c r="BE99" s="115"/>
      <c r="BF99" s="135"/>
      <c r="BG99" s="127"/>
      <c r="BK99"/>
      <c r="BL99"/>
      <c r="BM99"/>
      <c r="BN99" s="112"/>
      <c r="BO99" s="112"/>
      <c r="BQ99" s="115"/>
      <c r="BR99" s="135"/>
      <c r="BS99" s="127"/>
      <c r="BW99"/>
      <c r="BX99"/>
      <c r="BY99" s="112"/>
      <c r="BZ99" s="112"/>
      <c r="CB99" s="115"/>
      <c r="CC99" s="135"/>
      <c r="CD99" s="127"/>
      <c r="CH99"/>
      <c r="CI99"/>
      <c r="CJ99" s="112"/>
      <c r="CK99" s="112"/>
      <c r="CL99" s="132"/>
      <c r="CM99" s="110"/>
      <c r="CN99" s="110"/>
    </row>
    <row r="100" spans="7:92" x14ac:dyDescent="0.2">
      <c r="G100" s="132"/>
      <c r="H100" s="245"/>
      <c r="I100" s="245"/>
      <c r="J100" s="132"/>
      <c r="L100" s="107"/>
      <c r="M100" s="135"/>
      <c r="N100" s="127"/>
      <c r="O100" s="110"/>
      <c r="P100" s="110"/>
      <c r="Q100" s="110"/>
      <c r="R100" s="132"/>
      <c r="S100" s="132"/>
      <c r="T100" s="110"/>
      <c r="U100" s="110"/>
      <c r="V100" s="107"/>
      <c r="W100" s="107"/>
      <c r="X100" s="135"/>
      <c r="Y100" s="127"/>
      <c r="AC100"/>
      <c r="AD100"/>
      <c r="AE100" s="256"/>
      <c r="AF100" s="112"/>
      <c r="AG100" s="112"/>
      <c r="AI100" s="115"/>
      <c r="AJ100" s="135"/>
      <c r="AK100" s="127"/>
      <c r="AO100"/>
      <c r="AP100"/>
      <c r="AQ100" s="112"/>
      <c r="AR100" s="112"/>
      <c r="AT100" s="115"/>
      <c r="AU100" s="135"/>
      <c r="AV100" s="127"/>
      <c r="AZ100"/>
      <c r="BA100"/>
      <c r="BB100" s="112"/>
      <c r="BC100" s="112"/>
      <c r="BD100" s="115"/>
      <c r="BE100" s="115"/>
      <c r="BF100" s="135"/>
      <c r="BG100" s="127"/>
      <c r="BK100"/>
      <c r="BL100"/>
      <c r="BM100"/>
      <c r="BN100" s="112"/>
      <c r="BO100" s="112"/>
      <c r="BQ100" s="115"/>
      <c r="BR100" s="135"/>
      <c r="BS100" s="127"/>
      <c r="BW100"/>
      <c r="BX100"/>
      <c r="BY100" s="112"/>
      <c r="BZ100" s="112"/>
      <c r="CB100" s="115"/>
      <c r="CC100" s="135"/>
      <c r="CD100" s="127"/>
      <c r="CH100"/>
      <c r="CI100"/>
      <c r="CJ100" s="112"/>
      <c r="CK100" s="112"/>
      <c r="CL100" s="132"/>
      <c r="CM100" s="110"/>
      <c r="CN100" s="110"/>
    </row>
    <row r="101" spans="7:92" x14ac:dyDescent="0.2">
      <c r="G101" s="132"/>
      <c r="H101" s="245"/>
      <c r="I101" s="245"/>
      <c r="J101" s="132"/>
      <c r="L101" s="107"/>
      <c r="M101" s="110"/>
      <c r="N101" s="110"/>
      <c r="O101" s="110"/>
      <c r="P101" s="110"/>
      <c r="Q101" s="110"/>
      <c r="R101" s="132"/>
      <c r="S101" s="132"/>
      <c r="T101" s="110"/>
      <c r="U101" s="110"/>
      <c r="V101" s="107"/>
      <c r="W101" s="107"/>
      <c r="X101" s="110"/>
      <c r="Y101" s="110"/>
      <c r="AC101"/>
      <c r="AD101"/>
      <c r="AE101" s="256"/>
      <c r="AF101" s="112"/>
      <c r="AG101" s="112"/>
      <c r="AI101" s="115"/>
      <c r="AJ101" s="112"/>
      <c r="AK101" s="112"/>
      <c r="AO101"/>
      <c r="AP101"/>
      <c r="AQ101" s="112"/>
      <c r="AR101" s="112"/>
      <c r="AT101" s="115"/>
      <c r="AU101" s="112"/>
      <c r="AV101" s="112"/>
      <c r="AZ101"/>
      <c r="BA101"/>
      <c r="BB101" s="112"/>
      <c r="BC101" s="112"/>
      <c r="BD101" s="115"/>
      <c r="BE101" s="115"/>
      <c r="BF101" s="112"/>
      <c r="BG101" s="112"/>
      <c r="BK101"/>
      <c r="BL101"/>
      <c r="BM101"/>
      <c r="BN101" s="112"/>
      <c r="BO101" s="112"/>
      <c r="BQ101" s="115"/>
      <c r="BR101" s="112"/>
      <c r="BS101" s="112"/>
      <c r="BW101"/>
      <c r="BX101"/>
      <c r="BY101" s="112"/>
      <c r="BZ101" s="112"/>
      <c r="CB101" s="115"/>
      <c r="CC101" s="112"/>
      <c r="CD101" s="112"/>
      <c r="CH101"/>
      <c r="CI101"/>
      <c r="CJ101" s="112"/>
      <c r="CK101" s="112"/>
      <c r="CL101" s="132"/>
      <c r="CM101" s="110"/>
      <c r="CN101" s="110"/>
    </row>
    <row r="102" spans="7:92" x14ac:dyDescent="0.2">
      <c r="G102" s="132"/>
      <c r="H102" s="245"/>
      <c r="I102" s="245"/>
      <c r="J102" s="132"/>
      <c r="L102" s="129"/>
      <c r="M102" s="107"/>
      <c r="N102" s="107"/>
      <c r="O102" s="135"/>
      <c r="P102" s="127"/>
      <c r="Q102" s="110"/>
      <c r="R102" s="110"/>
      <c r="S102" s="110"/>
      <c r="T102" s="132"/>
      <c r="U102" s="132"/>
      <c r="V102" s="110"/>
      <c r="W102" s="129"/>
      <c r="X102" s="107"/>
      <c r="Y102" s="107"/>
      <c r="Z102" s="135"/>
      <c r="AA102" s="127"/>
      <c r="AI102" s="143"/>
      <c r="AL102" s="135"/>
      <c r="AM102" s="127"/>
      <c r="AT102" s="143"/>
      <c r="AW102" s="135"/>
      <c r="AX102" s="127"/>
      <c r="BE102" s="143"/>
      <c r="BH102" s="135"/>
      <c r="BI102" s="127"/>
      <c r="BQ102" s="143"/>
      <c r="BT102" s="135"/>
      <c r="BU102" s="127"/>
      <c r="CB102" s="143"/>
      <c r="CE102" s="135"/>
      <c r="CF102" s="127"/>
    </row>
    <row r="103" spans="7:92" x14ac:dyDescent="0.2">
      <c r="G103" s="132"/>
      <c r="H103" s="245"/>
      <c r="I103" s="245"/>
      <c r="J103" s="132"/>
      <c r="L103" s="110"/>
      <c r="M103" s="107"/>
      <c r="N103" s="107"/>
      <c r="O103" s="135"/>
      <c r="P103" s="127"/>
      <c r="Q103" s="110"/>
      <c r="R103" s="110"/>
      <c r="S103" s="110"/>
      <c r="T103" s="132"/>
      <c r="U103" s="132"/>
      <c r="V103" s="110"/>
      <c r="W103" s="110"/>
      <c r="X103" s="107"/>
      <c r="Y103" s="107"/>
      <c r="Z103" s="135"/>
      <c r="AA103" s="127"/>
      <c r="AL103" s="135"/>
      <c r="AM103" s="127"/>
      <c r="AW103" s="135"/>
      <c r="AX103" s="127"/>
      <c r="BH103" s="135"/>
      <c r="BI103" s="127"/>
      <c r="BT103" s="135"/>
      <c r="BU103" s="127"/>
      <c r="CE103" s="135"/>
      <c r="CF103" s="127"/>
    </row>
    <row r="104" spans="7:92" x14ac:dyDescent="0.2">
      <c r="G104" s="132"/>
      <c r="H104" s="245"/>
      <c r="I104" s="245"/>
      <c r="J104" s="132"/>
      <c r="L104" s="110"/>
      <c r="M104" s="107"/>
      <c r="N104" s="107"/>
      <c r="O104" s="110"/>
      <c r="P104" s="110"/>
      <c r="Q104" s="110"/>
      <c r="R104" s="110"/>
      <c r="S104" s="110"/>
      <c r="T104" s="132"/>
      <c r="U104" s="132"/>
      <c r="V104" s="110"/>
      <c r="W104" s="110"/>
      <c r="X104" s="107"/>
      <c r="Y104" s="107"/>
    </row>
    <row r="105" spans="7:92" x14ac:dyDescent="0.2">
      <c r="G105" s="132"/>
      <c r="H105" s="245"/>
      <c r="I105" s="245"/>
      <c r="J105" s="132"/>
      <c r="L105" s="129"/>
      <c r="M105" s="107"/>
      <c r="N105" s="107"/>
      <c r="O105" s="135"/>
      <c r="P105" s="127"/>
      <c r="Q105" s="110"/>
      <c r="R105" s="110"/>
      <c r="S105" s="110"/>
      <c r="T105" s="132"/>
      <c r="U105" s="132"/>
      <c r="V105" s="110"/>
      <c r="W105" s="129"/>
      <c r="X105" s="107"/>
      <c r="Y105" s="107"/>
      <c r="Z105" s="135"/>
      <c r="AA105" s="127"/>
      <c r="AI105" s="143"/>
      <c r="AL105" s="135"/>
      <c r="AM105" s="127"/>
      <c r="AT105" s="143"/>
      <c r="AW105" s="135"/>
      <c r="AX105" s="127"/>
      <c r="BE105" s="143"/>
      <c r="BH105" s="135"/>
      <c r="BI105" s="127"/>
      <c r="BQ105" s="143"/>
      <c r="BT105" s="135"/>
      <c r="BU105" s="127"/>
      <c r="CB105" s="143"/>
      <c r="CE105" s="135"/>
      <c r="CF105" s="127"/>
    </row>
    <row r="106" spans="7:92" x14ac:dyDescent="0.2">
      <c r="G106" s="132"/>
      <c r="H106" s="245"/>
      <c r="I106" s="245"/>
      <c r="J106" s="132"/>
      <c r="L106" s="110"/>
      <c r="M106" s="107"/>
      <c r="N106" s="107"/>
      <c r="O106" s="135"/>
      <c r="P106" s="127"/>
      <c r="Q106" s="110"/>
      <c r="R106" s="110"/>
      <c r="S106" s="110"/>
      <c r="T106" s="132"/>
      <c r="U106" s="132"/>
      <c r="V106" s="110"/>
      <c r="W106" s="110"/>
      <c r="X106" s="107"/>
      <c r="Y106" s="107"/>
      <c r="Z106" s="135"/>
      <c r="AA106" s="127"/>
      <c r="AL106" s="135"/>
      <c r="AM106" s="127"/>
      <c r="AW106" s="135"/>
      <c r="AX106" s="127"/>
      <c r="BH106" s="135"/>
      <c r="BI106" s="127"/>
      <c r="BT106" s="135"/>
      <c r="BU106" s="127"/>
      <c r="CE106" s="135"/>
      <c r="CF106" s="127"/>
    </row>
    <row r="107" spans="7:92" x14ac:dyDescent="0.2">
      <c r="G107" s="132"/>
      <c r="H107" s="245"/>
      <c r="I107" s="245"/>
      <c r="J107" s="132"/>
      <c r="L107" s="110"/>
      <c r="M107" s="107"/>
      <c r="N107" s="107"/>
      <c r="O107" s="110"/>
      <c r="P107" s="110"/>
      <c r="Q107" s="110"/>
      <c r="R107" s="110"/>
      <c r="S107" s="110"/>
      <c r="T107" s="132"/>
      <c r="U107" s="132"/>
      <c r="V107" s="110"/>
      <c r="W107" s="110"/>
      <c r="X107" s="107"/>
      <c r="Y107" s="107"/>
    </row>
    <row r="108" spans="7:92" x14ac:dyDescent="0.2">
      <c r="G108" s="132"/>
      <c r="H108" s="245"/>
      <c r="I108" s="245"/>
      <c r="J108" s="132"/>
      <c r="L108" s="129"/>
      <c r="M108" s="107"/>
      <c r="N108" s="107"/>
      <c r="O108" s="135"/>
      <c r="P108" s="127"/>
      <c r="Q108" s="110"/>
      <c r="R108" s="110"/>
      <c r="S108" s="110"/>
      <c r="T108" s="132"/>
      <c r="U108" s="132"/>
      <c r="V108" s="110"/>
      <c r="W108" s="129"/>
      <c r="X108" s="107"/>
      <c r="Y108" s="107"/>
      <c r="Z108" s="135"/>
      <c r="AA108" s="127"/>
      <c r="AI108" s="143"/>
      <c r="AL108" s="135"/>
      <c r="AM108" s="127"/>
      <c r="AT108" s="143"/>
      <c r="AW108" s="135"/>
      <c r="AX108" s="127"/>
      <c r="BE108" s="143"/>
      <c r="BH108" s="135"/>
      <c r="BI108" s="127"/>
      <c r="BQ108" s="143"/>
      <c r="BT108" s="135"/>
      <c r="BU108" s="127"/>
      <c r="CB108" s="143"/>
      <c r="CE108" s="135"/>
      <c r="CF108" s="127"/>
    </row>
    <row r="109" spans="7:92" x14ac:dyDescent="0.2">
      <c r="G109" s="132"/>
      <c r="H109" s="245"/>
      <c r="I109" s="245"/>
      <c r="J109" s="132"/>
      <c r="L109" s="110"/>
      <c r="M109" s="107"/>
      <c r="N109" s="107"/>
      <c r="O109" s="135"/>
      <c r="P109" s="127"/>
      <c r="Q109" s="110"/>
      <c r="R109" s="110"/>
      <c r="S109" s="110"/>
      <c r="T109" s="132"/>
      <c r="U109" s="132"/>
      <c r="V109" s="110"/>
      <c r="W109" s="110"/>
      <c r="X109" s="107"/>
      <c r="Y109" s="107"/>
      <c r="Z109" s="135"/>
      <c r="AA109" s="127"/>
      <c r="AL109" s="135"/>
      <c r="AM109" s="127"/>
      <c r="AW109" s="135"/>
      <c r="AX109" s="127"/>
      <c r="BH109" s="135"/>
      <c r="BI109" s="127"/>
      <c r="BT109" s="135"/>
      <c r="BU109" s="127"/>
      <c r="CE109" s="135"/>
      <c r="CF109" s="127"/>
    </row>
    <row r="110" spans="7:92" x14ac:dyDescent="0.2">
      <c r="G110" s="132"/>
      <c r="H110" s="245"/>
      <c r="I110" s="245"/>
      <c r="J110" s="132"/>
      <c r="L110" s="110"/>
      <c r="M110" s="107"/>
      <c r="N110" s="107"/>
      <c r="O110" s="110"/>
      <c r="P110" s="110"/>
      <c r="Q110" s="110"/>
      <c r="R110" s="110"/>
      <c r="S110" s="110"/>
      <c r="T110" s="132"/>
      <c r="U110" s="132"/>
      <c r="V110" s="110"/>
      <c r="W110" s="110"/>
      <c r="X110" s="107"/>
      <c r="Y110" s="107"/>
    </row>
    <row r="111" spans="7:92" x14ac:dyDescent="0.2">
      <c r="G111" s="132"/>
      <c r="H111" s="245"/>
      <c r="I111" s="245"/>
      <c r="J111" s="132"/>
      <c r="L111" s="129"/>
      <c r="M111" s="107"/>
      <c r="N111" s="107"/>
      <c r="O111" s="135"/>
      <c r="P111" s="127"/>
      <c r="Q111" s="110"/>
      <c r="R111" s="110"/>
      <c r="S111" s="110"/>
      <c r="T111" s="132"/>
      <c r="U111" s="132"/>
      <c r="V111" s="110"/>
      <c r="W111" s="129"/>
      <c r="X111" s="107"/>
      <c r="Y111" s="107"/>
      <c r="Z111" s="135"/>
      <c r="AA111" s="127"/>
      <c r="AI111" s="143"/>
      <c r="AL111" s="135"/>
      <c r="AM111" s="127"/>
      <c r="AT111" s="143"/>
      <c r="AW111" s="135"/>
      <c r="AX111" s="127"/>
      <c r="BE111" s="143"/>
      <c r="BH111" s="135"/>
      <c r="BI111" s="127"/>
      <c r="BQ111" s="143"/>
      <c r="BT111" s="135"/>
      <c r="BU111" s="127"/>
      <c r="CB111" s="143"/>
      <c r="CE111" s="135"/>
      <c r="CF111" s="127"/>
    </row>
    <row r="112" spans="7:92" x14ac:dyDescent="0.2">
      <c r="G112" s="132"/>
      <c r="H112" s="245"/>
      <c r="I112" s="245"/>
      <c r="J112" s="132"/>
      <c r="L112" s="110"/>
      <c r="M112" s="107"/>
      <c r="N112" s="107"/>
      <c r="O112" s="135"/>
      <c r="P112" s="127"/>
      <c r="Q112" s="110"/>
      <c r="R112" s="110"/>
      <c r="S112" s="110"/>
      <c r="T112" s="132"/>
      <c r="U112" s="132"/>
      <c r="V112" s="110"/>
      <c r="W112" s="110"/>
      <c r="X112" s="107"/>
      <c r="Y112" s="107"/>
      <c r="Z112" s="135"/>
      <c r="AA112" s="127"/>
      <c r="AL112" s="135"/>
      <c r="AM112" s="127"/>
      <c r="AW112" s="135"/>
      <c r="AX112" s="127"/>
      <c r="BH112" s="135"/>
      <c r="BI112" s="127"/>
      <c r="BT112" s="135"/>
      <c r="BU112" s="127"/>
      <c r="CE112" s="135"/>
      <c r="CF112" s="127"/>
    </row>
    <row r="113" spans="7:84" x14ac:dyDescent="0.2">
      <c r="G113" s="132"/>
      <c r="H113" s="245"/>
      <c r="I113" s="245"/>
      <c r="J113" s="132"/>
      <c r="L113" s="110"/>
      <c r="M113" s="107"/>
      <c r="N113" s="107"/>
      <c r="O113" s="110"/>
      <c r="P113" s="110"/>
      <c r="Q113" s="110"/>
      <c r="R113" s="110"/>
      <c r="S113" s="110"/>
      <c r="T113" s="132"/>
      <c r="U113" s="132"/>
      <c r="V113" s="110"/>
      <c r="W113" s="110"/>
      <c r="X113" s="107"/>
      <c r="Y113" s="107"/>
    </row>
    <row r="114" spans="7:84" x14ac:dyDescent="0.2">
      <c r="G114" s="132"/>
      <c r="H114" s="245"/>
      <c r="I114" s="245"/>
      <c r="J114" s="132"/>
      <c r="L114" s="129"/>
      <c r="M114" s="107"/>
      <c r="N114" s="107"/>
      <c r="O114" s="135"/>
      <c r="P114" s="127"/>
      <c r="Q114" s="110"/>
      <c r="R114" s="110"/>
      <c r="S114" s="110"/>
      <c r="T114" s="132"/>
      <c r="U114" s="132"/>
      <c r="V114" s="110"/>
      <c r="W114" s="129"/>
      <c r="X114" s="107"/>
      <c r="Y114" s="107"/>
      <c r="Z114" s="135"/>
      <c r="AA114" s="127"/>
      <c r="AI114" s="143"/>
      <c r="AL114" s="135"/>
      <c r="AM114" s="127"/>
      <c r="AT114" s="143"/>
      <c r="AW114" s="135"/>
      <c r="AX114" s="127"/>
      <c r="BE114" s="143"/>
      <c r="BH114" s="135"/>
      <c r="BI114" s="127"/>
      <c r="BQ114" s="143"/>
      <c r="BT114" s="135"/>
      <c r="BU114" s="127"/>
      <c r="CB114" s="143"/>
      <c r="CE114" s="135"/>
      <c r="CF114" s="127"/>
    </row>
    <row r="115" spans="7:84" x14ac:dyDescent="0.2">
      <c r="G115" s="132"/>
      <c r="H115" s="245"/>
      <c r="I115" s="245"/>
      <c r="J115" s="132"/>
      <c r="L115" s="110"/>
      <c r="M115" s="107"/>
      <c r="N115" s="107"/>
      <c r="O115" s="135"/>
      <c r="P115" s="127"/>
      <c r="Q115" s="110"/>
      <c r="R115" s="110"/>
      <c r="S115" s="110"/>
      <c r="T115" s="132"/>
      <c r="U115" s="132"/>
      <c r="V115" s="110"/>
      <c r="W115" s="110"/>
      <c r="X115" s="107"/>
      <c r="Y115" s="107"/>
      <c r="Z115" s="135"/>
      <c r="AA115" s="127"/>
      <c r="AL115" s="135"/>
      <c r="AM115" s="127"/>
      <c r="AW115" s="135"/>
      <c r="AX115" s="127"/>
      <c r="BH115" s="135"/>
      <c r="BI115" s="127"/>
      <c r="BT115" s="135"/>
      <c r="BU115" s="127"/>
      <c r="CE115" s="135"/>
      <c r="CF115" s="127"/>
    </row>
    <row r="116" spans="7:84" x14ac:dyDescent="0.2">
      <c r="G116" s="132"/>
      <c r="H116" s="245"/>
      <c r="I116" s="245"/>
      <c r="J116" s="132"/>
      <c r="L116" s="110"/>
      <c r="M116" s="107"/>
      <c r="N116" s="107"/>
      <c r="O116" s="110"/>
      <c r="P116" s="110"/>
      <c r="Q116" s="110"/>
      <c r="R116" s="110"/>
      <c r="S116" s="110"/>
      <c r="T116" s="132"/>
      <c r="U116" s="132"/>
      <c r="V116" s="110"/>
      <c r="W116" s="110"/>
      <c r="X116" s="107"/>
      <c r="Y116" s="107"/>
    </row>
    <row r="117" spans="7:84" x14ac:dyDescent="0.2">
      <c r="G117" s="132"/>
      <c r="H117" s="245"/>
      <c r="I117" s="245"/>
      <c r="J117" s="132"/>
      <c r="L117" s="129"/>
      <c r="M117" s="107"/>
      <c r="N117" s="107"/>
      <c r="O117" s="135"/>
      <c r="P117" s="127"/>
      <c r="Q117" s="110"/>
      <c r="R117" s="110"/>
      <c r="S117" s="110"/>
      <c r="T117" s="132"/>
      <c r="U117" s="132"/>
      <c r="V117" s="110"/>
      <c r="W117" s="129"/>
      <c r="X117" s="107"/>
      <c r="Y117" s="107"/>
      <c r="Z117" s="135"/>
      <c r="AA117" s="127"/>
      <c r="AI117" s="143"/>
      <c r="AL117" s="135"/>
      <c r="AM117" s="127"/>
      <c r="AT117" s="143"/>
      <c r="AW117" s="135"/>
      <c r="AX117" s="127"/>
      <c r="BE117" s="143"/>
      <c r="BH117" s="135"/>
      <c r="BI117" s="127"/>
      <c r="BQ117" s="143"/>
      <c r="BT117" s="135"/>
      <c r="BU117" s="127"/>
      <c r="CB117" s="143"/>
      <c r="CE117" s="135"/>
      <c r="CF117" s="127"/>
    </row>
    <row r="118" spans="7:84" x14ac:dyDescent="0.2">
      <c r="G118" s="132"/>
      <c r="H118" s="245"/>
      <c r="I118" s="245"/>
      <c r="J118" s="132"/>
      <c r="L118" s="110"/>
      <c r="M118" s="107"/>
      <c r="N118" s="107"/>
      <c r="O118" s="135"/>
      <c r="P118" s="127"/>
      <c r="Q118" s="110"/>
      <c r="R118" s="110"/>
      <c r="S118" s="110"/>
      <c r="T118" s="132"/>
      <c r="U118" s="132"/>
      <c r="V118" s="110"/>
      <c r="W118" s="110"/>
      <c r="X118" s="107"/>
      <c r="Y118" s="107"/>
      <c r="Z118" s="135"/>
      <c r="AA118" s="127"/>
      <c r="AL118" s="135"/>
      <c r="AM118" s="127"/>
      <c r="AW118" s="135"/>
      <c r="AX118" s="127"/>
      <c r="BH118" s="135"/>
      <c r="BI118" s="127"/>
      <c r="BT118" s="135"/>
      <c r="BU118" s="127"/>
      <c r="CE118" s="135"/>
      <c r="CF118" s="127"/>
    </row>
    <row r="119" spans="7:84" x14ac:dyDescent="0.2">
      <c r="G119" s="132"/>
      <c r="H119" s="245"/>
      <c r="I119" s="245"/>
      <c r="J119" s="132"/>
      <c r="L119" s="110"/>
      <c r="M119" s="107"/>
      <c r="N119" s="107"/>
      <c r="O119" s="110"/>
      <c r="P119" s="110"/>
      <c r="Q119" s="110"/>
      <c r="R119" s="110"/>
      <c r="S119" s="110"/>
      <c r="T119" s="132"/>
      <c r="U119" s="132"/>
      <c r="V119" s="110"/>
      <c r="W119" s="110"/>
      <c r="X119" s="107"/>
      <c r="Y119" s="107"/>
    </row>
    <row r="120" spans="7:84" x14ac:dyDescent="0.2">
      <c r="G120" s="132"/>
      <c r="H120" s="245"/>
      <c r="I120" s="245"/>
      <c r="J120" s="132"/>
      <c r="L120" s="129"/>
      <c r="M120" s="107"/>
      <c r="N120" s="107"/>
      <c r="O120" s="135"/>
      <c r="P120" s="127"/>
      <c r="Q120" s="110"/>
      <c r="R120" s="110"/>
      <c r="S120" s="110"/>
      <c r="T120" s="132"/>
      <c r="U120" s="132"/>
      <c r="V120" s="110"/>
      <c r="W120" s="129"/>
      <c r="X120" s="107"/>
      <c r="Y120" s="107"/>
      <c r="Z120" s="135"/>
      <c r="AA120" s="127"/>
      <c r="AI120" s="143"/>
      <c r="AL120" s="135"/>
      <c r="AM120" s="127"/>
      <c r="AT120" s="143"/>
      <c r="AW120" s="135"/>
      <c r="AX120" s="127"/>
      <c r="BE120" s="143"/>
      <c r="BH120" s="135"/>
      <c r="BI120" s="127"/>
      <c r="BQ120" s="143"/>
      <c r="BT120" s="135"/>
      <c r="BU120" s="127"/>
      <c r="CB120" s="143"/>
      <c r="CE120" s="135"/>
      <c r="CF120" s="127"/>
    </row>
    <row r="121" spans="7:84" x14ac:dyDescent="0.2">
      <c r="G121" s="132"/>
      <c r="H121" s="245"/>
      <c r="I121" s="245"/>
      <c r="J121" s="132"/>
      <c r="L121" s="110"/>
      <c r="M121" s="107"/>
      <c r="N121" s="107"/>
      <c r="O121" s="135"/>
      <c r="P121" s="127"/>
      <c r="Q121" s="110"/>
      <c r="R121" s="110"/>
      <c r="S121" s="110"/>
      <c r="T121" s="132"/>
      <c r="U121" s="132"/>
      <c r="V121" s="110"/>
      <c r="W121" s="110"/>
      <c r="X121" s="107"/>
      <c r="Y121" s="107"/>
      <c r="Z121" s="135"/>
      <c r="AA121" s="127"/>
      <c r="AL121" s="135"/>
      <c r="AM121" s="127"/>
      <c r="AW121" s="135"/>
      <c r="AX121" s="127"/>
      <c r="BH121" s="135"/>
      <c r="BI121" s="127"/>
      <c r="BT121" s="135"/>
      <c r="BU121" s="127"/>
      <c r="CE121" s="135"/>
      <c r="CF121" s="127"/>
    </row>
    <row r="122" spans="7:84" x14ac:dyDescent="0.2">
      <c r="G122" s="132"/>
      <c r="H122" s="245"/>
      <c r="I122" s="245"/>
      <c r="J122" s="132"/>
      <c r="L122" s="110"/>
      <c r="M122" s="107"/>
      <c r="N122" s="107"/>
      <c r="O122" s="110"/>
      <c r="P122" s="110"/>
      <c r="Q122" s="110"/>
      <c r="R122" s="110"/>
      <c r="S122" s="110"/>
      <c r="T122" s="132"/>
      <c r="U122" s="132"/>
      <c r="V122" s="110"/>
      <c r="W122" s="110"/>
      <c r="X122" s="107"/>
      <c r="Y122" s="107"/>
    </row>
    <row r="123" spans="7:84" x14ac:dyDescent="0.2">
      <c r="G123" s="132"/>
      <c r="H123" s="245"/>
      <c r="I123" s="245"/>
      <c r="J123" s="132"/>
      <c r="L123" s="129"/>
      <c r="M123" s="107"/>
      <c r="N123" s="107"/>
      <c r="O123" s="135"/>
      <c r="P123" s="127"/>
      <c r="Q123" s="110"/>
      <c r="R123" s="110"/>
      <c r="S123" s="110"/>
      <c r="T123" s="132"/>
      <c r="U123" s="132"/>
      <c r="V123" s="110"/>
      <c r="W123" s="129"/>
      <c r="X123" s="107"/>
      <c r="Y123" s="107"/>
      <c r="Z123" s="135"/>
      <c r="AA123" s="127"/>
      <c r="AI123" s="143"/>
      <c r="AL123" s="135"/>
      <c r="AM123" s="127"/>
      <c r="AT123" s="143"/>
      <c r="AW123" s="135"/>
      <c r="AX123" s="127"/>
      <c r="BE123" s="143"/>
      <c r="BH123" s="135"/>
      <c r="BI123" s="127"/>
      <c r="BQ123" s="143"/>
      <c r="BT123" s="135"/>
      <c r="BU123" s="127"/>
      <c r="CB123" s="143"/>
      <c r="CE123" s="135"/>
      <c r="CF123" s="127"/>
    </row>
    <row r="124" spans="7:84" x14ac:dyDescent="0.2">
      <c r="G124" s="132"/>
      <c r="H124" s="245"/>
      <c r="I124" s="245"/>
      <c r="J124" s="132"/>
      <c r="L124" s="110"/>
      <c r="M124" s="107"/>
      <c r="N124" s="107"/>
      <c r="O124" s="135"/>
      <c r="P124" s="127"/>
      <c r="Q124" s="110"/>
      <c r="R124" s="110"/>
      <c r="S124" s="110"/>
      <c r="T124" s="132"/>
      <c r="U124" s="132"/>
      <c r="V124" s="110"/>
      <c r="W124" s="110"/>
      <c r="X124" s="107"/>
      <c r="Y124" s="107"/>
      <c r="Z124" s="135"/>
      <c r="AA124" s="127"/>
      <c r="AL124" s="135"/>
      <c r="AM124" s="127"/>
      <c r="AW124" s="135"/>
      <c r="AX124" s="127"/>
      <c r="BH124" s="135"/>
      <c r="BI124" s="127"/>
      <c r="BT124" s="135"/>
      <c r="BU124" s="127"/>
      <c r="CE124" s="135"/>
      <c r="CF124" s="127"/>
    </row>
    <row r="125" spans="7:84" x14ac:dyDescent="0.2">
      <c r="G125" s="132"/>
      <c r="H125" s="245"/>
      <c r="I125" s="245"/>
      <c r="J125" s="132"/>
      <c r="L125" s="110"/>
      <c r="M125" s="107"/>
      <c r="N125" s="107"/>
      <c r="O125" s="110"/>
      <c r="P125" s="110"/>
      <c r="Q125" s="110"/>
      <c r="R125" s="110"/>
      <c r="S125" s="110"/>
      <c r="T125" s="132"/>
      <c r="U125" s="132"/>
      <c r="V125" s="110"/>
      <c r="W125" s="110"/>
      <c r="X125" s="107"/>
      <c r="Y125" s="107"/>
    </row>
    <row r="126" spans="7:84" x14ac:dyDescent="0.2">
      <c r="G126" s="132"/>
      <c r="H126" s="245"/>
      <c r="I126" s="245"/>
      <c r="J126" s="132"/>
      <c r="L126" s="129"/>
      <c r="M126" s="107"/>
      <c r="N126" s="107"/>
      <c r="O126" s="135"/>
      <c r="P126" s="127"/>
      <c r="Q126" s="110"/>
      <c r="R126" s="110"/>
      <c r="S126" s="110"/>
      <c r="T126" s="132"/>
      <c r="U126" s="132"/>
      <c r="V126" s="110"/>
      <c r="W126" s="129"/>
      <c r="X126" s="107"/>
      <c r="Y126" s="107"/>
      <c r="Z126" s="135"/>
      <c r="AA126" s="127"/>
      <c r="AI126" s="143"/>
      <c r="AL126" s="135"/>
      <c r="AM126" s="127"/>
      <c r="AT126" s="143"/>
      <c r="AW126" s="135"/>
      <c r="AX126" s="127"/>
      <c r="BE126" s="143"/>
      <c r="BH126" s="135"/>
      <c r="BI126" s="127"/>
      <c r="BQ126" s="143"/>
      <c r="BT126" s="135"/>
      <c r="BU126" s="127"/>
      <c r="CB126" s="143"/>
      <c r="CE126" s="135"/>
      <c r="CF126" s="127"/>
    </row>
    <row r="127" spans="7:84" x14ac:dyDescent="0.2">
      <c r="G127" s="132"/>
      <c r="H127" s="245"/>
      <c r="I127" s="245"/>
      <c r="J127" s="132"/>
      <c r="L127" s="110"/>
      <c r="M127" s="107"/>
      <c r="N127" s="107"/>
      <c r="O127" s="135"/>
      <c r="P127" s="127"/>
      <c r="Q127" s="110"/>
      <c r="R127" s="110"/>
      <c r="S127" s="110"/>
      <c r="T127" s="132"/>
      <c r="U127" s="132"/>
      <c r="V127" s="110"/>
      <c r="W127" s="110"/>
      <c r="X127" s="107"/>
      <c r="Y127" s="107"/>
      <c r="Z127" s="135"/>
      <c r="AA127" s="127"/>
      <c r="AL127" s="135"/>
      <c r="AM127" s="127"/>
      <c r="AW127" s="135"/>
      <c r="AX127" s="127"/>
      <c r="BH127" s="135"/>
      <c r="BI127" s="127"/>
      <c r="BT127" s="135"/>
      <c r="BU127" s="127"/>
      <c r="CE127" s="135"/>
      <c r="CF127" s="127"/>
    </row>
    <row r="128" spans="7:84" x14ac:dyDescent="0.2">
      <c r="G128" s="132"/>
      <c r="H128" s="245"/>
      <c r="I128" s="245"/>
      <c r="J128" s="132"/>
      <c r="L128" s="110"/>
      <c r="M128" s="107"/>
      <c r="N128" s="107"/>
      <c r="O128" s="110"/>
      <c r="P128" s="110"/>
      <c r="Q128" s="110"/>
      <c r="R128" s="110"/>
      <c r="S128" s="110"/>
      <c r="T128" s="132"/>
      <c r="U128" s="132"/>
      <c r="V128" s="110"/>
      <c r="W128" s="110"/>
      <c r="X128" s="107"/>
      <c r="Y128" s="107"/>
    </row>
    <row r="129" spans="7:84" x14ac:dyDescent="0.2">
      <c r="G129" s="132"/>
      <c r="H129" s="245"/>
      <c r="I129" s="245"/>
      <c r="J129" s="132"/>
      <c r="L129" s="129"/>
      <c r="M129" s="107"/>
      <c r="N129" s="107"/>
      <c r="O129" s="135"/>
      <c r="P129" s="127"/>
      <c r="Q129" s="110"/>
      <c r="R129" s="110"/>
      <c r="S129" s="110"/>
      <c r="T129" s="132"/>
      <c r="U129" s="132"/>
      <c r="V129" s="110"/>
      <c r="W129" s="129"/>
      <c r="X129" s="107"/>
      <c r="Y129" s="107"/>
      <c r="Z129" s="135"/>
      <c r="AA129" s="127"/>
      <c r="AI129" s="143"/>
      <c r="AL129" s="135"/>
      <c r="AM129" s="127"/>
      <c r="AT129" s="143"/>
      <c r="AW129" s="135"/>
      <c r="AX129" s="127"/>
      <c r="BE129" s="143"/>
      <c r="BH129" s="135"/>
      <c r="BI129" s="127"/>
      <c r="BQ129" s="143"/>
      <c r="BT129" s="135"/>
      <c r="BU129" s="127"/>
      <c r="CB129" s="143"/>
      <c r="CE129" s="135"/>
      <c r="CF129" s="127"/>
    </row>
    <row r="130" spans="7:84" x14ac:dyDescent="0.2">
      <c r="G130" s="132"/>
      <c r="H130" s="245"/>
      <c r="I130" s="245"/>
      <c r="J130" s="132"/>
      <c r="L130" s="110"/>
      <c r="M130" s="107"/>
      <c r="N130" s="107"/>
      <c r="O130" s="135"/>
      <c r="P130" s="127"/>
      <c r="Q130" s="110"/>
      <c r="R130" s="110"/>
      <c r="S130" s="110"/>
      <c r="T130" s="132"/>
      <c r="U130" s="132"/>
      <c r="V130" s="110"/>
      <c r="W130" s="110"/>
      <c r="X130" s="107"/>
      <c r="Y130" s="107"/>
      <c r="Z130" s="135"/>
      <c r="AA130" s="127"/>
      <c r="AL130" s="135"/>
      <c r="AM130" s="127"/>
      <c r="AW130" s="135"/>
      <c r="AX130" s="127"/>
      <c r="BH130" s="135"/>
      <c r="BI130" s="127"/>
      <c r="BT130" s="135"/>
      <c r="BU130" s="127"/>
      <c r="CE130" s="135"/>
      <c r="CF130" s="127"/>
    </row>
    <row r="131" spans="7:84" x14ac:dyDescent="0.2">
      <c r="G131" s="132"/>
      <c r="H131" s="245"/>
      <c r="I131" s="245"/>
      <c r="J131" s="132"/>
    </row>
    <row r="132" spans="7:84" x14ac:dyDescent="0.2">
      <c r="G132" s="132"/>
      <c r="H132" s="245"/>
      <c r="I132" s="245"/>
      <c r="J132" s="132"/>
      <c r="L132" s="143"/>
      <c r="O132" s="135"/>
      <c r="P132" s="127"/>
      <c r="W132" s="143"/>
      <c r="Z132" s="135"/>
      <c r="AA132" s="127"/>
      <c r="AI132" s="143"/>
      <c r="AL132" s="135"/>
      <c r="AM132" s="127"/>
      <c r="AT132" s="143"/>
      <c r="AW132" s="135"/>
      <c r="AX132" s="127"/>
      <c r="BE132" s="143"/>
      <c r="BH132" s="135"/>
      <c r="BI132" s="127"/>
      <c r="BQ132" s="143"/>
      <c r="BT132" s="135"/>
      <c r="BU132" s="127"/>
      <c r="CB132" s="143"/>
      <c r="CE132" s="135"/>
      <c r="CF132" s="127"/>
    </row>
    <row r="133" spans="7:84" x14ac:dyDescent="0.2">
      <c r="O133" s="135"/>
      <c r="P133" s="127"/>
      <c r="Z133" s="135"/>
      <c r="AA133" s="127"/>
      <c r="AL133" s="135"/>
      <c r="AM133" s="127"/>
      <c r="AW133" s="135"/>
      <c r="AX133" s="127"/>
      <c r="BH133" s="135"/>
      <c r="BI133" s="127"/>
      <c r="BT133" s="135"/>
      <c r="BU133" s="127"/>
      <c r="CE133" s="135"/>
      <c r="CF133" s="127"/>
    </row>
    <row r="135" spans="7:84" x14ac:dyDescent="0.2">
      <c r="L135" s="143"/>
      <c r="W135" s="143"/>
      <c r="AI135" s="143"/>
      <c r="AT135" s="143"/>
      <c r="BE135" s="143"/>
      <c r="BQ135" s="143"/>
      <c r="CB135" s="143"/>
    </row>
    <row r="138" spans="7:84" x14ac:dyDescent="0.2">
      <c r="L138" s="143"/>
      <c r="W138" s="143"/>
      <c r="AI138" s="143"/>
      <c r="AT138" s="143"/>
      <c r="BE138" s="143"/>
      <c r="BQ138" s="143"/>
      <c r="CB138" s="143"/>
    </row>
  </sheetData>
  <sortState xmlns:xlrd2="http://schemas.microsoft.com/office/spreadsheetml/2017/richdata2" ref="A2:M32">
    <sortCondition ref="G2:G32"/>
  </sortState>
  <mergeCells count="6">
    <mergeCell ref="I17:J17"/>
    <mergeCell ref="I13:J13"/>
    <mergeCell ref="I8:J8"/>
    <mergeCell ref="I12:K12"/>
    <mergeCell ref="I9:J9"/>
    <mergeCell ref="I16:K16"/>
  </mergeCells>
  <pageMargins left="0.74803149606299213" right="0.74803149606299213" top="0.98425196850393704" bottom="0.98425196850393704" header="0.51181102362204722" footer="0.51181102362204722"/>
  <pageSetup paperSize="9" scale="78" pageOrder="overThenDown" orientation="landscape" horizontalDpi="4294967293" verticalDpi="4294967293" r:id="rId1"/>
  <headerFooter alignWithMargins="0">
    <oddHeader>&amp;LIndividuell kula Herrar</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O136"/>
  <sheetViews>
    <sheetView showGridLines="0" showZeros="0" topLeftCell="X7" workbookViewId="0">
      <selection activeCell="BP18" sqref="BP18"/>
    </sheetView>
  </sheetViews>
  <sheetFormatPr defaultRowHeight="12.75" x14ac:dyDescent="0.2"/>
  <cols>
    <col min="1" max="1" width="2.7109375" style="112" customWidth="1"/>
    <col min="2" max="2" width="6" style="112" customWidth="1"/>
    <col min="3" max="3" width="5.42578125" style="112" customWidth="1"/>
    <col min="4" max="4" width="5" style="115" customWidth="1"/>
    <col min="5" max="5" width="9.140625" style="115"/>
    <col min="6" max="6" width="13.7109375" style="112" customWidth="1"/>
    <col min="7" max="7" width="12.7109375" style="112" customWidth="1"/>
    <col min="8" max="10" width="2.7109375" style="112" customWidth="1"/>
    <col min="11" max="11" width="2.7109375" customWidth="1"/>
    <col min="12" max="12" width="6" customWidth="1"/>
    <col min="13" max="13" width="6" style="112" customWidth="1"/>
    <col min="14" max="14" width="4.85546875" style="112" customWidth="1"/>
    <col min="15" max="15" width="5" style="115" customWidth="1"/>
    <col min="16" max="16" width="10.42578125" style="115" customWidth="1"/>
    <col min="17" max="17" width="13.7109375" style="112" customWidth="1"/>
    <col min="18" max="18" width="10" style="112" customWidth="1"/>
    <col min="19" max="21" width="2.7109375" style="112" customWidth="1"/>
    <col min="22" max="22" width="2.7109375" customWidth="1"/>
    <col min="23" max="23" width="6" customWidth="1"/>
    <col min="25" max="25" width="4.85546875" style="112" customWidth="1"/>
    <col min="26" max="26" width="5" style="115" customWidth="1"/>
    <col min="27" max="27" width="9.140625" style="115"/>
    <col min="28" max="28" width="13.7109375" style="112" customWidth="1"/>
    <col min="29" max="29" width="17.140625" style="112" customWidth="1"/>
    <col min="30" max="32" width="2.7109375" style="112" customWidth="1"/>
    <col min="33" max="33" width="2.7109375" customWidth="1"/>
    <col min="34" max="34" width="6" customWidth="1"/>
    <col min="36" max="36" width="4.85546875" style="112" customWidth="1"/>
    <col min="37" max="37" width="5" style="115" customWidth="1"/>
    <col min="38" max="38" width="9.140625" style="115"/>
    <col min="39" max="39" width="13.7109375" style="112" customWidth="1"/>
    <col min="40" max="40" width="17.140625" style="112" customWidth="1"/>
    <col min="41" max="43" width="2.7109375" style="112" customWidth="1"/>
    <col min="44" max="44" width="2.7109375" customWidth="1"/>
    <col min="45" max="45" width="6" customWidth="1"/>
    <col min="46" max="46" width="6" style="112" customWidth="1"/>
    <col min="47" max="47" width="4.85546875" style="112" customWidth="1"/>
    <col min="48" max="48" width="5" style="115" customWidth="1"/>
    <col min="49" max="49" width="9.140625" style="115"/>
    <col min="50" max="50" width="13.7109375" style="112" customWidth="1"/>
    <col min="51" max="51" width="17.140625" style="112" customWidth="1"/>
    <col min="52" max="54" width="2.7109375" style="112" customWidth="1"/>
    <col min="55" max="55" width="2.7109375" customWidth="1"/>
    <col min="56" max="56" width="6" customWidth="1"/>
    <col min="58" max="58" width="4.85546875" style="112" customWidth="1"/>
    <col min="59" max="59" width="5" style="115" customWidth="1"/>
    <col min="60" max="60" width="9.140625" style="115"/>
    <col min="61" max="61" width="13.7109375" style="112" customWidth="1"/>
    <col min="62" max="62" width="17.140625" style="112" customWidth="1"/>
    <col min="63" max="65" width="2.7109375" style="112" customWidth="1"/>
    <col min="66" max="66" width="2.7109375" customWidth="1"/>
    <col min="67" max="67" width="6" customWidth="1"/>
    <col min="232" max="233" width="17.5703125" customWidth="1"/>
    <col min="234" max="234" width="4" customWidth="1"/>
    <col min="235" max="235" width="17.5703125" customWidth="1"/>
    <col min="242" max="242" width="2.7109375" customWidth="1"/>
    <col min="243" max="243" width="5.42578125" customWidth="1"/>
    <col min="244" max="244" width="5" customWidth="1"/>
    <col min="246" max="246" width="13.7109375" customWidth="1"/>
    <col min="247" max="247" width="17.140625" customWidth="1"/>
    <col min="248" max="250" width="0" hidden="1" customWidth="1"/>
    <col min="251" max="251" width="2.7109375" customWidth="1"/>
    <col min="252" max="253" width="6" customWidth="1"/>
    <col min="254" max="254" width="4.85546875" customWidth="1"/>
    <col min="255" max="255" width="5" customWidth="1"/>
    <col min="256" max="256" width="10.42578125" customWidth="1"/>
    <col min="257" max="257" width="13.7109375" customWidth="1"/>
    <col min="258" max="258" width="17.140625" customWidth="1"/>
    <col min="259" max="261" width="0" hidden="1" customWidth="1"/>
    <col min="262" max="262" width="2.7109375" customWidth="1"/>
    <col min="263" max="263" width="6" customWidth="1"/>
    <col min="265" max="265" width="4.85546875" customWidth="1"/>
    <col min="266" max="266" width="5" customWidth="1"/>
    <col min="268" max="268" width="13.7109375" customWidth="1"/>
    <col min="269" max="269" width="17.140625" customWidth="1"/>
    <col min="270" max="273" width="2.7109375" customWidth="1"/>
    <col min="274" max="274" width="6" customWidth="1"/>
    <col min="276" max="276" width="4.85546875" customWidth="1"/>
    <col min="277" max="277" width="5" customWidth="1"/>
    <col min="279" max="279" width="13.7109375" customWidth="1"/>
    <col min="280" max="280" width="17.140625" customWidth="1"/>
    <col min="281" max="284" width="2.7109375" customWidth="1"/>
    <col min="285" max="286" width="6" customWidth="1"/>
    <col min="287" max="287" width="4.85546875" customWidth="1"/>
    <col min="288" max="288" width="5" customWidth="1"/>
    <col min="289" max="289" width="10.42578125" customWidth="1"/>
    <col min="290" max="290" width="13.7109375" customWidth="1"/>
    <col min="291" max="291" width="17.140625" customWidth="1"/>
    <col min="292" max="298" width="2.7109375" customWidth="1"/>
    <col min="299" max="299" width="6" customWidth="1"/>
    <col min="301" max="301" width="4.85546875" customWidth="1"/>
    <col min="302" max="302" width="5" customWidth="1"/>
    <col min="304" max="304" width="13.7109375" customWidth="1"/>
    <col min="305" max="305" width="17.140625" customWidth="1"/>
    <col min="306" max="309" width="2.7109375" customWidth="1"/>
    <col min="310" max="310" width="6" customWidth="1"/>
    <col min="312" max="312" width="4.85546875" customWidth="1"/>
    <col min="313" max="313" width="5" customWidth="1"/>
    <col min="315" max="315" width="13.7109375" customWidth="1"/>
    <col min="316" max="316" width="17.140625" customWidth="1"/>
    <col min="317" max="320" width="2.7109375" customWidth="1"/>
    <col min="321" max="321" width="6" customWidth="1"/>
    <col min="488" max="489" width="17.5703125" customWidth="1"/>
    <col min="490" max="490" width="4" customWidth="1"/>
    <col min="491" max="491" width="17.5703125" customWidth="1"/>
    <col min="498" max="498" width="2.7109375" customWidth="1"/>
    <col min="499" max="499" width="5.42578125" customWidth="1"/>
    <col min="500" max="500" width="5" customWidth="1"/>
    <col min="502" max="502" width="13.7109375" customWidth="1"/>
    <col min="503" max="503" width="17.140625" customWidth="1"/>
    <col min="504" max="506" width="0" hidden="1" customWidth="1"/>
    <col min="507" max="507" width="2.7109375" customWidth="1"/>
    <col min="508" max="509" width="6" customWidth="1"/>
    <col min="510" max="510" width="4.85546875" customWidth="1"/>
    <col min="511" max="511" width="5" customWidth="1"/>
    <col min="512" max="512" width="10.42578125" customWidth="1"/>
    <col min="513" max="513" width="13.7109375" customWidth="1"/>
    <col min="514" max="514" width="17.140625" customWidth="1"/>
    <col min="515" max="517" width="0" hidden="1" customWidth="1"/>
    <col min="518" max="518" width="2.7109375" customWidth="1"/>
    <col min="519" max="519" width="6" customWidth="1"/>
    <col min="521" max="521" width="4.85546875" customWidth="1"/>
    <col min="522" max="522" width="5" customWidth="1"/>
    <col min="524" max="524" width="13.7109375" customWidth="1"/>
    <col min="525" max="525" width="17.140625" customWidth="1"/>
    <col min="526" max="529" width="2.7109375" customWidth="1"/>
    <col min="530" max="530" width="6" customWidth="1"/>
    <col min="532" max="532" width="4.85546875" customWidth="1"/>
    <col min="533" max="533" width="5" customWidth="1"/>
    <col min="535" max="535" width="13.7109375" customWidth="1"/>
    <col min="536" max="536" width="17.140625" customWidth="1"/>
    <col min="537" max="540" width="2.7109375" customWidth="1"/>
    <col min="541" max="542" width="6" customWidth="1"/>
    <col min="543" max="543" width="4.85546875" customWidth="1"/>
    <col min="544" max="544" width="5" customWidth="1"/>
    <col min="545" max="545" width="10.42578125" customWidth="1"/>
    <col min="546" max="546" width="13.7109375" customWidth="1"/>
    <col min="547" max="547" width="17.140625" customWidth="1"/>
    <col min="548" max="554" width="2.7109375" customWidth="1"/>
    <col min="555" max="555" width="6" customWidth="1"/>
    <col min="557" max="557" width="4.85546875" customWidth="1"/>
    <col min="558" max="558" width="5" customWidth="1"/>
    <col min="560" max="560" width="13.7109375" customWidth="1"/>
    <col min="561" max="561" width="17.140625" customWidth="1"/>
    <col min="562" max="565" width="2.7109375" customWidth="1"/>
    <col min="566" max="566" width="6" customWidth="1"/>
    <col min="568" max="568" width="4.85546875" customWidth="1"/>
    <col min="569" max="569" width="5" customWidth="1"/>
    <col min="571" max="571" width="13.7109375" customWidth="1"/>
    <col min="572" max="572" width="17.140625" customWidth="1"/>
    <col min="573" max="576" width="2.7109375" customWidth="1"/>
    <col min="577" max="577" width="6" customWidth="1"/>
    <col min="744" max="745" width="17.5703125" customWidth="1"/>
    <col min="746" max="746" width="4" customWidth="1"/>
    <col min="747" max="747" width="17.5703125" customWidth="1"/>
    <col min="754" max="754" width="2.7109375" customWidth="1"/>
    <col min="755" max="755" width="5.42578125" customWidth="1"/>
    <col min="756" max="756" width="5" customWidth="1"/>
    <col min="758" max="758" width="13.7109375" customWidth="1"/>
    <col min="759" max="759" width="17.140625" customWidth="1"/>
    <col min="760" max="762" width="0" hidden="1" customWidth="1"/>
    <col min="763" max="763" width="2.7109375" customWidth="1"/>
    <col min="764" max="765" width="6" customWidth="1"/>
    <col min="766" max="766" width="4.85546875" customWidth="1"/>
    <col min="767" max="767" width="5" customWidth="1"/>
    <col min="768" max="768" width="10.42578125" customWidth="1"/>
    <col min="769" max="769" width="13.7109375" customWidth="1"/>
    <col min="770" max="770" width="17.140625" customWidth="1"/>
    <col min="771" max="773" width="0" hidden="1" customWidth="1"/>
    <col min="774" max="774" width="2.7109375" customWidth="1"/>
    <col min="775" max="775" width="6" customWidth="1"/>
    <col min="777" max="777" width="4.85546875" customWidth="1"/>
    <col min="778" max="778" width="5" customWidth="1"/>
    <col min="780" max="780" width="13.7109375" customWidth="1"/>
    <col min="781" max="781" width="17.140625" customWidth="1"/>
    <col min="782" max="785" width="2.7109375" customWidth="1"/>
    <col min="786" max="786" width="6" customWidth="1"/>
    <col min="788" max="788" width="4.85546875" customWidth="1"/>
    <col min="789" max="789" width="5" customWidth="1"/>
    <col min="791" max="791" width="13.7109375" customWidth="1"/>
    <col min="792" max="792" width="17.140625" customWidth="1"/>
    <col min="793" max="796" width="2.7109375" customWidth="1"/>
    <col min="797" max="798" width="6" customWidth="1"/>
    <col min="799" max="799" width="4.85546875" customWidth="1"/>
    <col min="800" max="800" width="5" customWidth="1"/>
    <col min="801" max="801" width="10.42578125" customWidth="1"/>
    <col min="802" max="802" width="13.7109375" customWidth="1"/>
    <col min="803" max="803" width="17.140625" customWidth="1"/>
    <col min="804" max="810" width="2.7109375" customWidth="1"/>
    <col min="811" max="811" width="6" customWidth="1"/>
    <col min="813" max="813" width="4.85546875" customWidth="1"/>
    <col min="814" max="814" width="5" customWidth="1"/>
    <col min="816" max="816" width="13.7109375" customWidth="1"/>
    <col min="817" max="817" width="17.140625" customWidth="1"/>
    <col min="818" max="821" width="2.7109375" customWidth="1"/>
    <col min="822" max="822" width="6" customWidth="1"/>
    <col min="824" max="824" width="4.85546875" customWidth="1"/>
    <col min="825" max="825" width="5" customWidth="1"/>
    <col min="827" max="827" width="13.7109375" customWidth="1"/>
    <col min="828" max="828" width="17.140625" customWidth="1"/>
    <col min="829" max="832" width="2.7109375" customWidth="1"/>
    <col min="833" max="833" width="6" customWidth="1"/>
    <col min="1000" max="1001" width="17.5703125" customWidth="1"/>
    <col min="1002" max="1002" width="4" customWidth="1"/>
    <col min="1003" max="1003" width="17.5703125" customWidth="1"/>
    <col min="1010" max="1010" width="2.7109375" customWidth="1"/>
    <col min="1011" max="1011" width="5.42578125" customWidth="1"/>
    <col min="1012" max="1012" width="5" customWidth="1"/>
    <col min="1014" max="1014" width="13.7109375" customWidth="1"/>
    <col min="1015" max="1015" width="17.140625" customWidth="1"/>
    <col min="1016" max="1018" width="0" hidden="1" customWidth="1"/>
    <col min="1019" max="1019" width="2.7109375" customWidth="1"/>
    <col min="1020" max="1021" width="6" customWidth="1"/>
    <col min="1022" max="1022" width="4.85546875" customWidth="1"/>
    <col min="1023" max="1023" width="5" customWidth="1"/>
    <col min="1024" max="1024" width="10.42578125" customWidth="1"/>
    <col min="1025" max="1025" width="13.7109375" customWidth="1"/>
    <col min="1026" max="1026" width="17.140625" customWidth="1"/>
    <col min="1027" max="1029" width="0" hidden="1" customWidth="1"/>
    <col min="1030" max="1030" width="2.7109375" customWidth="1"/>
    <col min="1031" max="1031" width="6" customWidth="1"/>
    <col min="1033" max="1033" width="4.85546875" customWidth="1"/>
    <col min="1034" max="1034" width="5" customWidth="1"/>
    <col min="1036" max="1036" width="13.7109375" customWidth="1"/>
    <col min="1037" max="1037" width="17.140625" customWidth="1"/>
    <col min="1038" max="1041" width="2.7109375" customWidth="1"/>
    <col min="1042" max="1042" width="6" customWidth="1"/>
    <col min="1044" max="1044" width="4.85546875" customWidth="1"/>
    <col min="1045" max="1045" width="5" customWidth="1"/>
    <col min="1047" max="1047" width="13.7109375" customWidth="1"/>
    <col min="1048" max="1048" width="17.140625" customWidth="1"/>
    <col min="1049" max="1052" width="2.7109375" customWidth="1"/>
    <col min="1053" max="1054" width="6" customWidth="1"/>
    <col min="1055" max="1055" width="4.85546875" customWidth="1"/>
    <col min="1056" max="1056" width="5" customWidth="1"/>
    <col min="1057" max="1057" width="10.42578125" customWidth="1"/>
    <col min="1058" max="1058" width="13.7109375" customWidth="1"/>
    <col min="1059" max="1059" width="17.140625" customWidth="1"/>
    <col min="1060" max="1066" width="2.7109375" customWidth="1"/>
    <col min="1067" max="1067" width="6" customWidth="1"/>
    <col min="1069" max="1069" width="4.85546875" customWidth="1"/>
    <col min="1070" max="1070" width="5" customWidth="1"/>
    <col min="1072" max="1072" width="13.7109375" customWidth="1"/>
    <col min="1073" max="1073" width="17.140625" customWidth="1"/>
    <col min="1074" max="1077" width="2.7109375" customWidth="1"/>
    <col min="1078" max="1078" width="6" customWidth="1"/>
    <col min="1080" max="1080" width="4.85546875" customWidth="1"/>
    <col min="1081" max="1081" width="5" customWidth="1"/>
    <col min="1083" max="1083" width="13.7109375" customWidth="1"/>
    <col min="1084" max="1084" width="17.140625" customWidth="1"/>
    <col min="1085" max="1088" width="2.7109375" customWidth="1"/>
    <col min="1089" max="1089" width="6" customWidth="1"/>
    <col min="1256" max="1257" width="17.5703125" customWidth="1"/>
    <col min="1258" max="1258" width="4" customWidth="1"/>
    <col min="1259" max="1259" width="17.5703125" customWidth="1"/>
    <col min="1266" max="1266" width="2.7109375" customWidth="1"/>
    <col min="1267" max="1267" width="5.42578125" customWidth="1"/>
    <col min="1268" max="1268" width="5" customWidth="1"/>
    <col min="1270" max="1270" width="13.7109375" customWidth="1"/>
    <col min="1271" max="1271" width="17.140625" customWidth="1"/>
    <col min="1272" max="1274" width="0" hidden="1" customWidth="1"/>
    <col min="1275" max="1275" width="2.7109375" customWidth="1"/>
    <col min="1276" max="1277" width="6" customWidth="1"/>
    <col min="1278" max="1278" width="4.85546875" customWidth="1"/>
    <col min="1279" max="1279" width="5" customWidth="1"/>
    <col min="1280" max="1280" width="10.42578125" customWidth="1"/>
    <col min="1281" max="1281" width="13.7109375" customWidth="1"/>
    <col min="1282" max="1282" width="17.140625" customWidth="1"/>
    <col min="1283" max="1285" width="0" hidden="1" customWidth="1"/>
    <col min="1286" max="1286" width="2.7109375" customWidth="1"/>
    <col min="1287" max="1287" width="6" customWidth="1"/>
    <col min="1289" max="1289" width="4.85546875" customWidth="1"/>
    <col min="1290" max="1290" width="5" customWidth="1"/>
    <col min="1292" max="1292" width="13.7109375" customWidth="1"/>
    <col min="1293" max="1293" width="17.140625" customWidth="1"/>
    <col min="1294" max="1297" width="2.7109375" customWidth="1"/>
    <col min="1298" max="1298" width="6" customWidth="1"/>
    <col min="1300" max="1300" width="4.85546875" customWidth="1"/>
    <col min="1301" max="1301" width="5" customWidth="1"/>
    <col min="1303" max="1303" width="13.7109375" customWidth="1"/>
    <col min="1304" max="1304" width="17.140625" customWidth="1"/>
    <col min="1305" max="1308" width="2.7109375" customWidth="1"/>
    <col min="1309" max="1310" width="6" customWidth="1"/>
    <col min="1311" max="1311" width="4.85546875" customWidth="1"/>
    <col min="1312" max="1312" width="5" customWidth="1"/>
    <col min="1313" max="1313" width="10.42578125" customWidth="1"/>
    <col min="1314" max="1314" width="13.7109375" customWidth="1"/>
    <col min="1315" max="1315" width="17.140625" customWidth="1"/>
    <col min="1316" max="1322" width="2.7109375" customWidth="1"/>
    <col min="1323" max="1323" width="6" customWidth="1"/>
    <col min="1325" max="1325" width="4.85546875" customWidth="1"/>
    <col min="1326" max="1326" width="5" customWidth="1"/>
    <col min="1328" max="1328" width="13.7109375" customWidth="1"/>
    <col min="1329" max="1329" width="17.140625" customWidth="1"/>
    <col min="1330" max="1333" width="2.7109375" customWidth="1"/>
    <col min="1334" max="1334" width="6" customWidth="1"/>
    <col min="1336" max="1336" width="4.85546875" customWidth="1"/>
    <col min="1337" max="1337" width="5" customWidth="1"/>
    <col min="1339" max="1339" width="13.7109375" customWidth="1"/>
    <col min="1340" max="1340" width="17.140625" customWidth="1"/>
    <col min="1341" max="1344" width="2.7109375" customWidth="1"/>
    <col min="1345" max="1345" width="6" customWidth="1"/>
    <col min="1512" max="1513" width="17.5703125" customWidth="1"/>
    <col min="1514" max="1514" width="4" customWidth="1"/>
    <col min="1515" max="1515" width="17.5703125" customWidth="1"/>
    <col min="1522" max="1522" width="2.7109375" customWidth="1"/>
    <col min="1523" max="1523" width="5.42578125" customWidth="1"/>
    <col min="1524" max="1524" width="5" customWidth="1"/>
    <col min="1526" max="1526" width="13.7109375" customWidth="1"/>
    <col min="1527" max="1527" width="17.140625" customWidth="1"/>
    <col min="1528" max="1530" width="0" hidden="1" customWidth="1"/>
    <col min="1531" max="1531" width="2.7109375" customWidth="1"/>
    <col min="1532" max="1533" width="6" customWidth="1"/>
    <col min="1534" max="1534" width="4.85546875" customWidth="1"/>
    <col min="1535" max="1535" width="5" customWidth="1"/>
    <col min="1536" max="1536" width="10.42578125" customWidth="1"/>
    <col min="1537" max="1537" width="13.7109375" customWidth="1"/>
    <col min="1538" max="1538" width="17.140625" customWidth="1"/>
    <col min="1539" max="1541" width="0" hidden="1" customWidth="1"/>
    <col min="1542" max="1542" width="2.7109375" customWidth="1"/>
    <col min="1543" max="1543" width="6" customWidth="1"/>
    <col min="1545" max="1545" width="4.85546875" customWidth="1"/>
    <col min="1546" max="1546" width="5" customWidth="1"/>
    <col min="1548" max="1548" width="13.7109375" customWidth="1"/>
    <col min="1549" max="1549" width="17.140625" customWidth="1"/>
    <col min="1550" max="1553" width="2.7109375" customWidth="1"/>
    <col min="1554" max="1554" width="6" customWidth="1"/>
    <col min="1556" max="1556" width="4.85546875" customWidth="1"/>
    <col min="1557" max="1557" width="5" customWidth="1"/>
    <col min="1559" max="1559" width="13.7109375" customWidth="1"/>
    <col min="1560" max="1560" width="17.140625" customWidth="1"/>
    <col min="1561" max="1564" width="2.7109375" customWidth="1"/>
    <col min="1565" max="1566" width="6" customWidth="1"/>
    <col min="1567" max="1567" width="4.85546875" customWidth="1"/>
    <col min="1568" max="1568" width="5" customWidth="1"/>
    <col min="1569" max="1569" width="10.42578125" customWidth="1"/>
    <col min="1570" max="1570" width="13.7109375" customWidth="1"/>
    <col min="1571" max="1571" width="17.140625" customWidth="1"/>
    <col min="1572" max="1578" width="2.7109375" customWidth="1"/>
    <col min="1579" max="1579" width="6" customWidth="1"/>
    <col min="1581" max="1581" width="4.85546875" customWidth="1"/>
    <col min="1582" max="1582" width="5" customWidth="1"/>
    <col min="1584" max="1584" width="13.7109375" customWidth="1"/>
    <col min="1585" max="1585" width="17.140625" customWidth="1"/>
    <col min="1586" max="1589" width="2.7109375" customWidth="1"/>
    <col min="1590" max="1590" width="6" customWidth="1"/>
    <col min="1592" max="1592" width="4.85546875" customWidth="1"/>
    <col min="1593" max="1593" width="5" customWidth="1"/>
    <col min="1595" max="1595" width="13.7109375" customWidth="1"/>
    <col min="1596" max="1596" width="17.140625" customWidth="1"/>
    <col min="1597" max="1600" width="2.7109375" customWidth="1"/>
    <col min="1601" max="1601" width="6" customWidth="1"/>
    <col min="1768" max="1769" width="17.5703125" customWidth="1"/>
    <col min="1770" max="1770" width="4" customWidth="1"/>
    <col min="1771" max="1771" width="17.5703125" customWidth="1"/>
    <col min="1778" max="1778" width="2.7109375" customWidth="1"/>
    <col min="1779" max="1779" width="5.42578125" customWidth="1"/>
    <col min="1780" max="1780" width="5" customWidth="1"/>
    <col min="1782" max="1782" width="13.7109375" customWidth="1"/>
    <col min="1783" max="1783" width="17.140625" customWidth="1"/>
    <col min="1784" max="1786" width="0" hidden="1" customWidth="1"/>
    <col min="1787" max="1787" width="2.7109375" customWidth="1"/>
    <col min="1788" max="1789" width="6" customWidth="1"/>
    <col min="1790" max="1790" width="4.85546875" customWidth="1"/>
    <col min="1791" max="1791" width="5" customWidth="1"/>
    <col min="1792" max="1792" width="10.42578125" customWidth="1"/>
    <col min="1793" max="1793" width="13.7109375" customWidth="1"/>
    <col min="1794" max="1794" width="17.140625" customWidth="1"/>
    <col min="1795" max="1797" width="0" hidden="1" customWidth="1"/>
    <col min="1798" max="1798" width="2.7109375" customWidth="1"/>
    <col min="1799" max="1799" width="6" customWidth="1"/>
    <col min="1801" max="1801" width="4.85546875" customWidth="1"/>
    <col min="1802" max="1802" width="5" customWidth="1"/>
    <col min="1804" max="1804" width="13.7109375" customWidth="1"/>
    <col min="1805" max="1805" width="17.140625" customWidth="1"/>
    <col min="1806" max="1809" width="2.7109375" customWidth="1"/>
    <col min="1810" max="1810" width="6" customWidth="1"/>
    <col min="1812" max="1812" width="4.85546875" customWidth="1"/>
    <col min="1813" max="1813" width="5" customWidth="1"/>
    <col min="1815" max="1815" width="13.7109375" customWidth="1"/>
    <col min="1816" max="1816" width="17.140625" customWidth="1"/>
    <col min="1817" max="1820" width="2.7109375" customWidth="1"/>
    <col min="1821" max="1822" width="6" customWidth="1"/>
    <col min="1823" max="1823" width="4.85546875" customWidth="1"/>
    <col min="1824" max="1824" width="5" customWidth="1"/>
    <col min="1825" max="1825" width="10.42578125" customWidth="1"/>
    <col min="1826" max="1826" width="13.7109375" customWidth="1"/>
    <col min="1827" max="1827" width="17.140625" customWidth="1"/>
    <col min="1828" max="1834" width="2.7109375" customWidth="1"/>
    <col min="1835" max="1835" width="6" customWidth="1"/>
    <col min="1837" max="1837" width="4.85546875" customWidth="1"/>
    <col min="1838" max="1838" width="5" customWidth="1"/>
    <col min="1840" max="1840" width="13.7109375" customWidth="1"/>
    <col min="1841" max="1841" width="17.140625" customWidth="1"/>
    <col min="1842" max="1845" width="2.7109375" customWidth="1"/>
    <col min="1846" max="1846" width="6" customWidth="1"/>
    <col min="1848" max="1848" width="4.85546875" customWidth="1"/>
    <col min="1849" max="1849" width="5" customWidth="1"/>
    <col min="1851" max="1851" width="13.7109375" customWidth="1"/>
    <col min="1852" max="1852" width="17.140625" customWidth="1"/>
    <col min="1853" max="1856" width="2.7109375" customWidth="1"/>
    <col min="1857" max="1857" width="6" customWidth="1"/>
    <col min="2024" max="2025" width="17.5703125" customWidth="1"/>
    <col min="2026" max="2026" width="4" customWidth="1"/>
    <col min="2027" max="2027" width="17.5703125" customWidth="1"/>
    <col min="2034" max="2034" width="2.7109375" customWidth="1"/>
    <col min="2035" max="2035" width="5.42578125" customWidth="1"/>
    <col min="2036" max="2036" width="5" customWidth="1"/>
    <col min="2038" max="2038" width="13.7109375" customWidth="1"/>
    <col min="2039" max="2039" width="17.140625" customWidth="1"/>
    <col min="2040" max="2042" width="0" hidden="1" customWidth="1"/>
    <col min="2043" max="2043" width="2.7109375" customWidth="1"/>
    <col min="2044" max="2045" width="6" customWidth="1"/>
    <col min="2046" max="2046" width="4.85546875" customWidth="1"/>
    <col min="2047" max="2047" width="5" customWidth="1"/>
    <col min="2048" max="2048" width="10.42578125" customWidth="1"/>
    <col min="2049" max="2049" width="13.7109375" customWidth="1"/>
    <col min="2050" max="2050" width="17.140625" customWidth="1"/>
    <col min="2051" max="2053" width="0" hidden="1" customWidth="1"/>
    <col min="2054" max="2054" width="2.7109375" customWidth="1"/>
    <col min="2055" max="2055" width="6" customWidth="1"/>
    <col min="2057" max="2057" width="4.85546875" customWidth="1"/>
    <col min="2058" max="2058" width="5" customWidth="1"/>
    <col min="2060" max="2060" width="13.7109375" customWidth="1"/>
    <col min="2061" max="2061" width="17.140625" customWidth="1"/>
    <col min="2062" max="2065" width="2.7109375" customWidth="1"/>
    <col min="2066" max="2066" width="6" customWidth="1"/>
    <col min="2068" max="2068" width="4.85546875" customWidth="1"/>
    <col min="2069" max="2069" width="5" customWidth="1"/>
    <col min="2071" max="2071" width="13.7109375" customWidth="1"/>
    <col min="2072" max="2072" width="17.140625" customWidth="1"/>
    <col min="2073" max="2076" width="2.7109375" customWidth="1"/>
    <col min="2077" max="2078" width="6" customWidth="1"/>
    <col min="2079" max="2079" width="4.85546875" customWidth="1"/>
    <col min="2080" max="2080" width="5" customWidth="1"/>
    <col min="2081" max="2081" width="10.42578125" customWidth="1"/>
    <col min="2082" max="2082" width="13.7109375" customWidth="1"/>
    <col min="2083" max="2083" width="17.140625" customWidth="1"/>
    <col min="2084" max="2090" width="2.7109375" customWidth="1"/>
    <col min="2091" max="2091" width="6" customWidth="1"/>
    <col min="2093" max="2093" width="4.85546875" customWidth="1"/>
    <col min="2094" max="2094" width="5" customWidth="1"/>
    <col min="2096" max="2096" width="13.7109375" customWidth="1"/>
    <col min="2097" max="2097" width="17.140625" customWidth="1"/>
    <col min="2098" max="2101" width="2.7109375" customWidth="1"/>
    <col min="2102" max="2102" width="6" customWidth="1"/>
    <col min="2104" max="2104" width="4.85546875" customWidth="1"/>
    <col min="2105" max="2105" width="5" customWidth="1"/>
    <col min="2107" max="2107" width="13.7109375" customWidth="1"/>
    <col min="2108" max="2108" width="17.140625" customWidth="1"/>
    <col min="2109" max="2112" width="2.7109375" customWidth="1"/>
    <col min="2113" max="2113" width="6" customWidth="1"/>
    <col min="2280" max="2281" width="17.5703125" customWidth="1"/>
    <col min="2282" max="2282" width="4" customWidth="1"/>
    <col min="2283" max="2283" width="17.5703125" customWidth="1"/>
    <col min="2290" max="2290" width="2.7109375" customWidth="1"/>
    <col min="2291" max="2291" width="5.42578125" customWidth="1"/>
    <col min="2292" max="2292" width="5" customWidth="1"/>
    <col min="2294" max="2294" width="13.7109375" customWidth="1"/>
    <col min="2295" max="2295" width="17.140625" customWidth="1"/>
    <col min="2296" max="2298" width="0" hidden="1" customWidth="1"/>
    <col min="2299" max="2299" width="2.7109375" customWidth="1"/>
    <col min="2300" max="2301" width="6" customWidth="1"/>
    <col min="2302" max="2302" width="4.85546875" customWidth="1"/>
    <col min="2303" max="2303" width="5" customWidth="1"/>
    <col min="2304" max="2304" width="10.42578125" customWidth="1"/>
    <col min="2305" max="2305" width="13.7109375" customWidth="1"/>
    <col min="2306" max="2306" width="17.140625" customWidth="1"/>
    <col min="2307" max="2309" width="0" hidden="1" customWidth="1"/>
    <col min="2310" max="2310" width="2.7109375" customWidth="1"/>
    <col min="2311" max="2311" width="6" customWidth="1"/>
    <col min="2313" max="2313" width="4.85546875" customWidth="1"/>
    <col min="2314" max="2314" width="5" customWidth="1"/>
    <col min="2316" max="2316" width="13.7109375" customWidth="1"/>
    <col min="2317" max="2317" width="17.140625" customWidth="1"/>
    <col min="2318" max="2321" width="2.7109375" customWidth="1"/>
    <col min="2322" max="2322" width="6" customWidth="1"/>
    <col min="2324" max="2324" width="4.85546875" customWidth="1"/>
    <col min="2325" max="2325" width="5" customWidth="1"/>
    <col min="2327" max="2327" width="13.7109375" customWidth="1"/>
    <col min="2328" max="2328" width="17.140625" customWidth="1"/>
    <col min="2329" max="2332" width="2.7109375" customWidth="1"/>
    <col min="2333" max="2334" width="6" customWidth="1"/>
    <col min="2335" max="2335" width="4.85546875" customWidth="1"/>
    <col min="2336" max="2336" width="5" customWidth="1"/>
    <col min="2337" max="2337" width="10.42578125" customWidth="1"/>
    <col min="2338" max="2338" width="13.7109375" customWidth="1"/>
    <col min="2339" max="2339" width="17.140625" customWidth="1"/>
    <col min="2340" max="2346" width="2.7109375" customWidth="1"/>
    <col min="2347" max="2347" width="6" customWidth="1"/>
    <col min="2349" max="2349" width="4.85546875" customWidth="1"/>
    <col min="2350" max="2350" width="5" customWidth="1"/>
    <col min="2352" max="2352" width="13.7109375" customWidth="1"/>
    <col min="2353" max="2353" width="17.140625" customWidth="1"/>
    <col min="2354" max="2357" width="2.7109375" customWidth="1"/>
    <col min="2358" max="2358" width="6" customWidth="1"/>
    <col min="2360" max="2360" width="4.85546875" customWidth="1"/>
    <col min="2361" max="2361" width="5" customWidth="1"/>
    <col min="2363" max="2363" width="13.7109375" customWidth="1"/>
    <col min="2364" max="2364" width="17.140625" customWidth="1"/>
    <col min="2365" max="2368" width="2.7109375" customWidth="1"/>
    <col min="2369" max="2369" width="6" customWidth="1"/>
    <col min="2536" max="2537" width="17.5703125" customWidth="1"/>
    <col min="2538" max="2538" width="4" customWidth="1"/>
    <col min="2539" max="2539" width="17.5703125" customWidth="1"/>
    <col min="2546" max="2546" width="2.7109375" customWidth="1"/>
    <col min="2547" max="2547" width="5.42578125" customWidth="1"/>
    <col min="2548" max="2548" width="5" customWidth="1"/>
    <col min="2550" max="2550" width="13.7109375" customWidth="1"/>
    <col min="2551" max="2551" width="17.140625" customWidth="1"/>
    <col min="2552" max="2554" width="0" hidden="1" customWidth="1"/>
    <col min="2555" max="2555" width="2.7109375" customWidth="1"/>
    <col min="2556" max="2557" width="6" customWidth="1"/>
    <col min="2558" max="2558" width="4.85546875" customWidth="1"/>
    <col min="2559" max="2559" width="5" customWidth="1"/>
    <col min="2560" max="2560" width="10.42578125" customWidth="1"/>
    <col min="2561" max="2561" width="13.7109375" customWidth="1"/>
    <col min="2562" max="2562" width="17.140625" customWidth="1"/>
    <col min="2563" max="2565" width="0" hidden="1" customWidth="1"/>
    <col min="2566" max="2566" width="2.7109375" customWidth="1"/>
    <col min="2567" max="2567" width="6" customWidth="1"/>
    <col min="2569" max="2569" width="4.85546875" customWidth="1"/>
    <col min="2570" max="2570" width="5" customWidth="1"/>
    <col min="2572" max="2572" width="13.7109375" customWidth="1"/>
    <col min="2573" max="2573" width="17.140625" customWidth="1"/>
    <col min="2574" max="2577" width="2.7109375" customWidth="1"/>
    <col min="2578" max="2578" width="6" customWidth="1"/>
    <col min="2580" max="2580" width="4.85546875" customWidth="1"/>
    <col min="2581" max="2581" width="5" customWidth="1"/>
    <col min="2583" max="2583" width="13.7109375" customWidth="1"/>
    <col min="2584" max="2584" width="17.140625" customWidth="1"/>
    <col min="2585" max="2588" width="2.7109375" customWidth="1"/>
    <col min="2589" max="2590" width="6" customWidth="1"/>
    <col min="2591" max="2591" width="4.85546875" customWidth="1"/>
    <col min="2592" max="2592" width="5" customWidth="1"/>
    <col min="2593" max="2593" width="10.42578125" customWidth="1"/>
    <col min="2594" max="2594" width="13.7109375" customWidth="1"/>
    <col min="2595" max="2595" width="17.140625" customWidth="1"/>
    <col min="2596" max="2602" width="2.7109375" customWidth="1"/>
    <col min="2603" max="2603" width="6" customWidth="1"/>
    <col min="2605" max="2605" width="4.85546875" customWidth="1"/>
    <col min="2606" max="2606" width="5" customWidth="1"/>
    <col min="2608" max="2608" width="13.7109375" customWidth="1"/>
    <col min="2609" max="2609" width="17.140625" customWidth="1"/>
    <col min="2610" max="2613" width="2.7109375" customWidth="1"/>
    <col min="2614" max="2614" width="6" customWidth="1"/>
    <col min="2616" max="2616" width="4.85546875" customWidth="1"/>
    <col min="2617" max="2617" width="5" customWidth="1"/>
    <col min="2619" max="2619" width="13.7109375" customWidth="1"/>
    <col min="2620" max="2620" width="17.140625" customWidth="1"/>
    <col min="2621" max="2624" width="2.7109375" customWidth="1"/>
    <col min="2625" max="2625" width="6" customWidth="1"/>
    <col min="2792" max="2793" width="17.5703125" customWidth="1"/>
    <col min="2794" max="2794" width="4" customWidth="1"/>
    <col min="2795" max="2795" width="17.5703125" customWidth="1"/>
    <col min="2802" max="2802" width="2.7109375" customWidth="1"/>
    <col min="2803" max="2803" width="5.42578125" customWidth="1"/>
    <col min="2804" max="2804" width="5" customWidth="1"/>
    <col min="2806" max="2806" width="13.7109375" customWidth="1"/>
    <col min="2807" max="2807" width="17.140625" customWidth="1"/>
    <col min="2808" max="2810" width="0" hidden="1" customWidth="1"/>
    <col min="2811" max="2811" width="2.7109375" customWidth="1"/>
    <col min="2812" max="2813" width="6" customWidth="1"/>
    <col min="2814" max="2814" width="4.85546875" customWidth="1"/>
    <col min="2815" max="2815" width="5" customWidth="1"/>
    <col min="2816" max="2816" width="10.42578125" customWidth="1"/>
    <col min="2817" max="2817" width="13.7109375" customWidth="1"/>
    <col min="2818" max="2818" width="17.140625" customWidth="1"/>
    <col min="2819" max="2821" width="0" hidden="1" customWidth="1"/>
    <col min="2822" max="2822" width="2.7109375" customWidth="1"/>
    <col min="2823" max="2823" width="6" customWidth="1"/>
    <col min="2825" max="2825" width="4.85546875" customWidth="1"/>
    <col min="2826" max="2826" width="5" customWidth="1"/>
    <col min="2828" max="2828" width="13.7109375" customWidth="1"/>
    <col min="2829" max="2829" width="17.140625" customWidth="1"/>
    <col min="2830" max="2833" width="2.7109375" customWidth="1"/>
    <col min="2834" max="2834" width="6" customWidth="1"/>
    <col min="2836" max="2836" width="4.85546875" customWidth="1"/>
    <col min="2837" max="2837" width="5" customWidth="1"/>
    <col min="2839" max="2839" width="13.7109375" customWidth="1"/>
    <col min="2840" max="2840" width="17.140625" customWidth="1"/>
    <col min="2841" max="2844" width="2.7109375" customWidth="1"/>
    <col min="2845" max="2846" width="6" customWidth="1"/>
    <col min="2847" max="2847" width="4.85546875" customWidth="1"/>
    <col min="2848" max="2848" width="5" customWidth="1"/>
    <col min="2849" max="2849" width="10.42578125" customWidth="1"/>
    <col min="2850" max="2850" width="13.7109375" customWidth="1"/>
    <col min="2851" max="2851" width="17.140625" customWidth="1"/>
    <col min="2852" max="2858" width="2.7109375" customWidth="1"/>
    <col min="2859" max="2859" width="6" customWidth="1"/>
    <col min="2861" max="2861" width="4.85546875" customWidth="1"/>
    <col min="2862" max="2862" width="5" customWidth="1"/>
    <col min="2864" max="2864" width="13.7109375" customWidth="1"/>
    <col min="2865" max="2865" width="17.140625" customWidth="1"/>
    <col min="2866" max="2869" width="2.7109375" customWidth="1"/>
    <col min="2870" max="2870" width="6" customWidth="1"/>
    <col min="2872" max="2872" width="4.85546875" customWidth="1"/>
    <col min="2873" max="2873" width="5" customWidth="1"/>
    <col min="2875" max="2875" width="13.7109375" customWidth="1"/>
    <col min="2876" max="2876" width="17.140625" customWidth="1"/>
    <col min="2877" max="2880" width="2.7109375" customWidth="1"/>
    <col min="2881" max="2881" width="6" customWidth="1"/>
    <col min="3048" max="3049" width="17.5703125" customWidth="1"/>
    <col min="3050" max="3050" width="4" customWidth="1"/>
    <col min="3051" max="3051" width="17.5703125" customWidth="1"/>
    <col min="3058" max="3058" width="2.7109375" customWidth="1"/>
    <col min="3059" max="3059" width="5.42578125" customWidth="1"/>
    <col min="3060" max="3060" width="5" customWidth="1"/>
    <col min="3062" max="3062" width="13.7109375" customWidth="1"/>
    <col min="3063" max="3063" width="17.140625" customWidth="1"/>
    <col min="3064" max="3066" width="0" hidden="1" customWidth="1"/>
    <col min="3067" max="3067" width="2.7109375" customWidth="1"/>
    <col min="3068" max="3069" width="6" customWidth="1"/>
    <col min="3070" max="3070" width="4.85546875" customWidth="1"/>
    <col min="3071" max="3071" width="5" customWidth="1"/>
    <col min="3072" max="3072" width="10.42578125" customWidth="1"/>
    <col min="3073" max="3073" width="13.7109375" customWidth="1"/>
    <col min="3074" max="3074" width="17.140625" customWidth="1"/>
    <col min="3075" max="3077" width="0" hidden="1" customWidth="1"/>
    <col min="3078" max="3078" width="2.7109375" customWidth="1"/>
    <col min="3079" max="3079" width="6" customWidth="1"/>
    <col min="3081" max="3081" width="4.85546875" customWidth="1"/>
    <col min="3082" max="3082" width="5" customWidth="1"/>
    <col min="3084" max="3084" width="13.7109375" customWidth="1"/>
    <col min="3085" max="3085" width="17.140625" customWidth="1"/>
    <col min="3086" max="3089" width="2.7109375" customWidth="1"/>
    <col min="3090" max="3090" width="6" customWidth="1"/>
    <col min="3092" max="3092" width="4.85546875" customWidth="1"/>
    <col min="3093" max="3093" width="5" customWidth="1"/>
    <col min="3095" max="3095" width="13.7109375" customWidth="1"/>
    <col min="3096" max="3096" width="17.140625" customWidth="1"/>
    <col min="3097" max="3100" width="2.7109375" customWidth="1"/>
    <col min="3101" max="3102" width="6" customWidth="1"/>
    <col min="3103" max="3103" width="4.85546875" customWidth="1"/>
    <col min="3104" max="3104" width="5" customWidth="1"/>
    <col min="3105" max="3105" width="10.42578125" customWidth="1"/>
    <col min="3106" max="3106" width="13.7109375" customWidth="1"/>
    <col min="3107" max="3107" width="17.140625" customWidth="1"/>
    <col min="3108" max="3114" width="2.7109375" customWidth="1"/>
    <col min="3115" max="3115" width="6" customWidth="1"/>
    <col min="3117" max="3117" width="4.85546875" customWidth="1"/>
    <col min="3118" max="3118" width="5" customWidth="1"/>
    <col min="3120" max="3120" width="13.7109375" customWidth="1"/>
    <col min="3121" max="3121" width="17.140625" customWidth="1"/>
    <col min="3122" max="3125" width="2.7109375" customWidth="1"/>
    <col min="3126" max="3126" width="6" customWidth="1"/>
    <col min="3128" max="3128" width="4.85546875" customWidth="1"/>
    <col min="3129" max="3129" width="5" customWidth="1"/>
    <col min="3131" max="3131" width="13.7109375" customWidth="1"/>
    <col min="3132" max="3132" width="17.140625" customWidth="1"/>
    <col min="3133" max="3136" width="2.7109375" customWidth="1"/>
    <col min="3137" max="3137" width="6" customWidth="1"/>
    <col min="3304" max="3305" width="17.5703125" customWidth="1"/>
    <col min="3306" max="3306" width="4" customWidth="1"/>
    <col min="3307" max="3307" width="17.5703125" customWidth="1"/>
    <col min="3314" max="3314" width="2.7109375" customWidth="1"/>
    <col min="3315" max="3315" width="5.42578125" customWidth="1"/>
    <col min="3316" max="3316" width="5" customWidth="1"/>
    <col min="3318" max="3318" width="13.7109375" customWidth="1"/>
    <col min="3319" max="3319" width="17.140625" customWidth="1"/>
    <col min="3320" max="3322" width="0" hidden="1" customWidth="1"/>
    <col min="3323" max="3323" width="2.7109375" customWidth="1"/>
    <col min="3324" max="3325" width="6" customWidth="1"/>
    <col min="3326" max="3326" width="4.85546875" customWidth="1"/>
    <col min="3327" max="3327" width="5" customWidth="1"/>
    <col min="3328" max="3328" width="10.42578125" customWidth="1"/>
    <col min="3329" max="3329" width="13.7109375" customWidth="1"/>
    <col min="3330" max="3330" width="17.140625" customWidth="1"/>
    <col min="3331" max="3333" width="0" hidden="1" customWidth="1"/>
    <col min="3334" max="3334" width="2.7109375" customWidth="1"/>
    <col min="3335" max="3335" width="6" customWidth="1"/>
    <col min="3337" max="3337" width="4.85546875" customWidth="1"/>
    <col min="3338" max="3338" width="5" customWidth="1"/>
    <col min="3340" max="3340" width="13.7109375" customWidth="1"/>
    <col min="3341" max="3341" width="17.140625" customWidth="1"/>
    <col min="3342" max="3345" width="2.7109375" customWidth="1"/>
    <col min="3346" max="3346" width="6" customWidth="1"/>
    <col min="3348" max="3348" width="4.85546875" customWidth="1"/>
    <col min="3349" max="3349" width="5" customWidth="1"/>
    <col min="3351" max="3351" width="13.7109375" customWidth="1"/>
    <col min="3352" max="3352" width="17.140625" customWidth="1"/>
    <col min="3353" max="3356" width="2.7109375" customWidth="1"/>
    <col min="3357" max="3358" width="6" customWidth="1"/>
    <col min="3359" max="3359" width="4.85546875" customWidth="1"/>
    <col min="3360" max="3360" width="5" customWidth="1"/>
    <col min="3361" max="3361" width="10.42578125" customWidth="1"/>
    <col min="3362" max="3362" width="13.7109375" customWidth="1"/>
    <col min="3363" max="3363" width="17.140625" customWidth="1"/>
    <col min="3364" max="3370" width="2.7109375" customWidth="1"/>
    <col min="3371" max="3371" width="6" customWidth="1"/>
    <col min="3373" max="3373" width="4.85546875" customWidth="1"/>
    <col min="3374" max="3374" width="5" customWidth="1"/>
    <col min="3376" max="3376" width="13.7109375" customWidth="1"/>
    <col min="3377" max="3377" width="17.140625" customWidth="1"/>
    <col min="3378" max="3381" width="2.7109375" customWidth="1"/>
    <col min="3382" max="3382" width="6" customWidth="1"/>
    <col min="3384" max="3384" width="4.85546875" customWidth="1"/>
    <col min="3385" max="3385" width="5" customWidth="1"/>
    <col min="3387" max="3387" width="13.7109375" customWidth="1"/>
    <col min="3388" max="3388" width="17.140625" customWidth="1"/>
    <col min="3389" max="3392" width="2.7109375" customWidth="1"/>
    <col min="3393" max="3393" width="6" customWidth="1"/>
    <col min="3560" max="3561" width="17.5703125" customWidth="1"/>
    <col min="3562" max="3562" width="4" customWidth="1"/>
    <col min="3563" max="3563" width="17.5703125" customWidth="1"/>
    <col min="3570" max="3570" width="2.7109375" customWidth="1"/>
    <col min="3571" max="3571" width="5.42578125" customWidth="1"/>
    <col min="3572" max="3572" width="5" customWidth="1"/>
    <col min="3574" max="3574" width="13.7109375" customWidth="1"/>
    <col min="3575" max="3575" width="17.140625" customWidth="1"/>
    <col min="3576" max="3578" width="0" hidden="1" customWidth="1"/>
    <col min="3579" max="3579" width="2.7109375" customWidth="1"/>
    <col min="3580" max="3581" width="6" customWidth="1"/>
    <col min="3582" max="3582" width="4.85546875" customWidth="1"/>
    <col min="3583" max="3583" width="5" customWidth="1"/>
    <col min="3584" max="3584" width="10.42578125" customWidth="1"/>
    <col min="3585" max="3585" width="13.7109375" customWidth="1"/>
    <col min="3586" max="3586" width="17.140625" customWidth="1"/>
    <col min="3587" max="3589" width="0" hidden="1" customWidth="1"/>
    <col min="3590" max="3590" width="2.7109375" customWidth="1"/>
    <col min="3591" max="3591" width="6" customWidth="1"/>
    <col min="3593" max="3593" width="4.85546875" customWidth="1"/>
    <col min="3594" max="3594" width="5" customWidth="1"/>
    <col min="3596" max="3596" width="13.7109375" customWidth="1"/>
    <col min="3597" max="3597" width="17.140625" customWidth="1"/>
    <col min="3598" max="3601" width="2.7109375" customWidth="1"/>
    <col min="3602" max="3602" width="6" customWidth="1"/>
    <col min="3604" max="3604" width="4.85546875" customWidth="1"/>
    <col min="3605" max="3605" width="5" customWidth="1"/>
    <col min="3607" max="3607" width="13.7109375" customWidth="1"/>
    <col min="3608" max="3608" width="17.140625" customWidth="1"/>
    <col min="3609" max="3612" width="2.7109375" customWidth="1"/>
    <col min="3613" max="3614" width="6" customWidth="1"/>
    <col min="3615" max="3615" width="4.85546875" customWidth="1"/>
    <col min="3616" max="3616" width="5" customWidth="1"/>
    <col min="3617" max="3617" width="10.42578125" customWidth="1"/>
    <col min="3618" max="3618" width="13.7109375" customWidth="1"/>
    <col min="3619" max="3619" width="17.140625" customWidth="1"/>
    <col min="3620" max="3626" width="2.7109375" customWidth="1"/>
    <col min="3627" max="3627" width="6" customWidth="1"/>
    <col min="3629" max="3629" width="4.85546875" customWidth="1"/>
    <col min="3630" max="3630" width="5" customWidth="1"/>
    <col min="3632" max="3632" width="13.7109375" customWidth="1"/>
    <col min="3633" max="3633" width="17.140625" customWidth="1"/>
    <col min="3634" max="3637" width="2.7109375" customWidth="1"/>
    <col min="3638" max="3638" width="6" customWidth="1"/>
    <col min="3640" max="3640" width="4.85546875" customWidth="1"/>
    <col min="3641" max="3641" width="5" customWidth="1"/>
    <col min="3643" max="3643" width="13.7109375" customWidth="1"/>
    <col min="3644" max="3644" width="17.140625" customWidth="1"/>
    <col min="3645" max="3648" width="2.7109375" customWidth="1"/>
    <col min="3649" max="3649" width="6" customWidth="1"/>
    <col min="3816" max="3817" width="17.5703125" customWidth="1"/>
    <col min="3818" max="3818" width="4" customWidth="1"/>
    <col min="3819" max="3819" width="17.5703125" customWidth="1"/>
    <col min="3826" max="3826" width="2.7109375" customWidth="1"/>
    <col min="3827" max="3827" width="5.42578125" customWidth="1"/>
    <col min="3828" max="3828" width="5" customWidth="1"/>
    <col min="3830" max="3830" width="13.7109375" customWidth="1"/>
    <col min="3831" max="3831" width="17.140625" customWidth="1"/>
    <col min="3832" max="3834" width="0" hidden="1" customWidth="1"/>
    <col min="3835" max="3835" width="2.7109375" customWidth="1"/>
    <col min="3836" max="3837" width="6" customWidth="1"/>
    <col min="3838" max="3838" width="4.85546875" customWidth="1"/>
    <col min="3839" max="3839" width="5" customWidth="1"/>
    <col min="3840" max="3840" width="10.42578125" customWidth="1"/>
    <col min="3841" max="3841" width="13.7109375" customWidth="1"/>
    <col min="3842" max="3842" width="17.140625" customWidth="1"/>
    <col min="3843" max="3845" width="0" hidden="1" customWidth="1"/>
    <col min="3846" max="3846" width="2.7109375" customWidth="1"/>
    <col min="3847" max="3847" width="6" customWidth="1"/>
    <col min="3849" max="3849" width="4.85546875" customWidth="1"/>
    <col min="3850" max="3850" width="5" customWidth="1"/>
    <col min="3852" max="3852" width="13.7109375" customWidth="1"/>
    <col min="3853" max="3853" width="17.140625" customWidth="1"/>
    <col min="3854" max="3857" width="2.7109375" customWidth="1"/>
    <col min="3858" max="3858" width="6" customWidth="1"/>
    <col min="3860" max="3860" width="4.85546875" customWidth="1"/>
    <col min="3861" max="3861" width="5" customWidth="1"/>
    <col min="3863" max="3863" width="13.7109375" customWidth="1"/>
    <col min="3864" max="3864" width="17.140625" customWidth="1"/>
    <col min="3865" max="3868" width="2.7109375" customWidth="1"/>
    <col min="3869" max="3870" width="6" customWidth="1"/>
    <col min="3871" max="3871" width="4.85546875" customWidth="1"/>
    <col min="3872" max="3872" width="5" customWidth="1"/>
    <col min="3873" max="3873" width="10.42578125" customWidth="1"/>
    <col min="3874" max="3874" width="13.7109375" customWidth="1"/>
    <col min="3875" max="3875" width="17.140625" customWidth="1"/>
    <col min="3876" max="3882" width="2.7109375" customWidth="1"/>
    <col min="3883" max="3883" width="6" customWidth="1"/>
    <col min="3885" max="3885" width="4.85546875" customWidth="1"/>
    <col min="3886" max="3886" width="5" customWidth="1"/>
    <col min="3888" max="3888" width="13.7109375" customWidth="1"/>
    <col min="3889" max="3889" width="17.140625" customWidth="1"/>
    <col min="3890" max="3893" width="2.7109375" customWidth="1"/>
    <col min="3894" max="3894" width="6" customWidth="1"/>
    <col min="3896" max="3896" width="4.85546875" customWidth="1"/>
    <col min="3897" max="3897" width="5" customWidth="1"/>
    <col min="3899" max="3899" width="13.7109375" customWidth="1"/>
    <col min="3900" max="3900" width="17.140625" customWidth="1"/>
    <col min="3901" max="3904" width="2.7109375" customWidth="1"/>
    <col min="3905" max="3905" width="6" customWidth="1"/>
    <col min="4072" max="4073" width="17.5703125" customWidth="1"/>
    <col min="4074" max="4074" width="4" customWidth="1"/>
    <col min="4075" max="4075" width="17.5703125" customWidth="1"/>
    <col min="4082" max="4082" width="2.7109375" customWidth="1"/>
    <col min="4083" max="4083" width="5.42578125" customWidth="1"/>
    <col min="4084" max="4084" width="5" customWidth="1"/>
    <col min="4086" max="4086" width="13.7109375" customWidth="1"/>
    <col min="4087" max="4087" width="17.140625" customWidth="1"/>
    <col min="4088" max="4090" width="0" hidden="1" customWidth="1"/>
    <col min="4091" max="4091" width="2.7109375" customWidth="1"/>
    <col min="4092" max="4093" width="6" customWidth="1"/>
    <col min="4094" max="4094" width="4.85546875" customWidth="1"/>
    <col min="4095" max="4095" width="5" customWidth="1"/>
    <col min="4096" max="4096" width="10.42578125" customWidth="1"/>
    <col min="4097" max="4097" width="13.7109375" customWidth="1"/>
    <col min="4098" max="4098" width="17.140625" customWidth="1"/>
    <col min="4099" max="4101" width="0" hidden="1" customWidth="1"/>
    <col min="4102" max="4102" width="2.7109375" customWidth="1"/>
    <col min="4103" max="4103" width="6" customWidth="1"/>
    <col min="4105" max="4105" width="4.85546875" customWidth="1"/>
    <col min="4106" max="4106" width="5" customWidth="1"/>
    <col min="4108" max="4108" width="13.7109375" customWidth="1"/>
    <col min="4109" max="4109" width="17.140625" customWidth="1"/>
    <col min="4110" max="4113" width="2.7109375" customWidth="1"/>
    <col min="4114" max="4114" width="6" customWidth="1"/>
    <col min="4116" max="4116" width="4.85546875" customWidth="1"/>
    <col min="4117" max="4117" width="5" customWidth="1"/>
    <col min="4119" max="4119" width="13.7109375" customWidth="1"/>
    <col min="4120" max="4120" width="17.140625" customWidth="1"/>
    <col min="4121" max="4124" width="2.7109375" customWidth="1"/>
    <col min="4125" max="4126" width="6" customWidth="1"/>
    <col min="4127" max="4127" width="4.85546875" customWidth="1"/>
    <col min="4128" max="4128" width="5" customWidth="1"/>
    <col min="4129" max="4129" width="10.42578125" customWidth="1"/>
    <col min="4130" max="4130" width="13.7109375" customWidth="1"/>
    <col min="4131" max="4131" width="17.140625" customWidth="1"/>
    <col min="4132" max="4138" width="2.7109375" customWidth="1"/>
    <col min="4139" max="4139" width="6" customWidth="1"/>
    <col min="4141" max="4141" width="4.85546875" customWidth="1"/>
    <col min="4142" max="4142" width="5" customWidth="1"/>
    <col min="4144" max="4144" width="13.7109375" customWidth="1"/>
    <col min="4145" max="4145" width="17.140625" customWidth="1"/>
    <col min="4146" max="4149" width="2.7109375" customWidth="1"/>
    <col min="4150" max="4150" width="6" customWidth="1"/>
    <col min="4152" max="4152" width="4.85546875" customWidth="1"/>
    <col min="4153" max="4153" width="5" customWidth="1"/>
    <col min="4155" max="4155" width="13.7109375" customWidth="1"/>
    <col min="4156" max="4156" width="17.140625" customWidth="1"/>
    <col min="4157" max="4160" width="2.7109375" customWidth="1"/>
    <col min="4161" max="4161" width="6" customWidth="1"/>
    <col min="4328" max="4329" width="17.5703125" customWidth="1"/>
    <col min="4330" max="4330" width="4" customWidth="1"/>
    <col min="4331" max="4331" width="17.5703125" customWidth="1"/>
    <col min="4338" max="4338" width="2.7109375" customWidth="1"/>
    <col min="4339" max="4339" width="5.42578125" customWidth="1"/>
    <col min="4340" max="4340" width="5" customWidth="1"/>
    <col min="4342" max="4342" width="13.7109375" customWidth="1"/>
    <col min="4343" max="4343" width="17.140625" customWidth="1"/>
    <col min="4344" max="4346" width="0" hidden="1" customWidth="1"/>
    <col min="4347" max="4347" width="2.7109375" customWidth="1"/>
    <col min="4348" max="4349" width="6" customWidth="1"/>
    <col min="4350" max="4350" width="4.85546875" customWidth="1"/>
    <col min="4351" max="4351" width="5" customWidth="1"/>
    <col min="4352" max="4352" width="10.42578125" customWidth="1"/>
    <col min="4353" max="4353" width="13.7109375" customWidth="1"/>
    <col min="4354" max="4354" width="17.140625" customWidth="1"/>
    <col min="4355" max="4357" width="0" hidden="1" customWidth="1"/>
    <col min="4358" max="4358" width="2.7109375" customWidth="1"/>
    <col min="4359" max="4359" width="6" customWidth="1"/>
    <col min="4361" max="4361" width="4.85546875" customWidth="1"/>
    <col min="4362" max="4362" width="5" customWidth="1"/>
    <col min="4364" max="4364" width="13.7109375" customWidth="1"/>
    <col min="4365" max="4365" width="17.140625" customWidth="1"/>
    <col min="4366" max="4369" width="2.7109375" customWidth="1"/>
    <col min="4370" max="4370" width="6" customWidth="1"/>
    <col min="4372" max="4372" width="4.85546875" customWidth="1"/>
    <col min="4373" max="4373" width="5" customWidth="1"/>
    <col min="4375" max="4375" width="13.7109375" customWidth="1"/>
    <col min="4376" max="4376" width="17.140625" customWidth="1"/>
    <col min="4377" max="4380" width="2.7109375" customWidth="1"/>
    <col min="4381" max="4382" width="6" customWidth="1"/>
    <col min="4383" max="4383" width="4.85546875" customWidth="1"/>
    <col min="4384" max="4384" width="5" customWidth="1"/>
    <col min="4385" max="4385" width="10.42578125" customWidth="1"/>
    <col min="4386" max="4386" width="13.7109375" customWidth="1"/>
    <col min="4387" max="4387" width="17.140625" customWidth="1"/>
    <col min="4388" max="4394" width="2.7109375" customWidth="1"/>
    <col min="4395" max="4395" width="6" customWidth="1"/>
    <col min="4397" max="4397" width="4.85546875" customWidth="1"/>
    <col min="4398" max="4398" width="5" customWidth="1"/>
    <col min="4400" max="4400" width="13.7109375" customWidth="1"/>
    <col min="4401" max="4401" width="17.140625" customWidth="1"/>
    <col min="4402" max="4405" width="2.7109375" customWidth="1"/>
    <col min="4406" max="4406" width="6" customWidth="1"/>
    <col min="4408" max="4408" width="4.85546875" customWidth="1"/>
    <col min="4409" max="4409" width="5" customWidth="1"/>
    <col min="4411" max="4411" width="13.7109375" customWidth="1"/>
    <col min="4412" max="4412" width="17.140625" customWidth="1"/>
    <col min="4413" max="4416" width="2.7109375" customWidth="1"/>
    <col min="4417" max="4417" width="6" customWidth="1"/>
    <col min="4584" max="4585" width="17.5703125" customWidth="1"/>
    <col min="4586" max="4586" width="4" customWidth="1"/>
    <col min="4587" max="4587" width="17.5703125" customWidth="1"/>
    <col min="4594" max="4594" width="2.7109375" customWidth="1"/>
    <col min="4595" max="4595" width="5.42578125" customWidth="1"/>
    <col min="4596" max="4596" width="5" customWidth="1"/>
    <col min="4598" max="4598" width="13.7109375" customWidth="1"/>
    <col min="4599" max="4599" width="17.140625" customWidth="1"/>
    <col min="4600" max="4602" width="0" hidden="1" customWidth="1"/>
    <col min="4603" max="4603" width="2.7109375" customWidth="1"/>
    <col min="4604" max="4605" width="6" customWidth="1"/>
    <col min="4606" max="4606" width="4.85546875" customWidth="1"/>
    <col min="4607" max="4607" width="5" customWidth="1"/>
    <col min="4608" max="4608" width="10.42578125" customWidth="1"/>
    <col min="4609" max="4609" width="13.7109375" customWidth="1"/>
    <col min="4610" max="4610" width="17.140625" customWidth="1"/>
    <col min="4611" max="4613" width="0" hidden="1" customWidth="1"/>
    <col min="4614" max="4614" width="2.7109375" customWidth="1"/>
    <col min="4615" max="4615" width="6" customWidth="1"/>
    <col min="4617" max="4617" width="4.85546875" customWidth="1"/>
    <col min="4618" max="4618" width="5" customWidth="1"/>
    <col min="4620" max="4620" width="13.7109375" customWidth="1"/>
    <col min="4621" max="4621" width="17.140625" customWidth="1"/>
    <col min="4622" max="4625" width="2.7109375" customWidth="1"/>
    <col min="4626" max="4626" width="6" customWidth="1"/>
    <col min="4628" max="4628" width="4.85546875" customWidth="1"/>
    <col min="4629" max="4629" width="5" customWidth="1"/>
    <col min="4631" max="4631" width="13.7109375" customWidth="1"/>
    <col min="4632" max="4632" width="17.140625" customWidth="1"/>
    <col min="4633" max="4636" width="2.7109375" customWidth="1"/>
    <col min="4637" max="4638" width="6" customWidth="1"/>
    <col min="4639" max="4639" width="4.85546875" customWidth="1"/>
    <col min="4640" max="4640" width="5" customWidth="1"/>
    <col min="4641" max="4641" width="10.42578125" customWidth="1"/>
    <col min="4642" max="4642" width="13.7109375" customWidth="1"/>
    <col min="4643" max="4643" width="17.140625" customWidth="1"/>
    <col min="4644" max="4650" width="2.7109375" customWidth="1"/>
    <col min="4651" max="4651" width="6" customWidth="1"/>
    <col min="4653" max="4653" width="4.85546875" customWidth="1"/>
    <col min="4654" max="4654" width="5" customWidth="1"/>
    <col min="4656" max="4656" width="13.7109375" customWidth="1"/>
    <col min="4657" max="4657" width="17.140625" customWidth="1"/>
    <col min="4658" max="4661" width="2.7109375" customWidth="1"/>
    <col min="4662" max="4662" width="6" customWidth="1"/>
    <col min="4664" max="4664" width="4.85546875" customWidth="1"/>
    <col min="4665" max="4665" width="5" customWidth="1"/>
    <col min="4667" max="4667" width="13.7109375" customWidth="1"/>
    <col min="4668" max="4668" width="17.140625" customWidth="1"/>
    <col min="4669" max="4672" width="2.7109375" customWidth="1"/>
    <col min="4673" max="4673" width="6" customWidth="1"/>
    <col min="4840" max="4841" width="17.5703125" customWidth="1"/>
    <col min="4842" max="4842" width="4" customWidth="1"/>
    <col min="4843" max="4843" width="17.5703125" customWidth="1"/>
    <col min="4850" max="4850" width="2.7109375" customWidth="1"/>
    <col min="4851" max="4851" width="5.42578125" customWidth="1"/>
    <col min="4852" max="4852" width="5" customWidth="1"/>
    <col min="4854" max="4854" width="13.7109375" customWidth="1"/>
    <col min="4855" max="4855" width="17.140625" customWidth="1"/>
    <col min="4856" max="4858" width="0" hidden="1" customWidth="1"/>
    <col min="4859" max="4859" width="2.7109375" customWidth="1"/>
    <col min="4860" max="4861" width="6" customWidth="1"/>
    <col min="4862" max="4862" width="4.85546875" customWidth="1"/>
    <col min="4863" max="4863" width="5" customWidth="1"/>
    <col min="4864" max="4864" width="10.42578125" customWidth="1"/>
    <col min="4865" max="4865" width="13.7109375" customWidth="1"/>
    <col min="4866" max="4866" width="17.140625" customWidth="1"/>
    <col min="4867" max="4869" width="0" hidden="1" customWidth="1"/>
    <col min="4870" max="4870" width="2.7109375" customWidth="1"/>
    <col min="4871" max="4871" width="6" customWidth="1"/>
    <col min="4873" max="4873" width="4.85546875" customWidth="1"/>
    <col min="4874" max="4874" width="5" customWidth="1"/>
    <col min="4876" max="4876" width="13.7109375" customWidth="1"/>
    <col min="4877" max="4877" width="17.140625" customWidth="1"/>
    <col min="4878" max="4881" width="2.7109375" customWidth="1"/>
    <col min="4882" max="4882" width="6" customWidth="1"/>
    <col min="4884" max="4884" width="4.85546875" customWidth="1"/>
    <col min="4885" max="4885" width="5" customWidth="1"/>
    <col min="4887" max="4887" width="13.7109375" customWidth="1"/>
    <col min="4888" max="4888" width="17.140625" customWidth="1"/>
    <col min="4889" max="4892" width="2.7109375" customWidth="1"/>
    <col min="4893" max="4894" width="6" customWidth="1"/>
    <col min="4895" max="4895" width="4.85546875" customWidth="1"/>
    <col min="4896" max="4896" width="5" customWidth="1"/>
    <col min="4897" max="4897" width="10.42578125" customWidth="1"/>
    <col min="4898" max="4898" width="13.7109375" customWidth="1"/>
    <col min="4899" max="4899" width="17.140625" customWidth="1"/>
    <col min="4900" max="4906" width="2.7109375" customWidth="1"/>
    <col min="4907" max="4907" width="6" customWidth="1"/>
    <col min="4909" max="4909" width="4.85546875" customWidth="1"/>
    <col min="4910" max="4910" width="5" customWidth="1"/>
    <col min="4912" max="4912" width="13.7109375" customWidth="1"/>
    <col min="4913" max="4913" width="17.140625" customWidth="1"/>
    <col min="4914" max="4917" width="2.7109375" customWidth="1"/>
    <col min="4918" max="4918" width="6" customWidth="1"/>
    <col min="4920" max="4920" width="4.85546875" customWidth="1"/>
    <col min="4921" max="4921" width="5" customWidth="1"/>
    <col min="4923" max="4923" width="13.7109375" customWidth="1"/>
    <col min="4924" max="4924" width="17.140625" customWidth="1"/>
    <col min="4925" max="4928" width="2.7109375" customWidth="1"/>
    <col min="4929" max="4929" width="6" customWidth="1"/>
    <col min="5096" max="5097" width="17.5703125" customWidth="1"/>
    <col min="5098" max="5098" width="4" customWidth="1"/>
    <col min="5099" max="5099" width="17.5703125" customWidth="1"/>
    <col min="5106" max="5106" width="2.7109375" customWidth="1"/>
    <col min="5107" max="5107" width="5.42578125" customWidth="1"/>
    <col min="5108" max="5108" width="5" customWidth="1"/>
    <col min="5110" max="5110" width="13.7109375" customWidth="1"/>
    <col min="5111" max="5111" width="17.140625" customWidth="1"/>
    <col min="5112" max="5114" width="0" hidden="1" customWidth="1"/>
    <col min="5115" max="5115" width="2.7109375" customWidth="1"/>
    <col min="5116" max="5117" width="6" customWidth="1"/>
    <col min="5118" max="5118" width="4.85546875" customWidth="1"/>
    <col min="5119" max="5119" width="5" customWidth="1"/>
    <col min="5120" max="5120" width="10.42578125" customWidth="1"/>
    <col min="5121" max="5121" width="13.7109375" customWidth="1"/>
    <col min="5122" max="5122" width="17.140625" customWidth="1"/>
    <col min="5123" max="5125" width="0" hidden="1" customWidth="1"/>
    <col min="5126" max="5126" width="2.7109375" customWidth="1"/>
    <col min="5127" max="5127" width="6" customWidth="1"/>
    <col min="5129" max="5129" width="4.85546875" customWidth="1"/>
    <col min="5130" max="5130" width="5" customWidth="1"/>
    <col min="5132" max="5132" width="13.7109375" customWidth="1"/>
    <col min="5133" max="5133" width="17.140625" customWidth="1"/>
    <col min="5134" max="5137" width="2.7109375" customWidth="1"/>
    <col min="5138" max="5138" width="6" customWidth="1"/>
    <col min="5140" max="5140" width="4.85546875" customWidth="1"/>
    <col min="5141" max="5141" width="5" customWidth="1"/>
    <col min="5143" max="5143" width="13.7109375" customWidth="1"/>
    <col min="5144" max="5144" width="17.140625" customWidth="1"/>
    <col min="5145" max="5148" width="2.7109375" customWidth="1"/>
    <col min="5149" max="5150" width="6" customWidth="1"/>
    <col min="5151" max="5151" width="4.85546875" customWidth="1"/>
    <col min="5152" max="5152" width="5" customWidth="1"/>
    <col min="5153" max="5153" width="10.42578125" customWidth="1"/>
    <col min="5154" max="5154" width="13.7109375" customWidth="1"/>
    <col min="5155" max="5155" width="17.140625" customWidth="1"/>
    <col min="5156" max="5162" width="2.7109375" customWidth="1"/>
    <col min="5163" max="5163" width="6" customWidth="1"/>
    <col min="5165" max="5165" width="4.85546875" customWidth="1"/>
    <col min="5166" max="5166" width="5" customWidth="1"/>
    <col min="5168" max="5168" width="13.7109375" customWidth="1"/>
    <col min="5169" max="5169" width="17.140625" customWidth="1"/>
    <col min="5170" max="5173" width="2.7109375" customWidth="1"/>
    <col min="5174" max="5174" width="6" customWidth="1"/>
    <col min="5176" max="5176" width="4.85546875" customWidth="1"/>
    <col min="5177" max="5177" width="5" customWidth="1"/>
    <col min="5179" max="5179" width="13.7109375" customWidth="1"/>
    <col min="5180" max="5180" width="17.140625" customWidth="1"/>
    <col min="5181" max="5184" width="2.7109375" customWidth="1"/>
    <col min="5185" max="5185" width="6" customWidth="1"/>
    <col min="5352" max="5353" width="17.5703125" customWidth="1"/>
    <col min="5354" max="5354" width="4" customWidth="1"/>
    <col min="5355" max="5355" width="17.5703125" customWidth="1"/>
    <col min="5362" max="5362" width="2.7109375" customWidth="1"/>
    <col min="5363" max="5363" width="5.42578125" customWidth="1"/>
    <col min="5364" max="5364" width="5" customWidth="1"/>
    <col min="5366" max="5366" width="13.7109375" customWidth="1"/>
    <col min="5367" max="5367" width="17.140625" customWidth="1"/>
    <col min="5368" max="5370" width="0" hidden="1" customWidth="1"/>
    <col min="5371" max="5371" width="2.7109375" customWidth="1"/>
    <col min="5372" max="5373" width="6" customWidth="1"/>
    <col min="5374" max="5374" width="4.85546875" customWidth="1"/>
    <col min="5375" max="5375" width="5" customWidth="1"/>
    <col min="5376" max="5376" width="10.42578125" customWidth="1"/>
    <col min="5377" max="5377" width="13.7109375" customWidth="1"/>
    <col min="5378" max="5378" width="17.140625" customWidth="1"/>
    <col min="5379" max="5381" width="0" hidden="1" customWidth="1"/>
    <col min="5382" max="5382" width="2.7109375" customWidth="1"/>
    <col min="5383" max="5383" width="6" customWidth="1"/>
    <col min="5385" max="5385" width="4.85546875" customWidth="1"/>
    <col min="5386" max="5386" width="5" customWidth="1"/>
    <col min="5388" max="5388" width="13.7109375" customWidth="1"/>
    <col min="5389" max="5389" width="17.140625" customWidth="1"/>
    <col min="5390" max="5393" width="2.7109375" customWidth="1"/>
    <col min="5394" max="5394" width="6" customWidth="1"/>
    <col min="5396" max="5396" width="4.85546875" customWidth="1"/>
    <col min="5397" max="5397" width="5" customWidth="1"/>
    <col min="5399" max="5399" width="13.7109375" customWidth="1"/>
    <col min="5400" max="5400" width="17.140625" customWidth="1"/>
    <col min="5401" max="5404" width="2.7109375" customWidth="1"/>
    <col min="5405" max="5406" width="6" customWidth="1"/>
    <col min="5407" max="5407" width="4.85546875" customWidth="1"/>
    <col min="5408" max="5408" width="5" customWidth="1"/>
    <col min="5409" max="5409" width="10.42578125" customWidth="1"/>
    <col min="5410" max="5410" width="13.7109375" customWidth="1"/>
    <col min="5411" max="5411" width="17.140625" customWidth="1"/>
    <col min="5412" max="5418" width="2.7109375" customWidth="1"/>
    <col min="5419" max="5419" width="6" customWidth="1"/>
    <col min="5421" max="5421" width="4.85546875" customWidth="1"/>
    <col min="5422" max="5422" width="5" customWidth="1"/>
    <col min="5424" max="5424" width="13.7109375" customWidth="1"/>
    <col min="5425" max="5425" width="17.140625" customWidth="1"/>
    <col min="5426" max="5429" width="2.7109375" customWidth="1"/>
    <col min="5430" max="5430" width="6" customWidth="1"/>
    <col min="5432" max="5432" width="4.85546875" customWidth="1"/>
    <col min="5433" max="5433" width="5" customWidth="1"/>
    <col min="5435" max="5435" width="13.7109375" customWidth="1"/>
    <col min="5436" max="5436" width="17.140625" customWidth="1"/>
    <col min="5437" max="5440" width="2.7109375" customWidth="1"/>
    <col min="5441" max="5441" width="6" customWidth="1"/>
    <col min="5608" max="5609" width="17.5703125" customWidth="1"/>
    <col min="5610" max="5610" width="4" customWidth="1"/>
    <col min="5611" max="5611" width="17.5703125" customWidth="1"/>
    <col min="5618" max="5618" width="2.7109375" customWidth="1"/>
    <col min="5619" max="5619" width="5.42578125" customWidth="1"/>
    <col min="5620" max="5620" width="5" customWidth="1"/>
    <col min="5622" max="5622" width="13.7109375" customWidth="1"/>
    <col min="5623" max="5623" width="17.140625" customWidth="1"/>
    <col min="5624" max="5626" width="0" hidden="1" customWidth="1"/>
    <col min="5627" max="5627" width="2.7109375" customWidth="1"/>
    <col min="5628" max="5629" width="6" customWidth="1"/>
    <col min="5630" max="5630" width="4.85546875" customWidth="1"/>
    <col min="5631" max="5631" width="5" customWidth="1"/>
    <col min="5632" max="5632" width="10.42578125" customWidth="1"/>
    <col min="5633" max="5633" width="13.7109375" customWidth="1"/>
    <col min="5634" max="5634" width="17.140625" customWidth="1"/>
    <col min="5635" max="5637" width="0" hidden="1" customWidth="1"/>
    <col min="5638" max="5638" width="2.7109375" customWidth="1"/>
    <col min="5639" max="5639" width="6" customWidth="1"/>
    <col min="5641" max="5641" width="4.85546875" customWidth="1"/>
    <col min="5642" max="5642" width="5" customWidth="1"/>
    <col min="5644" max="5644" width="13.7109375" customWidth="1"/>
    <col min="5645" max="5645" width="17.140625" customWidth="1"/>
    <col min="5646" max="5649" width="2.7109375" customWidth="1"/>
    <col min="5650" max="5650" width="6" customWidth="1"/>
    <col min="5652" max="5652" width="4.85546875" customWidth="1"/>
    <col min="5653" max="5653" width="5" customWidth="1"/>
    <col min="5655" max="5655" width="13.7109375" customWidth="1"/>
    <col min="5656" max="5656" width="17.140625" customWidth="1"/>
    <col min="5657" max="5660" width="2.7109375" customWidth="1"/>
    <col min="5661" max="5662" width="6" customWidth="1"/>
    <col min="5663" max="5663" width="4.85546875" customWidth="1"/>
    <col min="5664" max="5664" width="5" customWidth="1"/>
    <col min="5665" max="5665" width="10.42578125" customWidth="1"/>
    <col min="5666" max="5666" width="13.7109375" customWidth="1"/>
    <col min="5667" max="5667" width="17.140625" customWidth="1"/>
    <col min="5668" max="5674" width="2.7109375" customWidth="1"/>
    <col min="5675" max="5675" width="6" customWidth="1"/>
    <col min="5677" max="5677" width="4.85546875" customWidth="1"/>
    <col min="5678" max="5678" width="5" customWidth="1"/>
    <col min="5680" max="5680" width="13.7109375" customWidth="1"/>
    <col min="5681" max="5681" width="17.140625" customWidth="1"/>
    <col min="5682" max="5685" width="2.7109375" customWidth="1"/>
    <col min="5686" max="5686" width="6" customWidth="1"/>
    <col min="5688" max="5688" width="4.85546875" customWidth="1"/>
    <col min="5689" max="5689" width="5" customWidth="1"/>
    <col min="5691" max="5691" width="13.7109375" customWidth="1"/>
    <col min="5692" max="5692" width="17.140625" customWidth="1"/>
    <col min="5693" max="5696" width="2.7109375" customWidth="1"/>
    <col min="5697" max="5697" width="6" customWidth="1"/>
    <col min="5864" max="5865" width="17.5703125" customWidth="1"/>
    <col min="5866" max="5866" width="4" customWidth="1"/>
    <col min="5867" max="5867" width="17.5703125" customWidth="1"/>
    <col min="5874" max="5874" width="2.7109375" customWidth="1"/>
    <col min="5875" max="5875" width="5.42578125" customWidth="1"/>
    <col min="5876" max="5876" width="5" customWidth="1"/>
    <col min="5878" max="5878" width="13.7109375" customWidth="1"/>
    <col min="5879" max="5879" width="17.140625" customWidth="1"/>
    <col min="5880" max="5882" width="0" hidden="1" customWidth="1"/>
    <col min="5883" max="5883" width="2.7109375" customWidth="1"/>
    <col min="5884" max="5885" width="6" customWidth="1"/>
    <col min="5886" max="5886" width="4.85546875" customWidth="1"/>
    <col min="5887" max="5887" width="5" customWidth="1"/>
    <col min="5888" max="5888" width="10.42578125" customWidth="1"/>
    <col min="5889" max="5889" width="13.7109375" customWidth="1"/>
    <col min="5890" max="5890" width="17.140625" customWidth="1"/>
    <col min="5891" max="5893" width="0" hidden="1" customWidth="1"/>
    <col min="5894" max="5894" width="2.7109375" customWidth="1"/>
    <col min="5895" max="5895" width="6" customWidth="1"/>
    <col min="5897" max="5897" width="4.85546875" customWidth="1"/>
    <col min="5898" max="5898" width="5" customWidth="1"/>
    <col min="5900" max="5900" width="13.7109375" customWidth="1"/>
    <col min="5901" max="5901" width="17.140625" customWidth="1"/>
    <col min="5902" max="5905" width="2.7109375" customWidth="1"/>
    <col min="5906" max="5906" width="6" customWidth="1"/>
    <col min="5908" max="5908" width="4.85546875" customWidth="1"/>
    <col min="5909" max="5909" width="5" customWidth="1"/>
    <col min="5911" max="5911" width="13.7109375" customWidth="1"/>
    <col min="5912" max="5912" width="17.140625" customWidth="1"/>
    <col min="5913" max="5916" width="2.7109375" customWidth="1"/>
    <col min="5917" max="5918" width="6" customWidth="1"/>
    <col min="5919" max="5919" width="4.85546875" customWidth="1"/>
    <col min="5920" max="5920" width="5" customWidth="1"/>
    <col min="5921" max="5921" width="10.42578125" customWidth="1"/>
    <col min="5922" max="5922" width="13.7109375" customWidth="1"/>
    <col min="5923" max="5923" width="17.140625" customWidth="1"/>
    <col min="5924" max="5930" width="2.7109375" customWidth="1"/>
    <col min="5931" max="5931" width="6" customWidth="1"/>
    <col min="5933" max="5933" width="4.85546875" customWidth="1"/>
    <col min="5934" max="5934" width="5" customWidth="1"/>
    <col min="5936" max="5936" width="13.7109375" customWidth="1"/>
    <col min="5937" max="5937" width="17.140625" customWidth="1"/>
    <col min="5938" max="5941" width="2.7109375" customWidth="1"/>
    <col min="5942" max="5942" width="6" customWidth="1"/>
    <col min="5944" max="5944" width="4.85546875" customWidth="1"/>
    <col min="5945" max="5945" width="5" customWidth="1"/>
    <col min="5947" max="5947" width="13.7109375" customWidth="1"/>
    <col min="5948" max="5948" width="17.140625" customWidth="1"/>
    <col min="5949" max="5952" width="2.7109375" customWidth="1"/>
    <col min="5953" max="5953" width="6" customWidth="1"/>
    <col min="6120" max="6121" width="17.5703125" customWidth="1"/>
    <col min="6122" max="6122" width="4" customWidth="1"/>
    <col min="6123" max="6123" width="17.5703125" customWidth="1"/>
    <col min="6130" max="6130" width="2.7109375" customWidth="1"/>
    <col min="6131" max="6131" width="5.42578125" customWidth="1"/>
    <col min="6132" max="6132" width="5" customWidth="1"/>
    <col min="6134" max="6134" width="13.7109375" customWidth="1"/>
    <col min="6135" max="6135" width="17.140625" customWidth="1"/>
    <col min="6136" max="6138" width="0" hidden="1" customWidth="1"/>
    <col min="6139" max="6139" width="2.7109375" customWidth="1"/>
    <col min="6140" max="6141" width="6" customWidth="1"/>
    <col min="6142" max="6142" width="4.85546875" customWidth="1"/>
    <col min="6143" max="6143" width="5" customWidth="1"/>
    <col min="6144" max="6144" width="10.42578125" customWidth="1"/>
    <col min="6145" max="6145" width="13.7109375" customWidth="1"/>
    <col min="6146" max="6146" width="17.140625" customWidth="1"/>
    <col min="6147" max="6149" width="0" hidden="1" customWidth="1"/>
    <col min="6150" max="6150" width="2.7109375" customWidth="1"/>
    <col min="6151" max="6151" width="6" customWidth="1"/>
    <col min="6153" max="6153" width="4.85546875" customWidth="1"/>
    <col min="6154" max="6154" width="5" customWidth="1"/>
    <col min="6156" max="6156" width="13.7109375" customWidth="1"/>
    <col min="6157" max="6157" width="17.140625" customWidth="1"/>
    <col min="6158" max="6161" width="2.7109375" customWidth="1"/>
    <col min="6162" max="6162" width="6" customWidth="1"/>
    <col min="6164" max="6164" width="4.85546875" customWidth="1"/>
    <col min="6165" max="6165" width="5" customWidth="1"/>
    <col min="6167" max="6167" width="13.7109375" customWidth="1"/>
    <col min="6168" max="6168" width="17.140625" customWidth="1"/>
    <col min="6169" max="6172" width="2.7109375" customWidth="1"/>
    <col min="6173" max="6174" width="6" customWidth="1"/>
    <col min="6175" max="6175" width="4.85546875" customWidth="1"/>
    <col min="6176" max="6176" width="5" customWidth="1"/>
    <col min="6177" max="6177" width="10.42578125" customWidth="1"/>
    <col min="6178" max="6178" width="13.7109375" customWidth="1"/>
    <col min="6179" max="6179" width="17.140625" customWidth="1"/>
    <col min="6180" max="6186" width="2.7109375" customWidth="1"/>
    <col min="6187" max="6187" width="6" customWidth="1"/>
    <col min="6189" max="6189" width="4.85546875" customWidth="1"/>
    <col min="6190" max="6190" width="5" customWidth="1"/>
    <col min="6192" max="6192" width="13.7109375" customWidth="1"/>
    <col min="6193" max="6193" width="17.140625" customWidth="1"/>
    <col min="6194" max="6197" width="2.7109375" customWidth="1"/>
    <col min="6198" max="6198" width="6" customWidth="1"/>
    <col min="6200" max="6200" width="4.85546875" customWidth="1"/>
    <col min="6201" max="6201" width="5" customWidth="1"/>
    <col min="6203" max="6203" width="13.7109375" customWidth="1"/>
    <col min="6204" max="6204" width="17.140625" customWidth="1"/>
    <col min="6205" max="6208" width="2.7109375" customWidth="1"/>
    <col min="6209" max="6209" width="6" customWidth="1"/>
    <col min="6376" max="6377" width="17.5703125" customWidth="1"/>
    <col min="6378" max="6378" width="4" customWidth="1"/>
    <col min="6379" max="6379" width="17.5703125" customWidth="1"/>
    <col min="6386" max="6386" width="2.7109375" customWidth="1"/>
    <col min="6387" max="6387" width="5.42578125" customWidth="1"/>
    <col min="6388" max="6388" width="5" customWidth="1"/>
    <col min="6390" max="6390" width="13.7109375" customWidth="1"/>
    <col min="6391" max="6391" width="17.140625" customWidth="1"/>
    <col min="6392" max="6394" width="0" hidden="1" customWidth="1"/>
    <col min="6395" max="6395" width="2.7109375" customWidth="1"/>
    <col min="6396" max="6397" width="6" customWidth="1"/>
    <col min="6398" max="6398" width="4.85546875" customWidth="1"/>
    <col min="6399" max="6399" width="5" customWidth="1"/>
    <col min="6400" max="6400" width="10.42578125" customWidth="1"/>
    <col min="6401" max="6401" width="13.7109375" customWidth="1"/>
    <col min="6402" max="6402" width="17.140625" customWidth="1"/>
    <col min="6403" max="6405" width="0" hidden="1" customWidth="1"/>
    <col min="6406" max="6406" width="2.7109375" customWidth="1"/>
    <col min="6407" max="6407" width="6" customWidth="1"/>
    <col min="6409" max="6409" width="4.85546875" customWidth="1"/>
    <col min="6410" max="6410" width="5" customWidth="1"/>
    <col min="6412" max="6412" width="13.7109375" customWidth="1"/>
    <col min="6413" max="6413" width="17.140625" customWidth="1"/>
    <col min="6414" max="6417" width="2.7109375" customWidth="1"/>
    <col min="6418" max="6418" width="6" customWidth="1"/>
    <col min="6420" max="6420" width="4.85546875" customWidth="1"/>
    <col min="6421" max="6421" width="5" customWidth="1"/>
    <col min="6423" max="6423" width="13.7109375" customWidth="1"/>
    <col min="6424" max="6424" width="17.140625" customWidth="1"/>
    <col min="6425" max="6428" width="2.7109375" customWidth="1"/>
    <col min="6429" max="6430" width="6" customWidth="1"/>
    <col min="6431" max="6431" width="4.85546875" customWidth="1"/>
    <col min="6432" max="6432" width="5" customWidth="1"/>
    <col min="6433" max="6433" width="10.42578125" customWidth="1"/>
    <col min="6434" max="6434" width="13.7109375" customWidth="1"/>
    <col min="6435" max="6435" width="17.140625" customWidth="1"/>
    <col min="6436" max="6442" width="2.7109375" customWidth="1"/>
    <col min="6443" max="6443" width="6" customWidth="1"/>
    <col min="6445" max="6445" width="4.85546875" customWidth="1"/>
    <col min="6446" max="6446" width="5" customWidth="1"/>
    <col min="6448" max="6448" width="13.7109375" customWidth="1"/>
    <col min="6449" max="6449" width="17.140625" customWidth="1"/>
    <col min="6450" max="6453" width="2.7109375" customWidth="1"/>
    <col min="6454" max="6454" width="6" customWidth="1"/>
    <col min="6456" max="6456" width="4.85546875" customWidth="1"/>
    <col min="6457" max="6457" width="5" customWidth="1"/>
    <col min="6459" max="6459" width="13.7109375" customWidth="1"/>
    <col min="6460" max="6460" width="17.140625" customWidth="1"/>
    <col min="6461" max="6464" width="2.7109375" customWidth="1"/>
    <col min="6465" max="6465" width="6" customWidth="1"/>
    <col min="6632" max="6633" width="17.5703125" customWidth="1"/>
    <col min="6634" max="6634" width="4" customWidth="1"/>
    <col min="6635" max="6635" width="17.5703125" customWidth="1"/>
    <col min="6642" max="6642" width="2.7109375" customWidth="1"/>
    <col min="6643" max="6643" width="5.42578125" customWidth="1"/>
    <col min="6644" max="6644" width="5" customWidth="1"/>
    <col min="6646" max="6646" width="13.7109375" customWidth="1"/>
    <col min="6647" max="6647" width="17.140625" customWidth="1"/>
    <col min="6648" max="6650" width="0" hidden="1" customWidth="1"/>
    <col min="6651" max="6651" width="2.7109375" customWidth="1"/>
    <col min="6652" max="6653" width="6" customWidth="1"/>
    <col min="6654" max="6654" width="4.85546875" customWidth="1"/>
    <col min="6655" max="6655" width="5" customWidth="1"/>
    <col min="6656" max="6656" width="10.42578125" customWidth="1"/>
    <col min="6657" max="6657" width="13.7109375" customWidth="1"/>
    <col min="6658" max="6658" width="17.140625" customWidth="1"/>
    <col min="6659" max="6661" width="0" hidden="1" customWidth="1"/>
    <col min="6662" max="6662" width="2.7109375" customWidth="1"/>
    <col min="6663" max="6663" width="6" customWidth="1"/>
    <col min="6665" max="6665" width="4.85546875" customWidth="1"/>
    <col min="6666" max="6666" width="5" customWidth="1"/>
    <col min="6668" max="6668" width="13.7109375" customWidth="1"/>
    <col min="6669" max="6669" width="17.140625" customWidth="1"/>
    <col min="6670" max="6673" width="2.7109375" customWidth="1"/>
    <col min="6674" max="6674" width="6" customWidth="1"/>
    <col min="6676" max="6676" width="4.85546875" customWidth="1"/>
    <col min="6677" max="6677" width="5" customWidth="1"/>
    <col min="6679" max="6679" width="13.7109375" customWidth="1"/>
    <col min="6680" max="6680" width="17.140625" customWidth="1"/>
    <col min="6681" max="6684" width="2.7109375" customWidth="1"/>
    <col min="6685" max="6686" width="6" customWidth="1"/>
    <col min="6687" max="6687" width="4.85546875" customWidth="1"/>
    <col min="6688" max="6688" width="5" customWidth="1"/>
    <col min="6689" max="6689" width="10.42578125" customWidth="1"/>
    <col min="6690" max="6690" width="13.7109375" customWidth="1"/>
    <col min="6691" max="6691" width="17.140625" customWidth="1"/>
    <col min="6692" max="6698" width="2.7109375" customWidth="1"/>
    <col min="6699" max="6699" width="6" customWidth="1"/>
    <col min="6701" max="6701" width="4.85546875" customWidth="1"/>
    <col min="6702" max="6702" width="5" customWidth="1"/>
    <col min="6704" max="6704" width="13.7109375" customWidth="1"/>
    <col min="6705" max="6705" width="17.140625" customWidth="1"/>
    <col min="6706" max="6709" width="2.7109375" customWidth="1"/>
    <col min="6710" max="6710" width="6" customWidth="1"/>
    <col min="6712" max="6712" width="4.85546875" customWidth="1"/>
    <col min="6713" max="6713" width="5" customWidth="1"/>
    <col min="6715" max="6715" width="13.7109375" customWidth="1"/>
    <col min="6716" max="6716" width="17.140625" customWidth="1"/>
    <col min="6717" max="6720" width="2.7109375" customWidth="1"/>
    <col min="6721" max="6721" width="6" customWidth="1"/>
    <col min="6888" max="6889" width="17.5703125" customWidth="1"/>
    <col min="6890" max="6890" width="4" customWidth="1"/>
    <col min="6891" max="6891" width="17.5703125" customWidth="1"/>
    <col min="6898" max="6898" width="2.7109375" customWidth="1"/>
    <col min="6899" max="6899" width="5.42578125" customWidth="1"/>
    <col min="6900" max="6900" width="5" customWidth="1"/>
    <col min="6902" max="6902" width="13.7109375" customWidth="1"/>
    <col min="6903" max="6903" width="17.140625" customWidth="1"/>
    <col min="6904" max="6906" width="0" hidden="1" customWidth="1"/>
    <col min="6907" max="6907" width="2.7109375" customWidth="1"/>
    <col min="6908" max="6909" width="6" customWidth="1"/>
    <col min="6910" max="6910" width="4.85546875" customWidth="1"/>
    <col min="6911" max="6911" width="5" customWidth="1"/>
    <col min="6912" max="6912" width="10.42578125" customWidth="1"/>
    <col min="6913" max="6913" width="13.7109375" customWidth="1"/>
    <col min="6914" max="6914" width="17.140625" customWidth="1"/>
    <col min="6915" max="6917" width="0" hidden="1" customWidth="1"/>
    <col min="6918" max="6918" width="2.7109375" customWidth="1"/>
    <col min="6919" max="6919" width="6" customWidth="1"/>
    <col min="6921" max="6921" width="4.85546875" customWidth="1"/>
    <col min="6922" max="6922" width="5" customWidth="1"/>
    <col min="6924" max="6924" width="13.7109375" customWidth="1"/>
    <col min="6925" max="6925" width="17.140625" customWidth="1"/>
    <col min="6926" max="6929" width="2.7109375" customWidth="1"/>
    <col min="6930" max="6930" width="6" customWidth="1"/>
    <col min="6932" max="6932" width="4.85546875" customWidth="1"/>
    <col min="6933" max="6933" width="5" customWidth="1"/>
    <col min="6935" max="6935" width="13.7109375" customWidth="1"/>
    <col min="6936" max="6936" width="17.140625" customWidth="1"/>
    <col min="6937" max="6940" width="2.7109375" customWidth="1"/>
    <col min="6941" max="6942" width="6" customWidth="1"/>
    <col min="6943" max="6943" width="4.85546875" customWidth="1"/>
    <col min="6944" max="6944" width="5" customWidth="1"/>
    <col min="6945" max="6945" width="10.42578125" customWidth="1"/>
    <col min="6946" max="6946" width="13.7109375" customWidth="1"/>
    <col min="6947" max="6947" width="17.140625" customWidth="1"/>
    <col min="6948" max="6954" width="2.7109375" customWidth="1"/>
    <col min="6955" max="6955" width="6" customWidth="1"/>
    <col min="6957" max="6957" width="4.85546875" customWidth="1"/>
    <col min="6958" max="6958" width="5" customWidth="1"/>
    <col min="6960" max="6960" width="13.7109375" customWidth="1"/>
    <col min="6961" max="6961" width="17.140625" customWidth="1"/>
    <col min="6962" max="6965" width="2.7109375" customWidth="1"/>
    <col min="6966" max="6966" width="6" customWidth="1"/>
    <col min="6968" max="6968" width="4.85546875" customWidth="1"/>
    <col min="6969" max="6969" width="5" customWidth="1"/>
    <col min="6971" max="6971" width="13.7109375" customWidth="1"/>
    <col min="6972" max="6972" width="17.140625" customWidth="1"/>
    <col min="6973" max="6976" width="2.7109375" customWidth="1"/>
    <col min="6977" max="6977" width="6" customWidth="1"/>
    <col min="7144" max="7145" width="17.5703125" customWidth="1"/>
    <col min="7146" max="7146" width="4" customWidth="1"/>
    <col min="7147" max="7147" width="17.5703125" customWidth="1"/>
    <col min="7154" max="7154" width="2.7109375" customWidth="1"/>
    <col min="7155" max="7155" width="5.42578125" customWidth="1"/>
    <col min="7156" max="7156" width="5" customWidth="1"/>
    <col min="7158" max="7158" width="13.7109375" customWidth="1"/>
    <col min="7159" max="7159" width="17.140625" customWidth="1"/>
    <col min="7160" max="7162" width="0" hidden="1" customWidth="1"/>
    <col min="7163" max="7163" width="2.7109375" customWidth="1"/>
    <col min="7164" max="7165" width="6" customWidth="1"/>
    <col min="7166" max="7166" width="4.85546875" customWidth="1"/>
    <col min="7167" max="7167" width="5" customWidth="1"/>
    <col min="7168" max="7168" width="10.42578125" customWidth="1"/>
    <col min="7169" max="7169" width="13.7109375" customWidth="1"/>
    <col min="7170" max="7170" width="17.140625" customWidth="1"/>
    <col min="7171" max="7173" width="0" hidden="1" customWidth="1"/>
    <col min="7174" max="7174" width="2.7109375" customWidth="1"/>
    <col min="7175" max="7175" width="6" customWidth="1"/>
    <col min="7177" max="7177" width="4.85546875" customWidth="1"/>
    <col min="7178" max="7178" width="5" customWidth="1"/>
    <col min="7180" max="7180" width="13.7109375" customWidth="1"/>
    <col min="7181" max="7181" width="17.140625" customWidth="1"/>
    <col min="7182" max="7185" width="2.7109375" customWidth="1"/>
    <col min="7186" max="7186" width="6" customWidth="1"/>
    <col min="7188" max="7188" width="4.85546875" customWidth="1"/>
    <col min="7189" max="7189" width="5" customWidth="1"/>
    <col min="7191" max="7191" width="13.7109375" customWidth="1"/>
    <col min="7192" max="7192" width="17.140625" customWidth="1"/>
    <col min="7193" max="7196" width="2.7109375" customWidth="1"/>
    <col min="7197" max="7198" width="6" customWidth="1"/>
    <col min="7199" max="7199" width="4.85546875" customWidth="1"/>
    <col min="7200" max="7200" width="5" customWidth="1"/>
    <col min="7201" max="7201" width="10.42578125" customWidth="1"/>
    <col min="7202" max="7202" width="13.7109375" customWidth="1"/>
    <col min="7203" max="7203" width="17.140625" customWidth="1"/>
    <col min="7204" max="7210" width="2.7109375" customWidth="1"/>
    <col min="7211" max="7211" width="6" customWidth="1"/>
    <col min="7213" max="7213" width="4.85546875" customWidth="1"/>
    <col min="7214" max="7214" width="5" customWidth="1"/>
    <col min="7216" max="7216" width="13.7109375" customWidth="1"/>
    <col min="7217" max="7217" width="17.140625" customWidth="1"/>
    <col min="7218" max="7221" width="2.7109375" customWidth="1"/>
    <col min="7222" max="7222" width="6" customWidth="1"/>
    <col min="7224" max="7224" width="4.85546875" customWidth="1"/>
    <col min="7225" max="7225" width="5" customWidth="1"/>
    <col min="7227" max="7227" width="13.7109375" customWidth="1"/>
    <col min="7228" max="7228" width="17.140625" customWidth="1"/>
    <col min="7229" max="7232" width="2.7109375" customWidth="1"/>
    <col min="7233" max="7233" width="6" customWidth="1"/>
    <col min="7400" max="7401" width="17.5703125" customWidth="1"/>
    <col min="7402" max="7402" width="4" customWidth="1"/>
    <col min="7403" max="7403" width="17.5703125" customWidth="1"/>
    <col min="7410" max="7410" width="2.7109375" customWidth="1"/>
    <col min="7411" max="7411" width="5.42578125" customWidth="1"/>
    <col min="7412" max="7412" width="5" customWidth="1"/>
    <col min="7414" max="7414" width="13.7109375" customWidth="1"/>
    <col min="7415" max="7415" width="17.140625" customWidth="1"/>
    <col min="7416" max="7418" width="0" hidden="1" customWidth="1"/>
    <col min="7419" max="7419" width="2.7109375" customWidth="1"/>
    <col min="7420" max="7421" width="6" customWidth="1"/>
    <col min="7422" max="7422" width="4.85546875" customWidth="1"/>
    <col min="7423" max="7423" width="5" customWidth="1"/>
    <col min="7424" max="7424" width="10.42578125" customWidth="1"/>
    <col min="7425" max="7425" width="13.7109375" customWidth="1"/>
    <col min="7426" max="7426" width="17.140625" customWidth="1"/>
    <col min="7427" max="7429" width="0" hidden="1" customWidth="1"/>
    <col min="7430" max="7430" width="2.7109375" customWidth="1"/>
    <col min="7431" max="7431" width="6" customWidth="1"/>
    <col min="7433" max="7433" width="4.85546875" customWidth="1"/>
    <col min="7434" max="7434" width="5" customWidth="1"/>
    <col min="7436" max="7436" width="13.7109375" customWidth="1"/>
    <col min="7437" max="7437" width="17.140625" customWidth="1"/>
    <col min="7438" max="7441" width="2.7109375" customWidth="1"/>
    <col min="7442" max="7442" width="6" customWidth="1"/>
    <col min="7444" max="7444" width="4.85546875" customWidth="1"/>
    <col min="7445" max="7445" width="5" customWidth="1"/>
    <col min="7447" max="7447" width="13.7109375" customWidth="1"/>
    <col min="7448" max="7448" width="17.140625" customWidth="1"/>
    <col min="7449" max="7452" width="2.7109375" customWidth="1"/>
    <col min="7453" max="7454" width="6" customWidth="1"/>
    <col min="7455" max="7455" width="4.85546875" customWidth="1"/>
    <col min="7456" max="7456" width="5" customWidth="1"/>
    <col min="7457" max="7457" width="10.42578125" customWidth="1"/>
    <col min="7458" max="7458" width="13.7109375" customWidth="1"/>
    <col min="7459" max="7459" width="17.140625" customWidth="1"/>
    <col min="7460" max="7466" width="2.7109375" customWidth="1"/>
    <col min="7467" max="7467" width="6" customWidth="1"/>
    <col min="7469" max="7469" width="4.85546875" customWidth="1"/>
    <col min="7470" max="7470" width="5" customWidth="1"/>
    <col min="7472" max="7472" width="13.7109375" customWidth="1"/>
    <col min="7473" max="7473" width="17.140625" customWidth="1"/>
    <col min="7474" max="7477" width="2.7109375" customWidth="1"/>
    <col min="7478" max="7478" width="6" customWidth="1"/>
    <col min="7480" max="7480" width="4.85546875" customWidth="1"/>
    <col min="7481" max="7481" width="5" customWidth="1"/>
    <col min="7483" max="7483" width="13.7109375" customWidth="1"/>
    <col min="7484" max="7484" width="17.140625" customWidth="1"/>
    <col min="7485" max="7488" width="2.7109375" customWidth="1"/>
    <col min="7489" max="7489" width="6" customWidth="1"/>
    <col min="7656" max="7657" width="17.5703125" customWidth="1"/>
    <col min="7658" max="7658" width="4" customWidth="1"/>
    <col min="7659" max="7659" width="17.5703125" customWidth="1"/>
    <col min="7666" max="7666" width="2.7109375" customWidth="1"/>
    <col min="7667" max="7667" width="5.42578125" customWidth="1"/>
    <col min="7668" max="7668" width="5" customWidth="1"/>
    <col min="7670" max="7670" width="13.7109375" customWidth="1"/>
    <col min="7671" max="7671" width="17.140625" customWidth="1"/>
    <col min="7672" max="7674" width="0" hidden="1" customWidth="1"/>
    <col min="7675" max="7675" width="2.7109375" customWidth="1"/>
    <col min="7676" max="7677" width="6" customWidth="1"/>
    <col min="7678" max="7678" width="4.85546875" customWidth="1"/>
    <col min="7679" max="7679" width="5" customWidth="1"/>
    <col min="7680" max="7680" width="10.42578125" customWidth="1"/>
    <col min="7681" max="7681" width="13.7109375" customWidth="1"/>
    <col min="7682" max="7682" width="17.140625" customWidth="1"/>
    <col min="7683" max="7685" width="0" hidden="1" customWidth="1"/>
    <col min="7686" max="7686" width="2.7109375" customWidth="1"/>
    <col min="7687" max="7687" width="6" customWidth="1"/>
    <col min="7689" max="7689" width="4.85546875" customWidth="1"/>
    <col min="7690" max="7690" width="5" customWidth="1"/>
    <col min="7692" max="7692" width="13.7109375" customWidth="1"/>
    <col min="7693" max="7693" width="17.140625" customWidth="1"/>
    <col min="7694" max="7697" width="2.7109375" customWidth="1"/>
    <col min="7698" max="7698" width="6" customWidth="1"/>
    <col min="7700" max="7700" width="4.85546875" customWidth="1"/>
    <col min="7701" max="7701" width="5" customWidth="1"/>
    <col min="7703" max="7703" width="13.7109375" customWidth="1"/>
    <col min="7704" max="7704" width="17.140625" customWidth="1"/>
    <col min="7705" max="7708" width="2.7109375" customWidth="1"/>
    <col min="7709" max="7710" width="6" customWidth="1"/>
    <col min="7711" max="7711" width="4.85546875" customWidth="1"/>
    <col min="7712" max="7712" width="5" customWidth="1"/>
    <col min="7713" max="7713" width="10.42578125" customWidth="1"/>
    <col min="7714" max="7714" width="13.7109375" customWidth="1"/>
    <col min="7715" max="7715" width="17.140625" customWidth="1"/>
    <col min="7716" max="7722" width="2.7109375" customWidth="1"/>
    <col min="7723" max="7723" width="6" customWidth="1"/>
    <col min="7725" max="7725" width="4.85546875" customWidth="1"/>
    <col min="7726" max="7726" width="5" customWidth="1"/>
    <col min="7728" max="7728" width="13.7109375" customWidth="1"/>
    <col min="7729" max="7729" width="17.140625" customWidth="1"/>
    <col min="7730" max="7733" width="2.7109375" customWidth="1"/>
    <col min="7734" max="7734" width="6" customWidth="1"/>
    <col min="7736" max="7736" width="4.85546875" customWidth="1"/>
    <col min="7737" max="7737" width="5" customWidth="1"/>
    <col min="7739" max="7739" width="13.7109375" customWidth="1"/>
    <col min="7740" max="7740" width="17.140625" customWidth="1"/>
    <col min="7741" max="7744" width="2.7109375" customWidth="1"/>
    <col min="7745" max="7745" width="6" customWidth="1"/>
    <col min="7912" max="7913" width="17.5703125" customWidth="1"/>
    <col min="7914" max="7914" width="4" customWidth="1"/>
    <col min="7915" max="7915" width="17.5703125" customWidth="1"/>
    <col min="7922" max="7922" width="2.7109375" customWidth="1"/>
    <col min="7923" max="7923" width="5.42578125" customWidth="1"/>
    <col min="7924" max="7924" width="5" customWidth="1"/>
    <col min="7926" max="7926" width="13.7109375" customWidth="1"/>
    <col min="7927" max="7927" width="17.140625" customWidth="1"/>
    <col min="7928" max="7930" width="0" hidden="1" customWidth="1"/>
    <col min="7931" max="7931" width="2.7109375" customWidth="1"/>
    <col min="7932" max="7933" width="6" customWidth="1"/>
    <col min="7934" max="7934" width="4.85546875" customWidth="1"/>
    <col min="7935" max="7935" width="5" customWidth="1"/>
    <col min="7936" max="7936" width="10.42578125" customWidth="1"/>
    <col min="7937" max="7937" width="13.7109375" customWidth="1"/>
    <col min="7938" max="7938" width="17.140625" customWidth="1"/>
    <col min="7939" max="7941" width="0" hidden="1" customWidth="1"/>
    <col min="7942" max="7942" width="2.7109375" customWidth="1"/>
    <col min="7943" max="7943" width="6" customWidth="1"/>
    <col min="7945" max="7945" width="4.85546875" customWidth="1"/>
    <col min="7946" max="7946" width="5" customWidth="1"/>
    <col min="7948" max="7948" width="13.7109375" customWidth="1"/>
    <col min="7949" max="7949" width="17.140625" customWidth="1"/>
    <col min="7950" max="7953" width="2.7109375" customWidth="1"/>
    <col min="7954" max="7954" width="6" customWidth="1"/>
    <col min="7956" max="7956" width="4.85546875" customWidth="1"/>
    <col min="7957" max="7957" width="5" customWidth="1"/>
    <col min="7959" max="7959" width="13.7109375" customWidth="1"/>
    <col min="7960" max="7960" width="17.140625" customWidth="1"/>
    <col min="7961" max="7964" width="2.7109375" customWidth="1"/>
    <col min="7965" max="7966" width="6" customWidth="1"/>
    <col min="7967" max="7967" width="4.85546875" customWidth="1"/>
    <col min="7968" max="7968" width="5" customWidth="1"/>
    <col min="7969" max="7969" width="10.42578125" customWidth="1"/>
    <col min="7970" max="7970" width="13.7109375" customWidth="1"/>
    <col min="7971" max="7971" width="17.140625" customWidth="1"/>
    <col min="7972" max="7978" width="2.7109375" customWidth="1"/>
    <col min="7979" max="7979" width="6" customWidth="1"/>
    <col min="7981" max="7981" width="4.85546875" customWidth="1"/>
    <col min="7982" max="7982" width="5" customWidth="1"/>
    <col min="7984" max="7984" width="13.7109375" customWidth="1"/>
    <col min="7985" max="7985" width="17.140625" customWidth="1"/>
    <col min="7986" max="7989" width="2.7109375" customWidth="1"/>
    <col min="7990" max="7990" width="6" customWidth="1"/>
    <col min="7992" max="7992" width="4.85546875" customWidth="1"/>
    <col min="7993" max="7993" width="5" customWidth="1"/>
    <col min="7995" max="7995" width="13.7109375" customWidth="1"/>
    <col min="7996" max="7996" width="17.140625" customWidth="1"/>
    <col min="7997" max="8000" width="2.7109375" customWidth="1"/>
    <col min="8001" max="8001" width="6" customWidth="1"/>
    <col min="8168" max="8169" width="17.5703125" customWidth="1"/>
    <col min="8170" max="8170" width="4" customWidth="1"/>
    <col min="8171" max="8171" width="17.5703125" customWidth="1"/>
    <col min="8178" max="8178" width="2.7109375" customWidth="1"/>
    <col min="8179" max="8179" width="5.42578125" customWidth="1"/>
    <col min="8180" max="8180" width="5" customWidth="1"/>
    <col min="8182" max="8182" width="13.7109375" customWidth="1"/>
    <col min="8183" max="8183" width="17.140625" customWidth="1"/>
    <col min="8184" max="8186" width="0" hidden="1" customWidth="1"/>
    <col min="8187" max="8187" width="2.7109375" customWidth="1"/>
    <col min="8188" max="8189" width="6" customWidth="1"/>
    <col min="8190" max="8190" width="4.85546875" customWidth="1"/>
    <col min="8191" max="8191" width="5" customWidth="1"/>
    <col min="8192" max="8192" width="10.42578125" customWidth="1"/>
    <col min="8193" max="8193" width="13.7109375" customWidth="1"/>
    <col min="8194" max="8194" width="17.140625" customWidth="1"/>
    <col min="8195" max="8197" width="0" hidden="1" customWidth="1"/>
    <col min="8198" max="8198" width="2.7109375" customWidth="1"/>
    <col min="8199" max="8199" width="6" customWidth="1"/>
    <col min="8201" max="8201" width="4.85546875" customWidth="1"/>
    <col min="8202" max="8202" width="5" customWidth="1"/>
    <col min="8204" max="8204" width="13.7109375" customWidth="1"/>
    <col min="8205" max="8205" width="17.140625" customWidth="1"/>
    <col min="8206" max="8209" width="2.7109375" customWidth="1"/>
    <col min="8210" max="8210" width="6" customWidth="1"/>
    <col min="8212" max="8212" width="4.85546875" customWidth="1"/>
    <col min="8213" max="8213" width="5" customWidth="1"/>
    <col min="8215" max="8215" width="13.7109375" customWidth="1"/>
    <col min="8216" max="8216" width="17.140625" customWidth="1"/>
    <col min="8217" max="8220" width="2.7109375" customWidth="1"/>
    <col min="8221" max="8222" width="6" customWidth="1"/>
    <col min="8223" max="8223" width="4.85546875" customWidth="1"/>
    <col min="8224" max="8224" width="5" customWidth="1"/>
    <col min="8225" max="8225" width="10.42578125" customWidth="1"/>
    <col min="8226" max="8226" width="13.7109375" customWidth="1"/>
    <col min="8227" max="8227" width="17.140625" customWidth="1"/>
    <col min="8228" max="8234" width="2.7109375" customWidth="1"/>
    <col min="8235" max="8235" width="6" customWidth="1"/>
    <col min="8237" max="8237" width="4.85546875" customWidth="1"/>
    <col min="8238" max="8238" width="5" customWidth="1"/>
    <col min="8240" max="8240" width="13.7109375" customWidth="1"/>
    <col min="8241" max="8241" width="17.140625" customWidth="1"/>
    <col min="8242" max="8245" width="2.7109375" customWidth="1"/>
    <col min="8246" max="8246" width="6" customWidth="1"/>
    <col min="8248" max="8248" width="4.85546875" customWidth="1"/>
    <col min="8249" max="8249" width="5" customWidth="1"/>
    <col min="8251" max="8251" width="13.7109375" customWidth="1"/>
    <col min="8252" max="8252" width="17.140625" customWidth="1"/>
    <col min="8253" max="8256" width="2.7109375" customWidth="1"/>
    <col min="8257" max="8257" width="6" customWidth="1"/>
    <col min="8424" max="8425" width="17.5703125" customWidth="1"/>
    <col min="8426" max="8426" width="4" customWidth="1"/>
    <col min="8427" max="8427" width="17.5703125" customWidth="1"/>
    <col min="8434" max="8434" width="2.7109375" customWidth="1"/>
    <col min="8435" max="8435" width="5.42578125" customWidth="1"/>
    <col min="8436" max="8436" width="5" customWidth="1"/>
    <col min="8438" max="8438" width="13.7109375" customWidth="1"/>
    <col min="8439" max="8439" width="17.140625" customWidth="1"/>
    <col min="8440" max="8442" width="0" hidden="1" customWidth="1"/>
    <col min="8443" max="8443" width="2.7109375" customWidth="1"/>
    <col min="8444" max="8445" width="6" customWidth="1"/>
    <col min="8446" max="8446" width="4.85546875" customWidth="1"/>
    <col min="8447" max="8447" width="5" customWidth="1"/>
    <col min="8448" max="8448" width="10.42578125" customWidth="1"/>
    <col min="8449" max="8449" width="13.7109375" customWidth="1"/>
    <col min="8450" max="8450" width="17.140625" customWidth="1"/>
    <col min="8451" max="8453" width="0" hidden="1" customWidth="1"/>
    <col min="8454" max="8454" width="2.7109375" customWidth="1"/>
    <col min="8455" max="8455" width="6" customWidth="1"/>
    <col min="8457" max="8457" width="4.85546875" customWidth="1"/>
    <col min="8458" max="8458" width="5" customWidth="1"/>
    <col min="8460" max="8460" width="13.7109375" customWidth="1"/>
    <col min="8461" max="8461" width="17.140625" customWidth="1"/>
    <col min="8462" max="8465" width="2.7109375" customWidth="1"/>
    <col min="8466" max="8466" width="6" customWidth="1"/>
    <col min="8468" max="8468" width="4.85546875" customWidth="1"/>
    <col min="8469" max="8469" width="5" customWidth="1"/>
    <col min="8471" max="8471" width="13.7109375" customWidth="1"/>
    <col min="8472" max="8472" width="17.140625" customWidth="1"/>
    <col min="8473" max="8476" width="2.7109375" customWidth="1"/>
    <col min="8477" max="8478" width="6" customWidth="1"/>
    <col min="8479" max="8479" width="4.85546875" customWidth="1"/>
    <col min="8480" max="8480" width="5" customWidth="1"/>
    <col min="8481" max="8481" width="10.42578125" customWidth="1"/>
    <col min="8482" max="8482" width="13.7109375" customWidth="1"/>
    <col min="8483" max="8483" width="17.140625" customWidth="1"/>
    <col min="8484" max="8490" width="2.7109375" customWidth="1"/>
    <col min="8491" max="8491" width="6" customWidth="1"/>
    <col min="8493" max="8493" width="4.85546875" customWidth="1"/>
    <col min="8494" max="8494" width="5" customWidth="1"/>
    <col min="8496" max="8496" width="13.7109375" customWidth="1"/>
    <col min="8497" max="8497" width="17.140625" customWidth="1"/>
    <col min="8498" max="8501" width="2.7109375" customWidth="1"/>
    <col min="8502" max="8502" width="6" customWidth="1"/>
    <col min="8504" max="8504" width="4.85546875" customWidth="1"/>
    <col min="8505" max="8505" width="5" customWidth="1"/>
    <col min="8507" max="8507" width="13.7109375" customWidth="1"/>
    <col min="8508" max="8508" width="17.140625" customWidth="1"/>
    <col min="8509" max="8512" width="2.7109375" customWidth="1"/>
    <col min="8513" max="8513" width="6" customWidth="1"/>
    <col min="8680" max="8681" width="17.5703125" customWidth="1"/>
    <col min="8682" max="8682" width="4" customWidth="1"/>
    <col min="8683" max="8683" width="17.5703125" customWidth="1"/>
    <col min="8690" max="8690" width="2.7109375" customWidth="1"/>
    <col min="8691" max="8691" width="5.42578125" customWidth="1"/>
    <col min="8692" max="8692" width="5" customWidth="1"/>
    <col min="8694" max="8694" width="13.7109375" customWidth="1"/>
    <col min="8695" max="8695" width="17.140625" customWidth="1"/>
    <col min="8696" max="8698" width="0" hidden="1" customWidth="1"/>
    <col min="8699" max="8699" width="2.7109375" customWidth="1"/>
    <col min="8700" max="8701" width="6" customWidth="1"/>
    <col min="8702" max="8702" width="4.85546875" customWidth="1"/>
    <col min="8703" max="8703" width="5" customWidth="1"/>
    <col min="8704" max="8704" width="10.42578125" customWidth="1"/>
    <col min="8705" max="8705" width="13.7109375" customWidth="1"/>
    <col min="8706" max="8706" width="17.140625" customWidth="1"/>
    <col min="8707" max="8709" width="0" hidden="1" customWidth="1"/>
    <col min="8710" max="8710" width="2.7109375" customWidth="1"/>
    <col min="8711" max="8711" width="6" customWidth="1"/>
    <col min="8713" max="8713" width="4.85546875" customWidth="1"/>
    <col min="8714" max="8714" width="5" customWidth="1"/>
    <col min="8716" max="8716" width="13.7109375" customWidth="1"/>
    <col min="8717" max="8717" width="17.140625" customWidth="1"/>
    <col min="8718" max="8721" width="2.7109375" customWidth="1"/>
    <col min="8722" max="8722" width="6" customWidth="1"/>
    <col min="8724" max="8724" width="4.85546875" customWidth="1"/>
    <col min="8725" max="8725" width="5" customWidth="1"/>
    <col min="8727" max="8727" width="13.7109375" customWidth="1"/>
    <col min="8728" max="8728" width="17.140625" customWidth="1"/>
    <col min="8729" max="8732" width="2.7109375" customWidth="1"/>
    <col min="8733" max="8734" width="6" customWidth="1"/>
    <col min="8735" max="8735" width="4.85546875" customWidth="1"/>
    <col min="8736" max="8736" width="5" customWidth="1"/>
    <col min="8737" max="8737" width="10.42578125" customWidth="1"/>
    <col min="8738" max="8738" width="13.7109375" customWidth="1"/>
    <col min="8739" max="8739" width="17.140625" customWidth="1"/>
    <col min="8740" max="8746" width="2.7109375" customWidth="1"/>
    <col min="8747" max="8747" width="6" customWidth="1"/>
    <col min="8749" max="8749" width="4.85546875" customWidth="1"/>
    <col min="8750" max="8750" width="5" customWidth="1"/>
    <col min="8752" max="8752" width="13.7109375" customWidth="1"/>
    <col min="8753" max="8753" width="17.140625" customWidth="1"/>
    <col min="8754" max="8757" width="2.7109375" customWidth="1"/>
    <col min="8758" max="8758" width="6" customWidth="1"/>
    <col min="8760" max="8760" width="4.85546875" customWidth="1"/>
    <col min="8761" max="8761" width="5" customWidth="1"/>
    <col min="8763" max="8763" width="13.7109375" customWidth="1"/>
    <col min="8764" max="8764" width="17.140625" customWidth="1"/>
    <col min="8765" max="8768" width="2.7109375" customWidth="1"/>
    <col min="8769" max="8769" width="6" customWidth="1"/>
    <col min="8936" max="8937" width="17.5703125" customWidth="1"/>
    <col min="8938" max="8938" width="4" customWidth="1"/>
    <col min="8939" max="8939" width="17.5703125" customWidth="1"/>
    <col min="8946" max="8946" width="2.7109375" customWidth="1"/>
    <col min="8947" max="8947" width="5.42578125" customWidth="1"/>
    <col min="8948" max="8948" width="5" customWidth="1"/>
    <col min="8950" max="8950" width="13.7109375" customWidth="1"/>
    <col min="8951" max="8951" width="17.140625" customWidth="1"/>
    <col min="8952" max="8954" width="0" hidden="1" customWidth="1"/>
    <col min="8955" max="8955" width="2.7109375" customWidth="1"/>
    <col min="8956" max="8957" width="6" customWidth="1"/>
    <col min="8958" max="8958" width="4.85546875" customWidth="1"/>
    <col min="8959" max="8959" width="5" customWidth="1"/>
    <col min="8960" max="8960" width="10.42578125" customWidth="1"/>
    <col min="8961" max="8961" width="13.7109375" customWidth="1"/>
    <col min="8962" max="8962" width="17.140625" customWidth="1"/>
    <col min="8963" max="8965" width="0" hidden="1" customWidth="1"/>
    <col min="8966" max="8966" width="2.7109375" customWidth="1"/>
    <col min="8967" max="8967" width="6" customWidth="1"/>
    <col min="8969" max="8969" width="4.85546875" customWidth="1"/>
    <col min="8970" max="8970" width="5" customWidth="1"/>
    <col min="8972" max="8972" width="13.7109375" customWidth="1"/>
    <col min="8973" max="8973" width="17.140625" customWidth="1"/>
    <col min="8974" max="8977" width="2.7109375" customWidth="1"/>
    <col min="8978" max="8978" width="6" customWidth="1"/>
    <col min="8980" max="8980" width="4.85546875" customWidth="1"/>
    <col min="8981" max="8981" width="5" customWidth="1"/>
    <col min="8983" max="8983" width="13.7109375" customWidth="1"/>
    <col min="8984" max="8984" width="17.140625" customWidth="1"/>
    <col min="8985" max="8988" width="2.7109375" customWidth="1"/>
    <col min="8989" max="8990" width="6" customWidth="1"/>
    <col min="8991" max="8991" width="4.85546875" customWidth="1"/>
    <col min="8992" max="8992" width="5" customWidth="1"/>
    <col min="8993" max="8993" width="10.42578125" customWidth="1"/>
    <col min="8994" max="8994" width="13.7109375" customWidth="1"/>
    <col min="8995" max="8995" width="17.140625" customWidth="1"/>
    <col min="8996" max="9002" width="2.7109375" customWidth="1"/>
    <col min="9003" max="9003" width="6" customWidth="1"/>
    <col min="9005" max="9005" width="4.85546875" customWidth="1"/>
    <col min="9006" max="9006" width="5" customWidth="1"/>
    <col min="9008" max="9008" width="13.7109375" customWidth="1"/>
    <col min="9009" max="9009" width="17.140625" customWidth="1"/>
    <col min="9010" max="9013" width="2.7109375" customWidth="1"/>
    <col min="9014" max="9014" width="6" customWidth="1"/>
    <col min="9016" max="9016" width="4.85546875" customWidth="1"/>
    <col min="9017" max="9017" width="5" customWidth="1"/>
    <col min="9019" max="9019" width="13.7109375" customWidth="1"/>
    <col min="9020" max="9020" width="17.140625" customWidth="1"/>
    <col min="9021" max="9024" width="2.7109375" customWidth="1"/>
    <col min="9025" max="9025" width="6" customWidth="1"/>
    <col min="9192" max="9193" width="17.5703125" customWidth="1"/>
    <col min="9194" max="9194" width="4" customWidth="1"/>
    <col min="9195" max="9195" width="17.5703125" customWidth="1"/>
    <col min="9202" max="9202" width="2.7109375" customWidth="1"/>
    <col min="9203" max="9203" width="5.42578125" customWidth="1"/>
    <col min="9204" max="9204" width="5" customWidth="1"/>
    <col min="9206" max="9206" width="13.7109375" customWidth="1"/>
    <col min="9207" max="9207" width="17.140625" customWidth="1"/>
    <col min="9208" max="9210" width="0" hidden="1" customWidth="1"/>
    <col min="9211" max="9211" width="2.7109375" customWidth="1"/>
    <col min="9212" max="9213" width="6" customWidth="1"/>
    <col min="9214" max="9214" width="4.85546875" customWidth="1"/>
    <col min="9215" max="9215" width="5" customWidth="1"/>
    <col min="9216" max="9216" width="10.42578125" customWidth="1"/>
    <col min="9217" max="9217" width="13.7109375" customWidth="1"/>
    <col min="9218" max="9218" width="17.140625" customWidth="1"/>
    <col min="9219" max="9221" width="0" hidden="1" customWidth="1"/>
    <col min="9222" max="9222" width="2.7109375" customWidth="1"/>
    <col min="9223" max="9223" width="6" customWidth="1"/>
    <col min="9225" max="9225" width="4.85546875" customWidth="1"/>
    <col min="9226" max="9226" width="5" customWidth="1"/>
    <col min="9228" max="9228" width="13.7109375" customWidth="1"/>
    <col min="9229" max="9229" width="17.140625" customWidth="1"/>
    <col min="9230" max="9233" width="2.7109375" customWidth="1"/>
    <col min="9234" max="9234" width="6" customWidth="1"/>
    <col min="9236" max="9236" width="4.85546875" customWidth="1"/>
    <col min="9237" max="9237" width="5" customWidth="1"/>
    <col min="9239" max="9239" width="13.7109375" customWidth="1"/>
    <col min="9240" max="9240" width="17.140625" customWidth="1"/>
    <col min="9241" max="9244" width="2.7109375" customWidth="1"/>
    <col min="9245" max="9246" width="6" customWidth="1"/>
    <col min="9247" max="9247" width="4.85546875" customWidth="1"/>
    <col min="9248" max="9248" width="5" customWidth="1"/>
    <col min="9249" max="9249" width="10.42578125" customWidth="1"/>
    <col min="9250" max="9250" width="13.7109375" customWidth="1"/>
    <col min="9251" max="9251" width="17.140625" customWidth="1"/>
    <col min="9252" max="9258" width="2.7109375" customWidth="1"/>
    <col min="9259" max="9259" width="6" customWidth="1"/>
    <col min="9261" max="9261" width="4.85546875" customWidth="1"/>
    <col min="9262" max="9262" width="5" customWidth="1"/>
    <col min="9264" max="9264" width="13.7109375" customWidth="1"/>
    <col min="9265" max="9265" width="17.140625" customWidth="1"/>
    <col min="9266" max="9269" width="2.7109375" customWidth="1"/>
    <col min="9270" max="9270" width="6" customWidth="1"/>
    <col min="9272" max="9272" width="4.85546875" customWidth="1"/>
    <col min="9273" max="9273" width="5" customWidth="1"/>
    <col min="9275" max="9275" width="13.7109375" customWidth="1"/>
    <col min="9276" max="9276" width="17.140625" customWidth="1"/>
    <col min="9277" max="9280" width="2.7109375" customWidth="1"/>
    <col min="9281" max="9281" width="6" customWidth="1"/>
    <col min="9448" max="9449" width="17.5703125" customWidth="1"/>
    <col min="9450" max="9450" width="4" customWidth="1"/>
    <col min="9451" max="9451" width="17.5703125" customWidth="1"/>
    <col min="9458" max="9458" width="2.7109375" customWidth="1"/>
    <col min="9459" max="9459" width="5.42578125" customWidth="1"/>
    <col min="9460" max="9460" width="5" customWidth="1"/>
    <col min="9462" max="9462" width="13.7109375" customWidth="1"/>
    <col min="9463" max="9463" width="17.140625" customWidth="1"/>
    <col min="9464" max="9466" width="0" hidden="1" customWidth="1"/>
    <col min="9467" max="9467" width="2.7109375" customWidth="1"/>
    <col min="9468" max="9469" width="6" customWidth="1"/>
    <col min="9470" max="9470" width="4.85546875" customWidth="1"/>
    <col min="9471" max="9471" width="5" customWidth="1"/>
    <col min="9472" max="9472" width="10.42578125" customWidth="1"/>
    <col min="9473" max="9473" width="13.7109375" customWidth="1"/>
    <col min="9474" max="9474" width="17.140625" customWidth="1"/>
    <col min="9475" max="9477" width="0" hidden="1" customWidth="1"/>
    <col min="9478" max="9478" width="2.7109375" customWidth="1"/>
    <col min="9479" max="9479" width="6" customWidth="1"/>
    <col min="9481" max="9481" width="4.85546875" customWidth="1"/>
    <col min="9482" max="9482" width="5" customWidth="1"/>
    <col min="9484" max="9484" width="13.7109375" customWidth="1"/>
    <col min="9485" max="9485" width="17.140625" customWidth="1"/>
    <col min="9486" max="9489" width="2.7109375" customWidth="1"/>
    <col min="9490" max="9490" width="6" customWidth="1"/>
    <col min="9492" max="9492" width="4.85546875" customWidth="1"/>
    <col min="9493" max="9493" width="5" customWidth="1"/>
    <col min="9495" max="9495" width="13.7109375" customWidth="1"/>
    <col min="9496" max="9496" width="17.140625" customWidth="1"/>
    <col min="9497" max="9500" width="2.7109375" customWidth="1"/>
    <col min="9501" max="9502" width="6" customWidth="1"/>
    <col min="9503" max="9503" width="4.85546875" customWidth="1"/>
    <col min="9504" max="9504" width="5" customWidth="1"/>
    <col min="9505" max="9505" width="10.42578125" customWidth="1"/>
    <col min="9506" max="9506" width="13.7109375" customWidth="1"/>
    <col min="9507" max="9507" width="17.140625" customWidth="1"/>
    <col min="9508" max="9514" width="2.7109375" customWidth="1"/>
    <col min="9515" max="9515" width="6" customWidth="1"/>
    <col min="9517" max="9517" width="4.85546875" customWidth="1"/>
    <col min="9518" max="9518" width="5" customWidth="1"/>
    <col min="9520" max="9520" width="13.7109375" customWidth="1"/>
    <col min="9521" max="9521" width="17.140625" customWidth="1"/>
    <col min="9522" max="9525" width="2.7109375" customWidth="1"/>
    <col min="9526" max="9526" width="6" customWidth="1"/>
    <col min="9528" max="9528" width="4.85546875" customWidth="1"/>
    <col min="9529" max="9529" width="5" customWidth="1"/>
    <col min="9531" max="9531" width="13.7109375" customWidth="1"/>
    <col min="9532" max="9532" width="17.140625" customWidth="1"/>
    <col min="9533" max="9536" width="2.7109375" customWidth="1"/>
    <col min="9537" max="9537" width="6" customWidth="1"/>
    <col min="9704" max="9705" width="17.5703125" customWidth="1"/>
    <col min="9706" max="9706" width="4" customWidth="1"/>
    <col min="9707" max="9707" width="17.5703125" customWidth="1"/>
    <col min="9714" max="9714" width="2.7109375" customWidth="1"/>
    <col min="9715" max="9715" width="5.42578125" customWidth="1"/>
    <col min="9716" max="9716" width="5" customWidth="1"/>
    <col min="9718" max="9718" width="13.7109375" customWidth="1"/>
    <col min="9719" max="9719" width="17.140625" customWidth="1"/>
    <col min="9720" max="9722" width="0" hidden="1" customWidth="1"/>
    <col min="9723" max="9723" width="2.7109375" customWidth="1"/>
    <col min="9724" max="9725" width="6" customWidth="1"/>
    <col min="9726" max="9726" width="4.85546875" customWidth="1"/>
    <col min="9727" max="9727" width="5" customWidth="1"/>
    <col min="9728" max="9728" width="10.42578125" customWidth="1"/>
    <col min="9729" max="9729" width="13.7109375" customWidth="1"/>
    <col min="9730" max="9730" width="17.140625" customWidth="1"/>
    <col min="9731" max="9733" width="0" hidden="1" customWidth="1"/>
    <col min="9734" max="9734" width="2.7109375" customWidth="1"/>
    <col min="9735" max="9735" width="6" customWidth="1"/>
    <col min="9737" max="9737" width="4.85546875" customWidth="1"/>
    <col min="9738" max="9738" width="5" customWidth="1"/>
    <col min="9740" max="9740" width="13.7109375" customWidth="1"/>
    <col min="9741" max="9741" width="17.140625" customWidth="1"/>
    <col min="9742" max="9745" width="2.7109375" customWidth="1"/>
    <col min="9746" max="9746" width="6" customWidth="1"/>
    <col min="9748" max="9748" width="4.85546875" customWidth="1"/>
    <col min="9749" max="9749" width="5" customWidth="1"/>
    <col min="9751" max="9751" width="13.7109375" customWidth="1"/>
    <col min="9752" max="9752" width="17.140625" customWidth="1"/>
    <col min="9753" max="9756" width="2.7109375" customWidth="1"/>
    <col min="9757" max="9758" width="6" customWidth="1"/>
    <col min="9759" max="9759" width="4.85546875" customWidth="1"/>
    <col min="9760" max="9760" width="5" customWidth="1"/>
    <col min="9761" max="9761" width="10.42578125" customWidth="1"/>
    <col min="9762" max="9762" width="13.7109375" customWidth="1"/>
    <col min="9763" max="9763" width="17.140625" customWidth="1"/>
    <col min="9764" max="9770" width="2.7109375" customWidth="1"/>
    <col min="9771" max="9771" width="6" customWidth="1"/>
    <col min="9773" max="9773" width="4.85546875" customWidth="1"/>
    <col min="9774" max="9774" width="5" customWidth="1"/>
    <col min="9776" max="9776" width="13.7109375" customWidth="1"/>
    <col min="9777" max="9777" width="17.140625" customWidth="1"/>
    <col min="9778" max="9781" width="2.7109375" customWidth="1"/>
    <col min="9782" max="9782" width="6" customWidth="1"/>
    <col min="9784" max="9784" width="4.85546875" customWidth="1"/>
    <col min="9785" max="9785" width="5" customWidth="1"/>
    <col min="9787" max="9787" width="13.7109375" customWidth="1"/>
    <col min="9788" max="9788" width="17.140625" customWidth="1"/>
    <col min="9789" max="9792" width="2.7109375" customWidth="1"/>
    <col min="9793" max="9793" width="6" customWidth="1"/>
    <col min="9960" max="9961" width="17.5703125" customWidth="1"/>
    <col min="9962" max="9962" width="4" customWidth="1"/>
    <col min="9963" max="9963" width="17.5703125" customWidth="1"/>
    <col min="9970" max="9970" width="2.7109375" customWidth="1"/>
    <col min="9971" max="9971" width="5.42578125" customWidth="1"/>
    <col min="9972" max="9972" width="5" customWidth="1"/>
    <col min="9974" max="9974" width="13.7109375" customWidth="1"/>
    <col min="9975" max="9975" width="17.140625" customWidth="1"/>
    <col min="9976" max="9978" width="0" hidden="1" customWidth="1"/>
    <col min="9979" max="9979" width="2.7109375" customWidth="1"/>
    <col min="9980" max="9981" width="6" customWidth="1"/>
    <col min="9982" max="9982" width="4.85546875" customWidth="1"/>
    <col min="9983" max="9983" width="5" customWidth="1"/>
    <col min="9984" max="9984" width="10.42578125" customWidth="1"/>
    <col min="9985" max="9985" width="13.7109375" customWidth="1"/>
    <col min="9986" max="9986" width="17.140625" customWidth="1"/>
    <col min="9987" max="9989" width="0" hidden="1" customWidth="1"/>
    <col min="9990" max="9990" width="2.7109375" customWidth="1"/>
    <col min="9991" max="9991" width="6" customWidth="1"/>
    <col min="9993" max="9993" width="4.85546875" customWidth="1"/>
    <col min="9994" max="9994" width="5" customWidth="1"/>
    <col min="9996" max="9996" width="13.7109375" customWidth="1"/>
    <col min="9997" max="9997" width="17.140625" customWidth="1"/>
    <col min="9998" max="10001" width="2.7109375" customWidth="1"/>
    <col min="10002" max="10002" width="6" customWidth="1"/>
    <col min="10004" max="10004" width="4.85546875" customWidth="1"/>
    <col min="10005" max="10005" width="5" customWidth="1"/>
    <col min="10007" max="10007" width="13.7109375" customWidth="1"/>
    <col min="10008" max="10008" width="17.140625" customWidth="1"/>
    <col min="10009" max="10012" width="2.7109375" customWidth="1"/>
    <col min="10013" max="10014" width="6" customWidth="1"/>
    <col min="10015" max="10015" width="4.85546875" customWidth="1"/>
    <col min="10016" max="10016" width="5" customWidth="1"/>
    <col min="10017" max="10017" width="10.42578125" customWidth="1"/>
    <col min="10018" max="10018" width="13.7109375" customWidth="1"/>
    <col min="10019" max="10019" width="17.140625" customWidth="1"/>
    <col min="10020" max="10026" width="2.7109375" customWidth="1"/>
    <col min="10027" max="10027" width="6" customWidth="1"/>
    <col min="10029" max="10029" width="4.85546875" customWidth="1"/>
    <col min="10030" max="10030" width="5" customWidth="1"/>
    <col min="10032" max="10032" width="13.7109375" customWidth="1"/>
    <col min="10033" max="10033" width="17.140625" customWidth="1"/>
    <col min="10034" max="10037" width="2.7109375" customWidth="1"/>
    <col min="10038" max="10038" width="6" customWidth="1"/>
    <col min="10040" max="10040" width="4.85546875" customWidth="1"/>
    <col min="10041" max="10041" width="5" customWidth="1"/>
    <col min="10043" max="10043" width="13.7109375" customWidth="1"/>
    <col min="10044" max="10044" width="17.140625" customWidth="1"/>
    <col min="10045" max="10048" width="2.7109375" customWidth="1"/>
    <col min="10049" max="10049" width="6" customWidth="1"/>
    <col min="10216" max="10217" width="17.5703125" customWidth="1"/>
    <col min="10218" max="10218" width="4" customWidth="1"/>
    <col min="10219" max="10219" width="17.5703125" customWidth="1"/>
    <col min="10226" max="10226" width="2.7109375" customWidth="1"/>
    <col min="10227" max="10227" width="5.42578125" customWidth="1"/>
    <col min="10228" max="10228" width="5" customWidth="1"/>
    <col min="10230" max="10230" width="13.7109375" customWidth="1"/>
    <col min="10231" max="10231" width="17.140625" customWidth="1"/>
    <col min="10232" max="10234" width="0" hidden="1" customWidth="1"/>
    <col min="10235" max="10235" width="2.7109375" customWidth="1"/>
    <col min="10236" max="10237" width="6" customWidth="1"/>
    <col min="10238" max="10238" width="4.85546875" customWidth="1"/>
    <col min="10239" max="10239" width="5" customWidth="1"/>
    <col min="10240" max="10240" width="10.42578125" customWidth="1"/>
    <col min="10241" max="10241" width="13.7109375" customWidth="1"/>
    <col min="10242" max="10242" width="17.140625" customWidth="1"/>
    <col min="10243" max="10245" width="0" hidden="1" customWidth="1"/>
    <col min="10246" max="10246" width="2.7109375" customWidth="1"/>
    <col min="10247" max="10247" width="6" customWidth="1"/>
    <col min="10249" max="10249" width="4.85546875" customWidth="1"/>
    <col min="10250" max="10250" width="5" customWidth="1"/>
    <col min="10252" max="10252" width="13.7109375" customWidth="1"/>
    <col min="10253" max="10253" width="17.140625" customWidth="1"/>
    <col min="10254" max="10257" width="2.7109375" customWidth="1"/>
    <col min="10258" max="10258" width="6" customWidth="1"/>
    <col min="10260" max="10260" width="4.85546875" customWidth="1"/>
    <col min="10261" max="10261" width="5" customWidth="1"/>
    <col min="10263" max="10263" width="13.7109375" customWidth="1"/>
    <col min="10264" max="10264" width="17.140625" customWidth="1"/>
    <col min="10265" max="10268" width="2.7109375" customWidth="1"/>
    <col min="10269" max="10270" width="6" customWidth="1"/>
    <col min="10271" max="10271" width="4.85546875" customWidth="1"/>
    <col min="10272" max="10272" width="5" customWidth="1"/>
    <col min="10273" max="10273" width="10.42578125" customWidth="1"/>
    <col min="10274" max="10274" width="13.7109375" customWidth="1"/>
    <col min="10275" max="10275" width="17.140625" customWidth="1"/>
    <col min="10276" max="10282" width="2.7109375" customWidth="1"/>
    <col min="10283" max="10283" width="6" customWidth="1"/>
    <col min="10285" max="10285" width="4.85546875" customWidth="1"/>
    <col min="10286" max="10286" width="5" customWidth="1"/>
    <col min="10288" max="10288" width="13.7109375" customWidth="1"/>
    <col min="10289" max="10289" width="17.140625" customWidth="1"/>
    <col min="10290" max="10293" width="2.7109375" customWidth="1"/>
    <col min="10294" max="10294" width="6" customWidth="1"/>
    <col min="10296" max="10296" width="4.85546875" customWidth="1"/>
    <col min="10297" max="10297" width="5" customWidth="1"/>
    <col min="10299" max="10299" width="13.7109375" customWidth="1"/>
    <col min="10300" max="10300" width="17.140625" customWidth="1"/>
    <col min="10301" max="10304" width="2.7109375" customWidth="1"/>
    <col min="10305" max="10305" width="6" customWidth="1"/>
    <col min="10472" max="10473" width="17.5703125" customWidth="1"/>
    <col min="10474" max="10474" width="4" customWidth="1"/>
    <col min="10475" max="10475" width="17.5703125" customWidth="1"/>
    <col min="10482" max="10482" width="2.7109375" customWidth="1"/>
    <col min="10483" max="10483" width="5.42578125" customWidth="1"/>
    <col min="10484" max="10484" width="5" customWidth="1"/>
    <col min="10486" max="10486" width="13.7109375" customWidth="1"/>
    <col min="10487" max="10487" width="17.140625" customWidth="1"/>
    <col min="10488" max="10490" width="0" hidden="1" customWidth="1"/>
    <col min="10491" max="10491" width="2.7109375" customWidth="1"/>
    <col min="10492" max="10493" width="6" customWidth="1"/>
    <col min="10494" max="10494" width="4.85546875" customWidth="1"/>
    <col min="10495" max="10495" width="5" customWidth="1"/>
    <col min="10496" max="10496" width="10.42578125" customWidth="1"/>
    <col min="10497" max="10497" width="13.7109375" customWidth="1"/>
    <col min="10498" max="10498" width="17.140625" customWidth="1"/>
    <col min="10499" max="10501" width="0" hidden="1" customWidth="1"/>
    <col min="10502" max="10502" width="2.7109375" customWidth="1"/>
    <col min="10503" max="10503" width="6" customWidth="1"/>
    <col min="10505" max="10505" width="4.85546875" customWidth="1"/>
    <col min="10506" max="10506" width="5" customWidth="1"/>
    <col min="10508" max="10508" width="13.7109375" customWidth="1"/>
    <col min="10509" max="10509" width="17.140625" customWidth="1"/>
    <col min="10510" max="10513" width="2.7109375" customWidth="1"/>
    <col min="10514" max="10514" width="6" customWidth="1"/>
    <col min="10516" max="10516" width="4.85546875" customWidth="1"/>
    <col min="10517" max="10517" width="5" customWidth="1"/>
    <col min="10519" max="10519" width="13.7109375" customWidth="1"/>
    <col min="10520" max="10520" width="17.140625" customWidth="1"/>
    <col min="10521" max="10524" width="2.7109375" customWidth="1"/>
    <col min="10525" max="10526" width="6" customWidth="1"/>
    <col min="10527" max="10527" width="4.85546875" customWidth="1"/>
    <col min="10528" max="10528" width="5" customWidth="1"/>
    <col min="10529" max="10529" width="10.42578125" customWidth="1"/>
    <col min="10530" max="10530" width="13.7109375" customWidth="1"/>
    <col min="10531" max="10531" width="17.140625" customWidth="1"/>
    <col min="10532" max="10538" width="2.7109375" customWidth="1"/>
    <col min="10539" max="10539" width="6" customWidth="1"/>
    <col min="10541" max="10541" width="4.85546875" customWidth="1"/>
    <col min="10542" max="10542" width="5" customWidth="1"/>
    <col min="10544" max="10544" width="13.7109375" customWidth="1"/>
    <col min="10545" max="10545" width="17.140625" customWidth="1"/>
    <col min="10546" max="10549" width="2.7109375" customWidth="1"/>
    <col min="10550" max="10550" width="6" customWidth="1"/>
    <col min="10552" max="10552" width="4.85546875" customWidth="1"/>
    <col min="10553" max="10553" width="5" customWidth="1"/>
    <col min="10555" max="10555" width="13.7109375" customWidth="1"/>
    <col min="10556" max="10556" width="17.140625" customWidth="1"/>
    <col min="10557" max="10560" width="2.7109375" customWidth="1"/>
    <col min="10561" max="10561" width="6" customWidth="1"/>
    <col min="10728" max="10729" width="17.5703125" customWidth="1"/>
    <col min="10730" max="10730" width="4" customWidth="1"/>
    <col min="10731" max="10731" width="17.5703125" customWidth="1"/>
    <col min="10738" max="10738" width="2.7109375" customWidth="1"/>
    <col min="10739" max="10739" width="5.42578125" customWidth="1"/>
    <col min="10740" max="10740" width="5" customWidth="1"/>
    <col min="10742" max="10742" width="13.7109375" customWidth="1"/>
    <col min="10743" max="10743" width="17.140625" customWidth="1"/>
    <col min="10744" max="10746" width="0" hidden="1" customWidth="1"/>
    <col min="10747" max="10747" width="2.7109375" customWidth="1"/>
    <col min="10748" max="10749" width="6" customWidth="1"/>
    <col min="10750" max="10750" width="4.85546875" customWidth="1"/>
    <col min="10751" max="10751" width="5" customWidth="1"/>
    <col min="10752" max="10752" width="10.42578125" customWidth="1"/>
    <col min="10753" max="10753" width="13.7109375" customWidth="1"/>
    <col min="10754" max="10754" width="17.140625" customWidth="1"/>
    <col min="10755" max="10757" width="0" hidden="1" customWidth="1"/>
    <col min="10758" max="10758" width="2.7109375" customWidth="1"/>
    <col min="10759" max="10759" width="6" customWidth="1"/>
    <col min="10761" max="10761" width="4.85546875" customWidth="1"/>
    <col min="10762" max="10762" width="5" customWidth="1"/>
    <col min="10764" max="10764" width="13.7109375" customWidth="1"/>
    <col min="10765" max="10765" width="17.140625" customWidth="1"/>
    <col min="10766" max="10769" width="2.7109375" customWidth="1"/>
    <col min="10770" max="10770" width="6" customWidth="1"/>
    <col min="10772" max="10772" width="4.85546875" customWidth="1"/>
    <col min="10773" max="10773" width="5" customWidth="1"/>
    <col min="10775" max="10775" width="13.7109375" customWidth="1"/>
    <col min="10776" max="10776" width="17.140625" customWidth="1"/>
    <col min="10777" max="10780" width="2.7109375" customWidth="1"/>
    <col min="10781" max="10782" width="6" customWidth="1"/>
    <col min="10783" max="10783" width="4.85546875" customWidth="1"/>
    <col min="10784" max="10784" width="5" customWidth="1"/>
    <col min="10785" max="10785" width="10.42578125" customWidth="1"/>
    <col min="10786" max="10786" width="13.7109375" customWidth="1"/>
    <col min="10787" max="10787" width="17.140625" customWidth="1"/>
    <col min="10788" max="10794" width="2.7109375" customWidth="1"/>
    <col min="10795" max="10795" width="6" customWidth="1"/>
    <col min="10797" max="10797" width="4.85546875" customWidth="1"/>
    <col min="10798" max="10798" width="5" customWidth="1"/>
    <col min="10800" max="10800" width="13.7109375" customWidth="1"/>
    <col min="10801" max="10801" width="17.140625" customWidth="1"/>
    <col min="10802" max="10805" width="2.7109375" customWidth="1"/>
    <col min="10806" max="10806" width="6" customWidth="1"/>
    <col min="10808" max="10808" width="4.85546875" customWidth="1"/>
    <col min="10809" max="10809" width="5" customWidth="1"/>
    <col min="10811" max="10811" width="13.7109375" customWidth="1"/>
    <col min="10812" max="10812" width="17.140625" customWidth="1"/>
    <col min="10813" max="10816" width="2.7109375" customWidth="1"/>
    <col min="10817" max="10817" width="6" customWidth="1"/>
    <col min="10984" max="10985" width="17.5703125" customWidth="1"/>
    <col min="10986" max="10986" width="4" customWidth="1"/>
    <col min="10987" max="10987" width="17.5703125" customWidth="1"/>
    <col min="10994" max="10994" width="2.7109375" customWidth="1"/>
    <col min="10995" max="10995" width="5.42578125" customWidth="1"/>
    <col min="10996" max="10996" width="5" customWidth="1"/>
    <col min="10998" max="10998" width="13.7109375" customWidth="1"/>
    <col min="10999" max="10999" width="17.140625" customWidth="1"/>
    <col min="11000" max="11002" width="0" hidden="1" customWidth="1"/>
    <col min="11003" max="11003" width="2.7109375" customWidth="1"/>
    <col min="11004" max="11005" width="6" customWidth="1"/>
    <col min="11006" max="11006" width="4.85546875" customWidth="1"/>
    <col min="11007" max="11007" width="5" customWidth="1"/>
    <col min="11008" max="11008" width="10.42578125" customWidth="1"/>
    <col min="11009" max="11009" width="13.7109375" customWidth="1"/>
    <col min="11010" max="11010" width="17.140625" customWidth="1"/>
    <col min="11011" max="11013" width="0" hidden="1" customWidth="1"/>
    <col min="11014" max="11014" width="2.7109375" customWidth="1"/>
    <col min="11015" max="11015" width="6" customWidth="1"/>
    <col min="11017" max="11017" width="4.85546875" customWidth="1"/>
    <col min="11018" max="11018" width="5" customWidth="1"/>
    <col min="11020" max="11020" width="13.7109375" customWidth="1"/>
    <col min="11021" max="11021" width="17.140625" customWidth="1"/>
    <col min="11022" max="11025" width="2.7109375" customWidth="1"/>
    <col min="11026" max="11026" width="6" customWidth="1"/>
    <col min="11028" max="11028" width="4.85546875" customWidth="1"/>
    <col min="11029" max="11029" width="5" customWidth="1"/>
    <col min="11031" max="11031" width="13.7109375" customWidth="1"/>
    <col min="11032" max="11032" width="17.140625" customWidth="1"/>
    <col min="11033" max="11036" width="2.7109375" customWidth="1"/>
    <col min="11037" max="11038" width="6" customWidth="1"/>
    <col min="11039" max="11039" width="4.85546875" customWidth="1"/>
    <col min="11040" max="11040" width="5" customWidth="1"/>
    <col min="11041" max="11041" width="10.42578125" customWidth="1"/>
    <col min="11042" max="11042" width="13.7109375" customWidth="1"/>
    <col min="11043" max="11043" width="17.140625" customWidth="1"/>
    <col min="11044" max="11050" width="2.7109375" customWidth="1"/>
    <col min="11051" max="11051" width="6" customWidth="1"/>
    <col min="11053" max="11053" width="4.85546875" customWidth="1"/>
    <col min="11054" max="11054" width="5" customWidth="1"/>
    <col min="11056" max="11056" width="13.7109375" customWidth="1"/>
    <col min="11057" max="11057" width="17.140625" customWidth="1"/>
    <col min="11058" max="11061" width="2.7109375" customWidth="1"/>
    <col min="11062" max="11062" width="6" customWidth="1"/>
    <col min="11064" max="11064" width="4.85546875" customWidth="1"/>
    <col min="11065" max="11065" width="5" customWidth="1"/>
    <col min="11067" max="11067" width="13.7109375" customWidth="1"/>
    <col min="11068" max="11068" width="17.140625" customWidth="1"/>
    <col min="11069" max="11072" width="2.7109375" customWidth="1"/>
    <col min="11073" max="11073" width="6" customWidth="1"/>
    <col min="11240" max="11241" width="17.5703125" customWidth="1"/>
    <col min="11242" max="11242" width="4" customWidth="1"/>
    <col min="11243" max="11243" width="17.5703125" customWidth="1"/>
    <col min="11250" max="11250" width="2.7109375" customWidth="1"/>
    <col min="11251" max="11251" width="5.42578125" customWidth="1"/>
    <col min="11252" max="11252" width="5" customWidth="1"/>
    <col min="11254" max="11254" width="13.7109375" customWidth="1"/>
    <col min="11255" max="11255" width="17.140625" customWidth="1"/>
    <col min="11256" max="11258" width="0" hidden="1" customWidth="1"/>
    <col min="11259" max="11259" width="2.7109375" customWidth="1"/>
    <col min="11260" max="11261" width="6" customWidth="1"/>
    <col min="11262" max="11262" width="4.85546875" customWidth="1"/>
    <col min="11263" max="11263" width="5" customWidth="1"/>
    <col min="11264" max="11264" width="10.42578125" customWidth="1"/>
    <col min="11265" max="11265" width="13.7109375" customWidth="1"/>
    <col min="11266" max="11266" width="17.140625" customWidth="1"/>
    <col min="11267" max="11269" width="0" hidden="1" customWidth="1"/>
    <col min="11270" max="11270" width="2.7109375" customWidth="1"/>
    <col min="11271" max="11271" width="6" customWidth="1"/>
    <col min="11273" max="11273" width="4.85546875" customWidth="1"/>
    <col min="11274" max="11274" width="5" customWidth="1"/>
    <col min="11276" max="11276" width="13.7109375" customWidth="1"/>
    <col min="11277" max="11277" width="17.140625" customWidth="1"/>
    <col min="11278" max="11281" width="2.7109375" customWidth="1"/>
    <col min="11282" max="11282" width="6" customWidth="1"/>
    <col min="11284" max="11284" width="4.85546875" customWidth="1"/>
    <col min="11285" max="11285" width="5" customWidth="1"/>
    <col min="11287" max="11287" width="13.7109375" customWidth="1"/>
    <col min="11288" max="11288" width="17.140625" customWidth="1"/>
    <col min="11289" max="11292" width="2.7109375" customWidth="1"/>
    <col min="11293" max="11294" width="6" customWidth="1"/>
    <col min="11295" max="11295" width="4.85546875" customWidth="1"/>
    <col min="11296" max="11296" width="5" customWidth="1"/>
    <col min="11297" max="11297" width="10.42578125" customWidth="1"/>
    <col min="11298" max="11298" width="13.7109375" customWidth="1"/>
    <col min="11299" max="11299" width="17.140625" customWidth="1"/>
    <col min="11300" max="11306" width="2.7109375" customWidth="1"/>
    <col min="11307" max="11307" width="6" customWidth="1"/>
    <col min="11309" max="11309" width="4.85546875" customWidth="1"/>
    <col min="11310" max="11310" width="5" customWidth="1"/>
    <col min="11312" max="11312" width="13.7109375" customWidth="1"/>
    <col min="11313" max="11313" width="17.140625" customWidth="1"/>
    <col min="11314" max="11317" width="2.7109375" customWidth="1"/>
    <col min="11318" max="11318" width="6" customWidth="1"/>
    <col min="11320" max="11320" width="4.85546875" customWidth="1"/>
    <col min="11321" max="11321" width="5" customWidth="1"/>
    <col min="11323" max="11323" width="13.7109375" customWidth="1"/>
    <col min="11324" max="11324" width="17.140625" customWidth="1"/>
    <col min="11325" max="11328" width="2.7109375" customWidth="1"/>
    <col min="11329" max="11329" width="6" customWidth="1"/>
    <col min="11496" max="11497" width="17.5703125" customWidth="1"/>
    <col min="11498" max="11498" width="4" customWidth="1"/>
    <col min="11499" max="11499" width="17.5703125" customWidth="1"/>
    <col min="11506" max="11506" width="2.7109375" customWidth="1"/>
    <col min="11507" max="11507" width="5.42578125" customWidth="1"/>
    <col min="11508" max="11508" width="5" customWidth="1"/>
    <col min="11510" max="11510" width="13.7109375" customWidth="1"/>
    <col min="11511" max="11511" width="17.140625" customWidth="1"/>
    <col min="11512" max="11514" width="0" hidden="1" customWidth="1"/>
    <col min="11515" max="11515" width="2.7109375" customWidth="1"/>
    <col min="11516" max="11517" width="6" customWidth="1"/>
    <col min="11518" max="11518" width="4.85546875" customWidth="1"/>
    <col min="11519" max="11519" width="5" customWidth="1"/>
    <col min="11520" max="11520" width="10.42578125" customWidth="1"/>
    <col min="11521" max="11521" width="13.7109375" customWidth="1"/>
    <col min="11522" max="11522" width="17.140625" customWidth="1"/>
    <col min="11523" max="11525" width="0" hidden="1" customWidth="1"/>
    <col min="11526" max="11526" width="2.7109375" customWidth="1"/>
    <col min="11527" max="11527" width="6" customWidth="1"/>
    <col min="11529" max="11529" width="4.85546875" customWidth="1"/>
    <col min="11530" max="11530" width="5" customWidth="1"/>
    <col min="11532" max="11532" width="13.7109375" customWidth="1"/>
    <col min="11533" max="11533" width="17.140625" customWidth="1"/>
    <col min="11534" max="11537" width="2.7109375" customWidth="1"/>
    <col min="11538" max="11538" width="6" customWidth="1"/>
    <col min="11540" max="11540" width="4.85546875" customWidth="1"/>
    <col min="11541" max="11541" width="5" customWidth="1"/>
    <col min="11543" max="11543" width="13.7109375" customWidth="1"/>
    <col min="11544" max="11544" width="17.140625" customWidth="1"/>
    <col min="11545" max="11548" width="2.7109375" customWidth="1"/>
    <col min="11549" max="11550" width="6" customWidth="1"/>
    <col min="11551" max="11551" width="4.85546875" customWidth="1"/>
    <col min="11552" max="11552" width="5" customWidth="1"/>
    <col min="11553" max="11553" width="10.42578125" customWidth="1"/>
    <col min="11554" max="11554" width="13.7109375" customWidth="1"/>
    <col min="11555" max="11555" width="17.140625" customWidth="1"/>
    <col min="11556" max="11562" width="2.7109375" customWidth="1"/>
    <col min="11563" max="11563" width="6" customWidth="1"/>
    <col min="11565" max="11565" width="4.85546875" customWidth="1"/>
    <col min="11566" max="11566" width="5" customWidth="1"/>
    <col min="11568" max="11568" width="13.7109375" customWidth="1"/>
    <col min="11569" max="11569" width="17.140625" customWidth="1"/>
    <col min="11570" max="11573" width="2.7109375" customWidth="1"/>
    <col min="11574" max="11574" width="6" customWidth="1"/>
    <col min="11576" max="11576" width="4.85546875" customWidth="1"/>
    <col min="11577" max="11577" width="5" customWidth="1"/>
    <col min="11579" max="11579" width="13.7109375" customWidth="1"/>
    <col min="11580" max="11580" width="17.140625" customWidth="1"/>
    <col min="11581" max="11584" width="2.7109375" customWidth="1"/>
    <col min="11585" max="11585" width="6" customWidth="1"/>
    <col min="11752" max="11753" width="17.5703125" customWidth="1"/>
    <col min="11754" max="11754" width="4" customWidth="1"/>
    <col min="11755" max="11755" width="17.5703125" customWidth="1"/>
    <col min="11762" max="11762" width="2.7109375" customWidth="1"/>
    <col min="11763" max="11763" width="5.42578125" customWidth="1"/>
    <col min="11764" max="11764" width="5" customWidth="1"/>
    <col min="11766" max="11766" width="13.7109375" customWidth="1"/>
    <col min="11767" max="11767" width="17.140625" customWidth="1"/>
    <col min="11768" max="11770" width="0" hidden="1" customWidth="1"/>
    <col min="11771" max="11771" width="2.7109375" customWidth="1"/>
    <col min="11772" max="11773" width="6" customWidth="1"/>
    <col min="11774" max="11774" width="4.85546875" customWidth="1"/>
    <col min="11775" max="11775" width="5" customWidth="1"/>
    <col min="11776" max="11776" width="10.42578125" customWidth="1"/>
    <col min="11777" max="11777" width="13.7109375" customWidth="1"/>
    <col min="11778" max="11778" width="17.140625" customWidth="1"/>
    <col min="11779" max="11781" width="0" hidden="1" customWidth="1"/>
    <col min="11782" max="11782" width="2.7109375" customWidth="1"/>
    <col min="11783" max="11783" width="6" customWidth="1"/>
    <col min="11785" max="11785" width="4.85546875" customWidth="1"/>
    <col min="11786" max="11786" width="5" customWidth="1"/>
    <col min="11788" max="11788" width="13.7109375" customWidth="1"/>
    <col min="11789" max="11789" width="17.140625" customWidth="1"/>
    <col min="11790" max="11793" width="2.7109375" customWidth="1"/>
    <col min="11794" max="11794" width="6" customWidth="1"/>
    <col min="11796" max="11796" width="4.85546875" customWidth="1"/>
    <col min="11797" max="11797" width="5" customWidth="1"/>
    <col min="11799" max="11799" width="13.7109375" customWidth="1"/>
    <col min="11800" max="11800" width="17.140625" customWidth="1"/>
    <col min="11801" max="11804" width="2.7109375" customWidth="1"/>
    <col min="11805" max="11806" width="6" customWidth="1"/>
    <col min="11807" max="11807" width="4.85546875" customWidth="1"/>
    <col min="11808" max="11808" width="5" customWidth="1"/>
    <col min="11809" max="11809" width="10.42578125" customWidth="1"/>
    <col min="11810" max="11810" width="13.7109375" customWidth="1"/>
    <col min="11811" max="11811" width="17.140625" customWidth="1"/>
    <col min="11812" max="11818" width="2.7109375" customWidth="1"/>
    <col min="11819" max="11819" width="6" customWidth="1"/>
    <col min="11821" max="11821" width="4.85546875" customWidth="1"/>
    <col min="11822" max="11822" width="5" customWidth="1"/>
    <col min="11824" max="11824" width="13.7109375" customWidth="1"/>
    <col min="11825" max="11825" width="17.140625" customWidth="1"/>
    <col min="11826" max="11829" width="2.7109375" customWidth="1"/>
    <col min="11830" max="11830" width="6" customWidth="1"/>
    <col min="11832" max="11832" width="4.85546875" customWidth="1"/>
    <col min="11833" max="11833" width="5" customWidth="1"/>
    <col min="11835" max="11835" width="13.7109375" customWidth="1"/>
    <col min="11836" max="11836" width="17.140625" customWidth="1"/>
    <col min="11837" max="11840" width="2.7109375" customWidth="1"/>
    <col min="11841" max="11841" width="6" customWidth="1"/>
    <col min="12008" max="12009" width="17.5703125" customWidth="1"/>
    <col min="12010" max="12010" width="4" customWidth="1"/>
    <col min="12011" max="12011" width="17.5703125" customWidth="1"/>
    <col min="12018" max="12018" width="2.7109375" customWidth="1"/>
    <col min="12019" max="12019" width="5.42578125" customWidth="1"/>
    <col min="12020" max="12020" width="5" customWidth="1"/>
    <col min="12022" max="12022" width="13.7109375" customWidth="1"/>
    <col min="12023" max="12023" width="17.140625" customWidth="1"/>
    <col min="12024" max="12026" width="0" hidden="1" customWidth="1"/>
    <col min="12027" max="12027" width="2.7109375" customWidth="1"/>
    <col min="12028" max="12029" width="6" customWidth="1"/>
    <col min="12030" max="12030" width="4.85546875" customWidth="1"/>
    <col min="12031" max="12031" width="5" customWidth="1"/>
    <col min="12032" max="12032" width="10.42578125" customWidth="1"/>
    <col min="12033" max="12033" width="13.7109375" customWidth="1"/>
    <col min="12034" max="12034" width="17.140625" customWidth="1"/>
    <col min="12035" max="12037" width="0" hidden="1" customWidth="1"/>
    <col min="12038" max="12038" width="2.7109375" customWidth="1"/>
    <col min="12039" max="12039" width="6" customWidth="1"/>
    <col min="12041" max="12041" width="4.85546875" customWidth="1"/>
    <col min="12042" max="12042" width="5" customWidth="1"/>
    <col min="12044" max="12044" width="13.7109375" customWidth="1"/>
    <col min="12045" max="12045" width="17.140625" customWidth="1"/>
    <col min="12046" max="12049" width="2.7109375" customWidth="1"/>
    <col min="12050" max="12050" width="6" customWidth="1"/>
    <col min="12052" max="12052" width="4.85546875" customWidth="1"/>
    <col min="12053" max="12053" width="5" customWidth="1"/>
    <col min="12055" max="12055" width="13.7109375" customWidth="1"/>
    <col min="12056" max="12056" width="17.140625" customWidth="1"/>
    <col min="12057" max="12060" width="2.7109375" customWidth="1"/>
    <col min="12061" max="12062" width="6" customWidth="1"/>
    <col min="12063" max="12063" width="4.85546875" customWidth="1"/>
    <col min="12064" max="12064" width="5" customWidth="1"/>
    <col min="12065" max="12065" width="10.42578125" customWidth="1"/>
    <col min="12066" max="12066" width="13.7109375" customWidth="1"/>
    <col min="12067" max="12067" width="17.140625" customWidth="1"/>
    <col min="12068" max="12074" width="2.7109375" customWidth="1"/>
    <col min="12075" max="12075" width="6" customWidth="1"/>
    <col min="12077" max="12077" width="4.85546875" customWidth="1"/>
    <col min="12078" max="12078" width="5" customWidth="1"/>
    <col min="12080" max="12080" width="13.7109375" customWidth="1"/>
    <col min="12081" max="12081" width="17.140625" customWidth="1"/>
    <col min="12082" max="12085" width="2.7109375" customWidth="1"/>
    <col min="12086" max="12086" width="6" customWidth="1"/>
    <col min="12088" max="12088" width="4.85546875" customWidth="1"/>
    <col min="12089" max="12089" width="5" customWidth="1"/>
    <col min="12091" max="12091" width="13.7109375" customWidth="1"/>
    <col min="12092" max="12092" width="17.140625" customWidth="1"/>
    <col min="12093" max="12096" width="2.7109375" customWidth="1"/>
    <col min="12097" max="12097" width="6" customWidth="1"/>
    <col min="12264" max="12265" width="17.5703125" customWidth="1"/>
    <col min="12266" max="12266" width="4" customWidth="1"/>
    <col min="12267" max="12267" width="17.5703125" customWidth="1"/>
    <col min="12274" max="12274" width="2.7109375" customWidth="1"/>
    <col min="12275" max="12275" width="5.42578125" customWidth="1"/>
    <col min="12276" max="12276" width="5" customWidth="1"/>
    <col min="12278" max="12278" width="13.7109375" customWidth="1"/>
    <col min="12279" max="12279" width="17.140625" customWidth="1"/>
    <col min="12280" max="12282" width="0" hidden="1" customWidth="1"/>
    <col min="12283" max="12283" width="2.7109375" customWidth="1"/>
    <col min="12284" max="12285" width="6" customWidth="1"/>
    <col min="12286" max="12286" width="4.85546875" customWidth="1"/>
    <col min="12287" max="12287" width="5" customWidth="1"/>
    <col min="12288" max="12288" width="10.42578125" customWidth="1"/>
    <col min="12289" max="12289" width="13.7109375" customWidth="1"/>
    <col min="12290" max="12290" width="17.140625" customWidth="1"/>
    <col min="12291" max="12293" width="0" hidden="1" customWidth="1"/>
    <col min="12294" max="12294" width="2.7109375" customWidth="1"/>
    <col min="12295" max="12295" width="6" customWidth="1"/>
    <col min="12297" max="12297" width="4.85546875" customWidth="1"/>
    <col min="12298" max="12298" width="5" customWidth="1"/>
    <col min="12300" max="12300" width="13.7109375" customWidth="1"/>
    <col min="12301" max="12301" width="17.140625" customWidth="1"/>
    <col min="12302" max="12305" width="2.7109375" customWidth="1"/>
    <col min="12306" max="12306" width="6" customWidth="1"/>
    <col min="12308" max="12308" width="4.85546875" customWidth="1"/>
    <col min="12309" max="12309" width="5" customWidth="1"/>
    <col min="12311" max="12311" width="13.7109375" customWidth="1"/>
    <col min="12312" max="12312" width="17.140625" customWidth="1"/>
    <col min="12313" max="12316" width="2.7109375" customWidth="1"/>
    <col min="12317" max="12318" width="6" customWidth="1"/>
    <col min="12319" max="12319" width="4.85546875" customWidth="1"/>
    <col min="12320" max="12320" width="5" customWidth="1"/>
    <col min="12321" max="12321" width="10.42578125" customWidth="1"/>
    <col min="12322" max="12322" width="13.7109375" customWidth="1"/>
    <col min="12323" max="12323" width="17.140625" customWidth="1"/>
    <col min="12324" max="12330" width="2.7109375" customWidth="1"/>
    <col min="12331" max="12331" width="6" customWidth="1"/>
    <col min="12333" max="12333" width="4.85546875" customWidth="1"/>
    <col min="12334" max="12334" width="5" customWidth="1"/>
    <col min="12336" max="12336" width="13.7109375" customWidth="1"/>
    <col min="12337" max="12337" width="17.140625" customWidth="1"/>
    <col min="12338" max="12341" width="2.7109375" customWidth="1"/>
    <col min="12342" max="12342" width="6" customWidth="1"/>
    <col min="12344" max="12344" width="4.85546875" customWidth="1"/>
    <col min="12345" max="12345" width="5" customWidth="1"/>
    <col min="12347" max="12347" width="13.7109375" customWidth="1"/>
    <col min="12348" max="12348" width="17.140625" customWidth="1"/>
    <col min="12349" max="12352" width="2.7109375" customWidth="1"/>
    <col min="12353" max="12353" width="6" customWidth="1"/>
    <col min="12520" max="12521" width="17.5703125" customWidth="1"/>
    <col min="12522" max="12522" width="4" customWidth="1"/>
    <col min="12523" max="12523" width="17.5703125" customWidth="1"/>
    <col min="12530" max="12530" width="2.7109375" customWidth="1"/>
    <col min="12531" max="12531" width="5.42578125" customWidth="1"/>
    <col min="12532" max="12532" width="5" customWidth="1"/>
    <col min="12534" max="12534" width="13.7109375" customWidth="1"/>
    <col min="12535" max="12535" width="17.140625" customWidth="1"/>
    <col min="12536" max="12538" width="0" hidden="1" customWidth="1"/>
    <col min="12539" max="12539" width="2.7109375" customWidth="1"/>
    <col min="12540" max="12541" width="6" customWidth="1"/>
    <col min="12542" max="12542" width="4.85546875" customWidth="1"/>
    <col min="12543" max="12543" width="5" customWidth="1"/>
    <col min="12544" max="12544" width="10.42578125" customWidth="1"/>
    <col min="12545" max="12545" width="13.7109375" customWidth="1"/>
    <col min="12546" max="12546" width="17.140625" customWidth="1"/>
    <col min="12547" max="12549" width="0" hidden="1" customWidth="1"/>
    <col min="12550" max="12550" width="2.7109375" customWidth="1"/>
    <col min="12551" max="12551" width="6" customWidth="1"/>
    <col min="12553" max="12553" width="4.85546875" customWidth="1"/>
    <col min="12554" max="12554" width="5" customWidth="1"/>
    <col min="12556" max="12556" width="13.7109375" customWidth="1"/>
    <col min="12557" max="12557" width="17.140625" customWidth="1"/>
    <col min="12558" max="12561" width="2.7109375" customWidth="1"/>
    <col min="12562" max="12562" width="6" customWidth="1"/>
    <col min="12564" max="12564" width="4.85546875" customWidth="1"/>
    <col min="12565" max="12565" width="5" customWidth="1"/>
    <col min="12567" max="12567" width="13.7109375" customWidth="1"/>
    <col min="12568" max="12568" width="17.140625" customWidth="1"/>
    <col min="12569" max="12572" width="2.7109375" customWidth="1"/>
    <col min="12573" max="12574" width="6" customWidth="1"/>
    <col min="12575" max="12575" width="4.85546875" customWidth="1"/>
    <col min="12576" max="12576" width="5" customWidth="1"/>
    <col min="12577" max="12577" width="10.42578125" customWidth="1"/>
    <col min="12578" max="12578" width="13.7109375" customWidth="1"/>
    <col min="12579" max="12579" width="17.140625" customWidth="1"/>
    <col min="12580" max="12586" width="2.7109375" customWidth="1"/>
    <col min="12587" max="12587" width="6" customWidth="1"/>
    <col min="12589" max="12589" width="4.85546875" customWidth="1"/>
    <col min="12590" max="12590" width="5" customWidth="1"/>
    <col min="12592" max="12592" width="13.7109375" customWidth="1"/>
    <col min="12593" max="12593" width="17.140625" customWidth="1"/>
    <col min="12594" max="12597" width="2.7109375" customWidth="1"/>
    <col min="12598" max="12598" width="6" customWidth="1"/>
    <col min="12600" max="12600" width="4.85546875" customWidth="1"/>
    <col min="12601" max="12601" width="5" customWidth="1"/>
    <col min="12603" max="12603" width="13.7109375" customWidth="1"/>
    <col min="12604" max="12604" width="17.140625" customWidth="1"/>
    <col min="12605" max="12608" width="2.7109375" customWidth="1"/>
    <col min="12609" max="12609" width="6" customWidth="1"/>
    <col min="12776" max="12777" width="17.5703125" customWidth="1"/>
    <col min="12778" max="12778" width="4" customWidth="1"/>
    <col min="12779" max="12779" width="17.5703125" customWidth="1"/>
    <col min="12786" max="12786" width="2.7109375" customWidth="1"/>
    <col min="12787" max="12787" width="5.42578125" customWidth="1"/>
    <col min="12788" max="12788" width="5" customWidth="1"/>
    <col min="12790" max="12790" width="13.7109375" customWidth="1"/>
    <col min="12791" max="12791" width="17.140625" customWidth="1"/>
    <col min="12792" max="12794" width="0" hidden="1" customWidth="1"/>
    <col min="12795" max="12795" width="2.7109375" customWidth="1"/>
    <col min="12796" max="12797" width="6" customWidth="1"/>
    <col min="12798" max="12798" width="4.85546875" customWidth="1"/>
    <col min="12799" max="12799" width="5" customWidth="1"/>
    <col min="12800" max="12800" width="10.42578125" customWidth="1"/>
    <col min="12801" max="12801" width="13.7109375" customWidth="1"/>
    <col min="12802" max="12802" width="17.140625" customWidth="1"/>
    <col min="12803" max="12805" width="0" hidden="1" customWidth="1"/>
    <col min="12806" max="12806" width="2.7109375" customWidth="1"/>
    <col min="12807" max="12807" width="6" customWidth="1"/>
    <col min="12809" max="12809" width="4.85546875" customWidth="1"/>
    <col min="12810" max="12810" width="5" customWidth="1"/>
    <col min="12812" max="12812" width="13.7109375" customWidth="1"/>
    <col min="12813" max="12813" width="17.140625" customWidth="1"/>
    <col min="12814" max="12817" width="2.7109375" customWidth="1"/>
    <col min="12818" max="12818" width="6" customWidth="1"/>
    <col min="12820" max="12820" width="4.85546875" customWidth="1"/>
    <col min="12821" max="12821" width="5" customWidth="1"/>
    <col min="12823" max="12823" width="13.7109375" customWidth="1"/>
    <col min="12824" max="12824" width="17.140625" customWidth="1"/>
    <col min="12825" max="12828" width="2.7109375" customWidth="1"/>
    <col min="12829" max="12830" width="6" customWidth="1"/>
    <col min="12831" max="12831" width="4.85546875" customWidth="1"/>
    <col min="12832" max="12832" width="5" customWidth="1"/>
    <col min="12833" max="12833" width="10.42578125" customWidth="1"/>
    <col min="12834" max="12834" width="13.7109375" customWidth="1"/>
    <col min="12835" max="12835" width="17.140625" customWidth="1"/>
    <col min="12836" max="12842" width="2.7109375" customWidth="1"/>
    <col min="12843" max="12843" width="6" customWidth="1"/>
    <col min="12845" max="12845" width="4.85546875" customWidth="1"/>
    <col min="12846" max="12846" width="5" customWidth="1"/>
    <col min="12848" max="12848" width="13.7109375" customWidth="1"/>
    <col min="12849" max="12849" width="17.140625" customWidth="1"/>
    <col min="12850" max="12853" width="2.7109375" customWidth="1"/>
    <col min="12854" max="12854" width="6" customWidth="1"/>
    <col min="12856" max="12856" width="4.85546875" customWidth="1"/>
    <col min="12857" max="12857" width="5" customWidth="1"/>
    <col min="12859" max="12859" width="13.7109375" customWidth="1"/>
    <col min="12860" max="12860" width="17.140625" customWidth="1"/>
    <col min="12861" max="12864" width="2.7109375" customWidth="1"/>
    <col min="12865" max="12865" width="6" customWidth="1"/>
    <col min="13032" max="13033" width="17.5703125" customWidth="1"/>
    <col min="13034" max="13034" width="4" customWidth="1"/>
    <col min="13035" max="13035" width="17.5703125" customWidth="1"/>
    <col min="13042" max="13042" width="2.7109375" customWidth="1"/>
    <col min="13043" max="13043" width="5.42578125" customWidth="1"/>
    <col min="13044" max="13044" width="5" customWidth="1"/>
    <col min="13046" max="13046" width="13.7109375" customWidth="1"/>
    <col min="13047" max="13047" width="17.140625" customWidth="1"/>
    <col min="13048" max="13050" width="0" hidden="1" customWidth="1"/>
    <col min="13051" max="13051" width="2.7109375" customWidth="1"/>
    <col min="13052" max="13053" width="6" customWidth="1"/>
    <col min="13054" max="13054" width="4.85546875" customWidth="1"/>
    <col min="13055" max="13055" width="5" customWidth="1"/>
    <col min="13056" max="13056" width="10.42578125" customWidth="1"/>
    <col min="13057" max="13057" width="13.7109375" customWidth="1"/>
    <col min="13058" max="13058" width="17.140625" customWidth="1"/>
    <col min="13059" max="13061" width="0" hidden="1" customWidth="1"/>
    <col min="13062" max="13062" width="2.7109375" customWidth="1"/>
    <col min="13063" max="13063" width="6" customWidth="1"/>
    <col min="13065" max="13065" width="4.85546875" customWidth="1"/>
    <col min="13066" max="13066" width="5" customWidth="1"/>
    <col min="13068" max="13068" width="13.7109375" customWidth="1"/>
    <col min="13069" max="13069" width="17.140625" customWidth="1"/>
    <col min="13070" max="13073" width="2.7109375" customWidth="1"/>
    <col min="13074" max="13074" width="6" customWidth="1"/>
    <col min="13076" max="13076" width="4.85546875" customWidth="1"/>
    <col min="13077" max="13077" width="5" customWidth="1"/>
    <col min="13079" max="13079" width="13.7109375" customWidth="1"/>
    <col min="13080" max="13080" width="17.140625" customWidth="1"/>
    <col min="13081" max="13084" width="2.7109375" customWidth="1"/>
    <col min="13085" max="13086" width="6" customWidth="1"/>
    <col min="13087" max="13087" width="4.85546875" customWidth="1"/>
    <col min="13088" max="13088" width="5" customWidth="1"/>
    <col min="13089" max="13089" width="10.42578125" customWidth="1"/>
    <col min="13090" max="13090" width="13.7109375" customWidth="1"/>
    <col min="13091" max="13091" width="17.140625" customWidth="1"/>
    <col min="13092" max="13098" width="2.7109375" customWidth="1"/>
    <col min="13099" max="13099" width="6" customWidth="1"/>
    <col min="13101" max="13101" width="4.85546875" customWidth="1"/>
    <col min="13102" max="13102" width="5" customWidth="1"/>
    <col min="13104" max="13104" width="13.7109375" customWidth="1"/>
    <col min="13105" max="13105" width="17.140625" customWidth="1"/>
    <col min="13106" max="13109" width="2.7109375" customWidth="1"/>
    <col min="13110" max="13110" width="6" customWidth="1"/>
    <col min="13112" max="13112" width="4.85546875" customWidth="1"/>
    <col min="13113" max="13113" width="5" customWidth="1"/>
    <col min="13115" max="13115" width="13.7109375" customWidth="1"/>
    <col min="13116" max="13116" width="17.140625" customWidth="1"/>
    <col min="13117" max="13120" width="2.7109375" customWidth="1"/>
    <col min="13121" max="13121" width="6" customWidth="1"/>
    <col min="13288" max="13289" width="17.5703125" customWidth="1"/>
    <col min="13290" max="13290" width="4" customWidth="1"/>
    <col min="13291" max="13291" width="17.5703125" customWidth="1"/>
    <col min="13298" max="13298" width="2.7109375" customWidth="1"/>
    <col min="13299" max="13299" width="5.42578125" customWidth="1"/>
    <col min="13300" max="13300" width="5" customWidth="1"/>
    <col min="13302" max="13302" width="13.7109375" customWidth="1"/>
    <col min="13303" max="13303" width="17.140625" customWidth="1"/>
    <col min="13304" max="13306" width="0" hidden="1" customWidth="1"/>
    <col min="13307" max="13307" width="2.7109375" customWidth="1"/>
    <col min="13308" max="13309" width="6" customWidth="1"/>
    <col min="13310" max="13310" width="4.85546875" customWidth="1"/>
    <col min="13311" max="13311" width="5" customWidth="1"/>
    <col min="13312" max="13312" width="10.42578125" customWidth="1"/>
    <col min="13313" max="13313" width="13.7109375" customWidth="1"/>
    <col min="13314" max="13314" width="17.140625" customWidth="1"/>
    <col min="13315" max="13317" width="0" hidden="1" customWidth="1"/>
    <col min="13318" max="13318" width="2.7109375" customWidth="1"/>
    <col min="13319" max="13319" width="6" customWidth="1"/>
    <col min="13321" max="13321" width="4.85546875" customWidth="1"/>
    <col min="13322" max="13322" width="5" customWidth="1"/>
    <col min="13324" max="13324" width="13.7109375" customWidth="1"/>
    <col min="13325" max="13325" width="17.140625" customWidth="1"/>
    <col min="13326" max="13329" width="2.7109375" customWidth="1"/>
    <col min="13330" max="13330" width="6" customWidth="1"/>
    <col min="13332" max="13332" width="4.85546875" customWidth="1"/>
    <col min="13333" max="13333" width="5" customWidth="1"/>
    <col min="13335" max="13335" width="13.7109375" customWidth="1"/>
    <col min="13336" max="13336" width="17.140625" customWidth="1"/>
    <col min="13337" max="13340" width="2.7109375" customWidth="1"/>
    <col min="13341" max="13342" width="6" customWidth="1"/>
    <col min="13343" max="13343" width="4.85546875" customWidth="1"/>
    <col min="13344" max="13344" width="5" customWidth="1"/>
    <col min="13345" max="13345" width="10.42578125" customWidth="1"/>
    <col min="13346" max="13346" width="13.7109375" customWidth="1"/>
    <col min="13347" max="13347" width="17.140625" customWidth="1"/>
    <col min="13348" max="13354" width="2.7109375" customWidth="1"/>
    <col min="13355" max="13355" width="6" customWidth="1"/>
    <col min="13357" max="13357" width="4.85546875" customWidth="1"/>
    <col min="13358" max="13358" width="5" customWidth="1"/>
    <col min="13360" max="13360" width="13.7109375" customWidth="1"/>
    <col min="13361" max="13361" width="17.140625" customWidth="1"/>
    <col min="13362" max="13365" width="2.7109375" customWidth="1"/>
    <col min="13366" max="13366" width="6" customWidth="1"/>
    <col min="13368" max="13368" width="4.85546875" customWidth="1"/>
    <col min="13369" max="13369" width="5" customWidth="1"/>
    <col min="13371" max="13371" width="13.7109375" customWidth="1"/>
    <col min="13372" max="13372" width="17.140625" customWidth="1"/>
    <col min="13373" max="13376" width="2.7109375" customWidth="1"/>
    <col min="13377" max="13377" width="6" customWidth="1"/>
    <col min="13544" max="13545" width="17.5703125" customWidth="1"/>
    <col min="13546" max="13546" width="4" customWidth="1"/>
    <col min="13547" max="13547" width="17.5703125" customWidth="1"/>
    <col min="13554" max="13554" width="2.7109375" customWidth="1"/>
    <col min="13555" max="13555" width="5.42578125" customWidth="1"/>
    <col min="13556" max="13556" width="5" customWidth="1"/>
    <col min="13558" max="13558" width="13.7109375" customWidth="1"/>
    <col min="13559" max="13559" width="17.140625" customWidth="1"/>
    <col min="13560" max="13562" width="0" hidden="1" customWidth="1"/>
    <col min="13563" max="13563" width="2.7109375" customWidth="1"/>
    <col min="13564" max="13565" width="6" customWidth="1"/>
    <col min="13566" max="13566" width="4.85546875" customWidth="1"/>
    <col min="13567" max="13567" width="5" customWidth="1"/>
    <col min="13568" max="13568" width="10.42578125" customWidth="1"/>
    <col min="13569" max="13569" width="13.7109375" customWidth="1"/>
    <col min="13570" max="13570" width="17.140625" customWidth="1"/>
    <col min="13571" max="13573" width="0" hidden="1" customWidth="1"/>
    <col min="13574" max="13574" width="2.7109375" customWidth="1"/>
    <col min="13575" max="13575" width="6" customWidth="1"/>
    <col min="13577" max="13577" width="4.85546875" customWidth="1"/>
    <col min="13578" max="13578" width="5" customWidth="1"/>
    <col min="13580" max="13580" width="13.7109375" customWidth="1"/>
    <col min="13581" max="13581" width="17.140625" customWidth="1"/>
    <col min="13582" max="13585" width="2.7109375" customWidth="1"/>
    <col min="13586" max="13586" width="6" customWidth="1"/>
    <col min="13588" max="13588" width="4.85546875" customWidth="1"/>
    <col min="13589" max="13589" width="5" customWidth="1"/>
    <col min="13591" max="13591" width="13.7109375" customWidth="1"/>
    <col min="13592" max="13592" width="17.140625" customWidth="1"/>
    <col min="13593" max="13596" width="2.7109375" customWidth="1"/>
    <col min="13597" max="13598" width="6" customWidth="1"/>
    <col min="13599" max="13599" width="4.85546875" customWidth="1"/>
    <col min="13600" max="13600" width="5" customWidth="1"/>
    <col min="13601" max="13601" width="10.42578125" customWidth="1"/>
    <col min="13602" max="13602" width="13.7109375" customWidth="1"/>
    <col min="13603" max="13603" width="17.140625" customWidth="1"/>
    <col min="13604" max="13610" width="2.7109375" customWidth="1"/>
    <col min="13611" max="13611" width="6" customWidth="1"/>
    <col min="13613" max="13613" width="4.85546875" customWidth="1"/>
    <col min="13614" max="13614" width="5" customWidth="1"/>
    <col min="13616" max="13616" width="13.7109375" customWidth="1"/>
    <col min="13617" max="13617" width="17.140625" customWidth="1"/>
    <col min="13618" max="13621" width="2.7109375" customWidth="1"/>
    <col min="13622" max="13622" width="6" customWidth="1"/>
    <col min="13624" max="13624" width="4.85546875" customWidth="1"/>
    <col min="13625" max="13625" width="5" customWidth="1"/>
    <col min="13627" max="13627" width="13.7109375" customWidth="1"/>
    <col min="13628" max="13628" width="17.140625" customWidth="1"/>
    <col min="13629" max="13632" width="2.7109375" customWidth="1"/>
    <col min="13633" max="13633" width="6" customWidth="1"/>
    <col min="13800" max="13801" width="17.5703125" customWidth="1"/>
    <col min="13802" max="13802" width="4" customWidth="1"/>
    <col min="13803" max="13803" width="17.5703125" customWidth="1"/>
    <col min="13810" max="13810" width="2.7109375" customWidth="1"/>
    <col min="13811" max="13811" width="5.42578125" customWidth="1"/>
    <col min="13812" max="13812" width="5" customWidth="1"/>
    <col min="13814" max="13814" width="13.7109375" customWidth="1"/>
    <col min="13815" max="13815" width="17.140625" customWidth="1"/>
    <col min="13816" max="13818" width="0" hidden="1" customWidth="1"/>
    <col min="13819" max="13819" width="2.7109375" customWidth="1"/>
    <col min="13820" max="13821" width="6" customWidth="1"/>
    <col min="13822" max="13822" width="4.85546875" customWidth="1"/>
    <col min="13823" max="13823" width="5" customWidth="1"/>
    <col min="13824" max="13824" width="10.42578125" customWidth="1"/>
    <col min="13825" max="13825" width="13.7109375" customWidth="1"/>
    <col min="13826" max="13826" width="17.140625" customWidth="1"/>
    <col min="13827" max="13829" width="0" hidden="1" customWidth="1"/>
    <col min="13830" max="13830" width="2.7109375" customWidth="1"/>
    <col min="13831" max="13831" width="6" customWidth="1"/>
    <col min="13833" max="13833" width="4.85546875" customWidth="1"/>
    <col min="13834" max="13834" width="5" customWidth="1"/>
    <col min="13836" max="13836" width="13.7109375" customWidth="1"/>
    <col min="13837" max="13837" width="17.140625" customWidth="1"/>
    <col min="13838" max="13841" width="2.7109375" customWidth="1"/>
    <col min="13842" max="13842" width="6" customWidth="1"/>
    <col min="13844" max="13844" width="4.85546875" customWidth="1"/>
    <col min="13845" max="13845" width="5" customWidth="1"/>
    <col min="13847" max="13847" width="13.7109375" customWidth="1"/>
    <col min="13848" max="13848" width="17.140625" customWidth="1"/>
    <col min="13849" max="13852" width="2.7109375" customWidth="1"/>
    <col min="13853" max="13854" width="6" customWidth="1"/>
    <col min="13855" max="13855" width="4.85546875" customWidth="1"/>
    <col min="13856" max="13856" width="5" customWidth="1"/>
    <col min="13857" max="13857" width="10.42578125" customWidth="1"/>
    <col min="13858" max="13858" width="13.7109375" customWidth="1"/>
    <col min="13859" max="13859" width="17.140625" customWidth="1"/>
    <col min="13860" max="13866" width="2.7109375" customWidth="1"/>
    <col min="13867" max="13867" width="6" customWidth="1"/>
    <col min="13869" max="13869" width="4.85546875" customWidth="1"/>
    <col min="13870" max="13870" width="5" customWidth="1"/>
    <col min="13872" max="13872" width="13.7109375" customWidth="1"/>
    <col min="13873" max="13873" width="17.140625" customWidth="1"/>
    <col min="13874" max="13877" width="2.7109375" customWidth="1"/>
    <col min="13878" max="13878" width="6" customWidth="1"/>
    <col min="13880" max="13880" width="4.85546875" customWidth="1"/>
    <col min="13881" max="13881" width="5" customWidth="1"/>
    <col min="13883" max="13883" width="13.7109375" customWidth="1"/>
    <col min="13884" max="13884" width="17.140625" customWidth="1"/>
    <col min="13885" max="13888" width="2.7109375" customWidth="1"/>
    <col min="13889" max="13889" width="6" customWidth="1"/>
    <col min="14056" max="14057" width="17.5703125" customWidth="1"/>
    <col min="14058" max="14058" width="4" customWidth="1"/>
    <col min="14059" max="14059" width="17.5703125" customWidth="1"/>
    <col min="14066" max="14066" width="2.7109375" customWidth="1"/>
    <col min="14067" max="14067" width="5.42578125" customWidth="1"/>
    <col min="14068" max="14068" width="5" customWidth="1"/>
    <col min="14070" max="14070" width="13.7109375" customWidth="1"/>
    <col min="14071" max="14071" width="17.140625" customWidth="1"/>
    <col min="14072" max="14074" width="0" hidden="1" customWidth="1"/>
    <col min="14075" max="14075" width="2.7109375" customWidth="1"/>
    <col min="14076" max="14077" width="6" customWidth="1"/>
    <col min="14078" max="14078" width="4.85546875" customWidth="1"/>
    <col min="14079" max="14079" width="5" customWidth="1"/>
    <col min="14080" max="14080" width="10.42578125" customWidth="1"/>
    <col min="14081" max="14081" width="13.7109375" customWidth="1"/>
    <col min="14082" max="14082" width="17.140625" customWidth="1"/>
    <col min="14083" max="14085" width="0" hidden="1" customWidth="1"/>
    <col min="14086" max="14086" width="2.7109375" customWidth="1"/>
    <col min="14087" max="14087" width="6" customWidth="1"/>
    <col min="14089" max="14089" width="4.85546875" customWidth="1"/>
    <col min="14090" max="14090" width="5" customWidth="1"/>
    <col min="14092" max="14092" width="13.7109375" customWidth="1"/>
    <col min="14093" max="14093" width="17.140625" customWidth="1"/>
    <col min="14094" max="14097" width="2.7109375" customWidth="1"/>
    <col min="14098" max="14098" width="6" customWidth="1"/>
    <col min="14100" max="14100" width="4.85546875" customWidth="1"/>
    <col min="14101" max="14101" width="5" customWidth="1"/>
    <col min="14103" max="14103" width="13.7109375" customWidth="1"/>
    <col min="14104" max="14104" width="17.140625" customWidth="1"/>
    <col min="14105" max="14108" width="2.7109375" customWidth="1"/>
    <col min="14109" max="14110" width="6" customWidth="1"/>
    <col min="14111" max="14111" width="4.85546875" customWidth="1"/>
    <col min="14112" max="14112" width="5" customWidth="1"/>
    <col min="14113" max="14113" width="10.42578125" customWidth="1"/>
    <col min="14114" max="14114" width="13.7109375" customWidth="1"/>
    <col min="14115" max="14115" width="17.140625" customWidth="1"/>
    <col min="14116" max="14122" width="2.7109375" customWidth="1"/>
    <col min="14123" max="14123" width="6" customWidth="1"/>
    <col min="14125" max="14125" width="4.85546875" customWidth="1"/>
    <col min="14126" max="14126" width="5" customWidth="1"/>
    <col min="14128" max="14128" width="13.7109375" customWidth="1"/>
    <col min="14129" max="14129" width="17.140625" customWidth="1"/>
    <col min="14130" max="14133" width="2.7109375" customWidth="1"/>
    <col min="14134" max="14134" width="6" customWidth="1"/>
    <col min="14136" max="14136" width="4.85546875" customWidth="1"/>
    <col min="14137" max="14137" width="5" customWidth="1"/>
    <col min="14139" max="14139" width="13.7109375" customWidth="1"/>
    <col min="14140" max="14140" width="17.140625" customWidth="1"/>
    <col min="14141" max="14144" width="2.7109375" customWidth="1"/>
    <col min="14145" max="14145" width="6" customWidth="1"/>
    <col min="14312" max="14313" width="17.5703125" customWidth="1"/>
    <col min="14314" max="14314" width="4" customWidth="1"/>
    <col min="14315" max="14315" width="17.5703125" customWidth="1"/>
    <col min="14322" max="14322" width="2.7109375" customWidth="1"/>
    <col min="14323" max="14323" width="5.42578125" customWidth="1"/>
    <col min="14324" max="14324" width="5" customWidth="1"/>
    <col min="14326" max="14326" width="13.7109375" customWidth="1"/>
    <col min="14327" max="14327" width="17.140625" customWidth="1"/>
    <col min="14328" max="14330" width="0" hidden="1" customWidth="1"/>
    <col min="14331" max="14331" width="2.7109375" customWidth="1"/>
    <col min="14332" max="14333" width="6" customWidth="1"/>
    <col min="14334" max="14334" width="4.85546875" customWidth="1"/>
    <col min="14335" max="14335" width="5" customWidth="1"/>
    <col min="14336" max="14336" width="10.42578125" customWidth="1"/>
    <col min="14337" max="14337" width="13.7109375" customWidth="1"/>
    <col min="14338" max="14338" width="17.140625" customWidth="1"/>
    <col min="14339" max="14341" width="0" hidden="1" customWidth="1"/>
    <col min="14342" max="14342" width="2.7109375" customWidth="1"/>
    <col min="14343" max="14343" width="6" customWidth="1"/>
    <col min="14345" max="14345" width="4.85546875" customWidth="1"/>
    <col min="14346" max="14346" width="5" customWidth="1"/>
    <col min="14348" max="14348" width="13.7109375" customWidth="1"/>
    <col min="14349" max="14349" width="17.140625" customWidth="1"/>
    <col min="14350" max="14353" width="2.7109375" customWidth="1"/>
    <col min="14354" max="14354" width="6" customWidth="1"/>
    <col min="14356" max="14356" width="4.85546875" customWidth="1"/>
    <col min="14357" max="14357" width="5" customWidth="1"/>
    <col min="14359" max="14359" width="13.7109375" customWidth="1"/>
    <col min="14360" max="14360" width="17.140625" customWidth="1"/>
    <col min="14361" max="14364" width="2.7109375" customWidth="1"/>
    <col min="14365" max="14366" width="6" customWidth="1"/>
    <col min="14367" max="14367" width="4.85546875" customWidth="1"/>
    <col min="14368" max="14368" width="5" customWidth="1"/>
    <col min="14369" max="14369" width="10.42578125" customWidth="1"/>
    <col min="14370" max="14370" width="13.7109375" customWidth="1"/>
    <col min="14371" max="14371" width="17.140625" customWidth="1"/>
    <col min="14372" max="14378" width="2.7109375" customWidth="1"/>
    <col min="14379" max="14379" width="6" customWidth="1"/>
    <col min="14381" max="14381" width="4.85546875" customWidth="1"/>
    <col min="14382" max="14382" width="5" customWidth="1"/>
    <col min="14384" max="14384" width="13.7109375" customWidth="1"/>
    <col min="14385" max="14385" width="17.140625" customWidth="1"/>
    <col min="14386" max="14389" width="2.7109375" customWidth="1"/>
    <col min="14390" max="14390" width="6" customWidth="1"/>
    <col min="14392" max="14392" width="4.85546875" customWidth="1"/>
    <col min="14393" max="14393" width="5" customWidth="1"/>
    <col min="14395" max="14395" width="13.7109375" customWidth="1"/>
    <col min="14396" max="14396" width="17.140625" customWidth="1"/>
    <col min="14397" max="14400" width="2.7109375" customWidth="1"/>
    <col min="14401" max="14401" width="6" customWidth="1"/>
    <col min="14568" max="14569" width="17.5703125" customWidth="1"/>
    <col min="14570" max="14570" width="4" customWidth="1"/>
    <col min="14571" max="14571" width="17.5703125" customWidth="1"/>
    <col min="14578" max="14578" width="2.7109375" customWidth="1"/>
    <col min="14579" max="14579" width="5.42578125" customWidth="1"/>
    <col min="14580" max="14580" width="5" customWidth="1"/>
    <col min="14582" max="14582" width="13.7109375" customWidth="1"/>
    <col min="14583" max="14583" width="17.140625" customWidth="1"/>
    <col min="14584" max="14586" width="0" hidden="1" customWidth="1"/>
    <col min="14587" max="14587" width="2.7109375" customWidth="1"/>
    <col min="14588" max="14589" width="6" customWidth="1"/>
    <col min="14590" max="14590" width="4.85546875" customWidth="1"/>
    <col min="14591" max="14591" width="5" customWidth="1"/>
    <col min="14592" max="14592" width="10.42578125" customWidth="1"/>
    <col min="14593" max="14593" width="13.7109375" customWidth="1"/>
    <col min="14594" max="14594" width="17.140625" customWidth="1"/>
    <col min="14595" max="14597" width="0" hidden="1" customWidth="1"/>
    <col min="14598" max="14598" width="2.7109375" customWidth="1"/>
    <col min="14599" max="14599" width="6" customWidth="1"/>
    <col min="14601" max="14601" width="4.85546875" customWidth="1"/>
    <col min="14602" max="14602" width="5" customWidth="1"/>
    <col min="14604" max="14604" width="13.7109375" customWidth="1"/>
    <col min="14605" max="14605" width="17.140625" customWidth="1"/>
    <col min="14606" max="14609" width="2.7109375" customWidth="1"/>
    <col min="14610" max="14610" width="6" customWidth="1"/>
    <col min="14612" max="14612" width="4.85546875" customWidth="1"/>
    <col min="14613" max="14613" width="5" customWidth="1"/>
    <col min="14615" max="14615" width="13.7109375" customWidth="1"/>
    <col min="14616" max="14616" width="17.140625" customWidth="1"/>
    <col min="14617" max="14620" width="2.7109375" customWidth="1"/>
    <col min="14621" max="14622" width="6" customWidth="1"/>
    <col min="14623" max="14623" width="4.85546875" customWidth="1"/>
    <col min="14624" max="14624" width="5" customWidth="1"/>
    <col min="14625" max="14625" width="10.42578125" customWidth="1"/>
    <col min="14626" max="14626" width="13.7109375" customWidth="1"/>
    <col min="14627" max="14627" width="17.140625" customWidth="1"/>
    <col min="14628" max="14634" width="2.7109375" customWidth="1"/>
    <col min="14635" max="14635" width="6" customWidth="1"/>
    <col min="14637" max="14637" width="4.85546875" customWidth="1"/>
    <col min="14638" max="14638" width="5" customWidth="1"/>
    <col min="14640" max="14640" width="13.7109375" customWidth="1"/>
    <col min="14641" max="14641" width="17.140625" customWidth="1"/>
    <col min="14642" max="14645" width="2.7109375" customWidth="1"/>
    <col min="14646" max="14646" width="6" customWidth="1"/>
    <col min="14648" max="14648" width="4.85546875" customWidth="1"/>
    <col min="14649" max="14649" width="5" customWidth="1"/>
    <col min="14651" max="14651" width="13.7109375" customWidth="1"/>
    <col min="14652" max="14652" width="17.140625" customWidth="1"/>
    <col min="14653" max="14656" width="2.7109375" customWidth="1"/>
    <col min="14657" max="14657" width="6" customWidth="1"/>
    <col min="14824" max="14825" width="17.5703125" customWidth="1"/>
    <col min="14826" max="14826" width="4" customWidth="1"/>
    <col min="14827" max="14827" width="17.5703125" customWidth="1"/>
    <col min="14834" max="14834" width="2.7109375" customWidth="1"/>
    <col min="14835" max="14835" width="5.42578125" customWidth="1"/>
    <col min="14836" max="14836" width="5" customWidth="1"/>
    <col min="14838" max="14838" width="13.7109375" customWidth="1"/>
    <col min="14839" max="14839" width="17.140625" customWidth="1"/>
    <col min="14840" max="14842" width="0" hidden="1" customWidth="1"/>
    <col min="14843" max="14843" width="2.7109375" customWidth="1"/>
    <col min="14844" max="14845" width="6" customWidth="1"/>
    <col min="14846" max="14846" width="4.85546875" customWidth="1"/>
    <col min="14847" max="14847" width="5" customWidth="1"/>
    <col min="14848" max="14848" width="10.42578125" customWidth="1"/>
    <col min="14849" max="14849" width="13.7109375" customWidth="1"/>
    <col min="14850" max="14850" width="17.140625" customWidth="1"/>
    <col min="14851" max="14853" width="0" hidden="1" customWidth="1"/>
    <col min="14854" max="14854" width="2.7109375" customWidth="1"/>
    <col min="14855" max="14855" width="6" customWidth="1"/>
    <col min="14857" max="14857" width="4.85546875" customWidth="1"/>
    <col min="14858" max="14858" width="5" customWidth="1"/>
    <col min="14860" max="14860" width="13.7109375" customWidth="1"/>
    <col min="14861" max="14861" width="17.140625" customWidth="1"/>
    <col min="14862" max="14865" width="2.7109375" customWidth="1"/>
    <col min="14866" max="14866" width="6" customWidth="1"/>
    <col min="14868" max="14868" width="4.85546875" customWidth="1"/>
    <col min="14869" max="14869" width="5" customWidth="1"/>
    <col min="14871" max="14871" width="13.7109375" customWidth="1"/>
    <col min="14872" max="14872" width="17.140625" customWidth="1"/>
    <col min="14873" max="14876" width="2.7109375" customWidth="1"/>
    <col min="14877" max="14878" width="6" customWidth="1"/>
    <col min="14879" max="14879" width="4.85546875" customWidth="1"/>
    <col min="14880" max="14880" width="5" customWidth="1"/>
    <col min="14881" max="14881" width="10.42578125" customWidth="1"/>
    <col min="14882" max="14882" width="13.7109375" customWidth="1"/>
    <col min="14883" max="14883" width="17.140625" customWidth="1"/>
    <col min="14884" max="14890" width="2.7109375" customWidth="1"/>
    <col min="14891" max="14891" width="6" customWidth="1"/>
    <col min="14893" max="14893" width="4.85546875" customWidth="1"/>
    <col min="14894" max="14894" width="5" customWidth="1"/>
    <col min="14896" max="14896" width="13.7109375" customWidth="1"/>
    <col min="14897" max="14897" width="17.140625" customWidth="1"/>
    <col min="14898" max="14901" width="2.7109375" customWidth="1"/>
    <col min="14902" max="14902" width="6" customWidth="1"/>
    <col min="14904" max="14904" width="4.85546875" customWidth="1"/>
    <col min="14905" max="14905" width="5" customWidth="1"/>
    <col min="14907" max="14907" width="13.7109375" customWidth="1"/>
    <col min="14908" max="14908" width="17.140625" customWidth="1"/>
    <col min="14909" max="14912" width="2.7109375" customWidth="1"/>
    <col min="14913" max="14913" width="6" customWidth="1"/>
    <col min="15080" max="15081" width="17.5703125" customWidth="1"/>
    <col min="15082" max="15082" width="4" customWidth="1"/>
    <col min="15083" max="15083" width="17.5703125" customWidth="1"/>
    <col min="15090" max="15090" width="2.7109375" customWidth="1"/>
    <col min="15091" max="15091" width="5.42578125" customWidth="1"/>
    <col min="15092" max="15092" width="5" customWidth="1"/>
    <col min="15094" max="15094" width="13.7109375" customWidth="1"/>
    <col min="15095" max="15095" width="17.140625" customWidth="1"/>
    <col min="15096" max="15098" width="0" hidden="1" customWidth="1"/>
    <col min="15099" max="15099" width="2.7109375" customWidth="1"/>
    <col min="15100" max="15101" width="6" customWidth="1"/>
    <col min="15102" max="15102" width="4.85546875" customWidth="1"/>
    <col min="15103" max="15103" width="5" customWidth="1"/>
    <col min="15104" max="15104" width="10.42578125" customWidth="1"/>
    <col min="15105" max="15105" width="13.7109375" customWidth="1"/>
    <col min="15106" max="15106" width="17.140625" customWidth="1"/>
    <col min="15107" max="15109" width="0" hidden="1" customWidth="1"/>
    <col min="15110" max="15110" width="2.7109375" customWidth="1"/>
    <col min="15111" max="15111" width="6" customWidth="1"/>
    <col min="15113" max="15113" width="4.85546875" customWidth="1"/>
    <col min="15114" max="15114" width="5" customWidth="1"/>
    <col min="15116" max="15116" width="13.7109375" customWidth="1"/>
    <col min="15117" max="15117" width="17.140625" customWidth="1"/>
    <col min="15118" max="15121" width="2.7109375" customWidth="1"/>
    <col min="15122" max="15122" width="6" customWidth="1"/>
    <col min="15124" max="15124" width="4.85546875" customWidth="1"/>
    <col min="15125" max="15125" width="5" customWidth="1"/>
    <col min="15127" max="15127" width="13.7109375" customWidth="1"/>
    <col min="15128" max="15128" width="17.140625" customWidth="1"/>
    <col min="15129" max="15132" width="2.7109375" customWidth="1"/>
    <col min="15133" max="15134" width="6" customWidth="1"/>
    <col min="15135" max="15135" width="4.85546875" customWidth="1"/>
    <col min="15136" max="15136" width="5" customWidth="1"/>
    <col min="15137" max="15137" width="10.42578125" customWidth="1"/>
    <col min="15138" max="15138" width="13.7109375" customWidth="1"/>
    <col min="15139" max="15139" width="17.140625" customWidth="1"/>
    <col min="15140" max="15146" width="2.7109375" customWidth="1"/>
    <col min="15147" max="15147" width="6" customWidth="1"/>
    <col min="15149" max="15149" width="4.85546875" customWidth="1"/>
    <col min="15150" max="15150" width="5" customWidth="1"/>
    <col min="15152" max="15152" width="13.7109375" customWidth="1"/>
    <col min="15153" max="15153" width="17.140625" customWidth="1"/>
    <col min="15154" max="15157" width="2.7109375" customWidth="1"/>
    <col min="15158" max="15158" width="6" customWidth="1"/>
    <col min="15160" max="15160" width="4.85546875" customWidth="1"/>
    <col min="15161" max="15161" width="5" customWidth="1"/>
    <col min="15163" max="15163" width="13.7109375" customWidth="1"/>
    <col min="15164" max="15164" width="17.140625" customWidth="1"/>
    <col min="15165" max="15168" width="2.7109375" customWidth="1"/>
    <col min="15169" max="15169" width="6" customWidth="1"/>
    <col min="15336" max="15337" width="17.5703125" customWidth="1"/>
    <col min="15338" max="15338" width="4" customWidth="1"/>
    <col min="15339" max="15339" width="17.5703125" customWidth="1"/>
    <col min="15346" max="15346" width="2.7109375" customWidth="1"/>
    <col min="15347" max="15347" width="5.42578125" customWidth="1"/>
    <col min="15348" max="15348" width="5" customWidth="1"/>
    <col min="15350" max="15350" width="13.7109375" customWidth="1"/>
    <col min="15351" max="15351" width="17.140625" customWidth="1"/>
    <col min="15352" max="15354" width="0" hidden="1" customWidth="1"/>
    <col min="15355" max="15355" width="2.7109375" customWidth="1"/>
    <col min="15356" max="15357" width="6" customWidth="1"/>
    <col min="15358" max="15358" width="4.85546875" customWidth="1"/>
    <col min="15359" max="15359" width="5" customWidth="1"/>
    <col min="15360" max="15360" width="10.42578125" customWidth="1"/>
    <col min="15361" max="15361" width="13.7109375" customWidth="1"/>
    <col min="15362" max="15362" width="17.140625" customWidth="1"/>
    <col min="15363" max="15365" width="0" hidden="1" customWidth="1"/>
    <col min="15366" max="15366" width="2.7109375" customWidth="1"/>
    <col min="15367" max="15367" width="6" customWidth="1"/>
    <col min="15369" max="15369" width="4.85546875" customWidth="1"/>
    <col min="15370" max="15370" width="5" customWidth="1"/>
    <col min="15372" max="15372" width="13.7109375" customWidth="1"/>
    <col min="15373" max="15373" width="17.140625" customWidth="1"/>
    <col min="15374" max="15377" width="2.7109375" customWidth="1"/>
    <col min="15378" max="15378" width="6" customWidth="1"/>
    <col min="15380" max="15380" width="4.85546875" customWidth="1"/>
    <col min="15381" max="15381" width="5" customWidth="1"/>
    <col min="15383" max="15383" width="13.7109375" customWidth="1"/>
    <col min="15384" max="15384" width="17.140625" customWidth="1"/>
    <col min="15385" max="15388" width="2.7109375" customWidth="1"/>
    <col min="15389" max="15390" width="6" customWidth="1"/>
    <col min="15391" max="15391" width="4.85546875" customWidth="1"/>
    <col min="15392" max="15392" width="5" customWidth="1"/>
    <col min="15393" max="15393" width="10.42578125" customWidth="1"/>
    <col min="15394" max="15394" width="13.7109375" customWidth="1"/>
    <col min="15395" max="15395" width="17.140625" customWidth="1"/>
    <col min="15396" max="15402" width="2.7109375" customWidth="1"/>
    <col min="15403" max="15403" width="6" customWidth="1"/>
    <col min="15405" max="15405" width="4.85546875" customWidth="1"/>
    <col min="15406" max="15406" width="5" customWidth="1"/>
    <col min="15408" max="15408" width="13.7109375" customWidth="1"/>
    <col min="15409" max="15409" width="17.140625" customWidth="1"/>
    <col min="15410" max="15413" width="2.7109375" customWidth="1"/>
    <col min="15414" max="15414" width="6" customWidth="1"/>
    <col min="15416" max="15416" width="4.85546875" customWidth="1"/>
    <col min="15417" max="15417" width="5" customWidth="1"/>
    <col min="15419" max="15419" width="13.7109375" customWidth="1"/>
    <col min="15420" max="15420" width="17.140625" customWidth="1"/>
    <col min="15421" max="15424" width="2.7109375" customWidth="1"/>
    <col min="15425" max="15425" width="6" customWidth="1"/>
    <col min="15592" max="15593" width="17.5703125" customWidth="1"/>
    <col min="15594" max="15594" width="4" customWidth="1"/>
    <col min="15595" max="15595" width="17.5703125" customWidth="1"/>
    <col min="15602" max="15602" width="2.7109375" customWidth="1"/>
    <col min="15603" max="15603" width="5.42578125" customWidth="1"/>
    <col min="15604" max="15604" width="5" customWidth="1"/>
    <col min="15606" max="15606" width="13.7109375" customWidth="1"/>
    <col min="15607" max="15607" width="17.140625" customWidth="1"/>
    <col min="15608" max="15610" width="0" hidden="1" customWidth="1"/>
    <col min="15611" max="15611" width="2.7109375" customWidth="1"/>
    <col min="15612" max="15613" width="6" customWidth="1"/>
    <col min="15614" max="15614" width="4.85546875" customWidth="1"/>
    <col min="15615" max="15615" width="5" customWidth="1"/>
    <col min="15616" max="15616" width="10.42578125" customWidth="1"/>
    <col min="15617" max="15617" width="13.7109375" customWidth="1"/>
    <col min="15618" max="15618" width="17.140625" customWidth="1"/>
    <col min="15619" max="15621" width="0" hidden="1" customWidth="1"/>
    <col min="15622" max="15622" width="2.7109375" customWidth="1"/>
    <col min="15623" max="15623" width="6" customWidth="1"/>
    <col min="15625" max="15625" width="4.85546875" customWidth="1"/>
    <col min="15626" max="15626" width="5" customWidth="1"/>
    <col min="15628" max="15628" width="13.7109375" customWidth="1"/>
    <col min="15629" max="15629" width="17.140625" customWidth="1"/>
    <col min="15630" max="15633" width="2.7109375" customWidth="1"/>
    <col min="15634" max="15634" width="6" customWidth="1"/>
    <col min="15636" max="15636" width="4.85546875" customWidth="1"/>
    <col min="15637" max="15637" width="5" customWidth="1"/>
    <col min="15639" max="15639" width="13.7109375" customWidth="1"/>
    <col min="15640" max="15640" width="17.140625" customWidth="1"/>
    <col min="15641" max="15644" width="2.7109375" customWidth="1"/>
    <col min="15645" max="15646" width="6" customWidth="1"/>
    <col min="15647" max="15647" width="4.85546875" customWidth="1"/>
    <col min="15648" max="15648" width="5" customWidth="1"/>
    <col min="15649" max="15649" width="10.42578125" customWidth="1"/>
    <col min="15650" max="15650" width="13.7109375" customWidth="1"/>
    <col min="15651" max="15651" width="17.140625" customWidth="1"/>
    <col min="15652" max="15658" width="2.7109375" customWidth="1"/>
    <col min="15659" max="15659" width="6" customWidth="1"/>
    <col min="15661" max="15661" width="4.85546875" customWidth="1"/>
    <col min="15662" max="15662" width="5" customWidth="1"/>
    <col min="15664" max="15664" width="13.7109375" customWidth="1"/>
    <col min="15665" max="15665" width="17.140625" customWidth="1"/>
    <col min="15666" max="15669" width="2.7109375" customWidth="1"/>
    <col min="15670" max="15670" width="6" customWidth="1"/>
    <col min="15672" max="15672" width="4.85546875" customWidth="1"/>
    <col min="15673" max="15673" width="5" customWidth="1"/>
    <col min="15675" max="15675" width="13.7109375" customWidth="1"/>
    <col min="15676" max="15676" width="17.140625" customWidth="1"/>
    <col min="15677" max="15680" width="2.7109375" customWidth="1"/>
    <col min="15681" max="15681" width="6" customWidth="1"/>
    <col min="15848" max="15849" width="17.5703125" customWidth="1"/>
    <col min="15850" max="15850" width="4" customWidth="1"/>
    <col min="15851" max="15851" width="17.5703125" customWidth="1"/>
    <col min="15858" max="15858" width="2.7109375" customWidth="1"/>
    <col min="15859" max="15859" width="5.42578125" customWidth="1"/>
    <col min="15860" max="15860" width="5" customWidth="1"/>
    <col min="15862" max="15862" width="13.7109375" customWidth="1"/>
    <col min="15863" max="15863" width="17.140625" customWidth="1"/>
    <col min="15864" max="15866" width="0" hidden="1" customWidth="1"/>
    <col min="15867" max="15867" width="2.7109375" customWidth="1"/>
    <col min="15868" max="15869" width="6" customWidth="1"/>
    <col min="15870" max="15870" width="4.85546875" customWidth="1"/>
    <col min="15871" max="15871" width="5" customWidth="1"/>
    <col min="15872" max="15872" width="10.42578125" customWidth="1"/>
    <col min="15873" max="15873" width="13.7109375" customWidth="1"/>
    <col min="15874" max="15874" width="17.140625" customWidth="1"/>
    <col min="15875" max="15877" width="0" hidden="1" customWidth="1"/>
    <col min="15878" max="15878" width="2.7109375" customWidth="1"/>
    <col min="15879" max="15879" width="6" customWidth="1"/>
    <col min="15881" max="15881" width="4.85546875" customWidth="1"/>
    <col min="15882" max="15882" width="5" customWidth="1"/>
    <col min="15884" max="15884" width="13.7109375" customWidth="1"/>
    <col min="15885" max="15885" width="17.140625" customWidth="1"/>
    <col min="15886" max="15889" width="2.7109375" customWidth="1"/>
    <col min="15890" max="15890" width="6" customWidth="1"/>
    <col min="15892" max="15892" width="4.85546875" customWidth="1"/>
    <col min="15893" max="15893" width="5" customWidth="1"/>
    <col min="15895" max="15895" width="13.7109375" customWidth="1"/>
    <col min="15896" max="15896" width="17.140625" customWidth="1"/>
    <col min="15897" max="15900" width="2.7109375" customWidth="1"/>
    <col min="15901" max="15902" width="6" customWidth="1"/>
    <col min="15903" max="15903" width="4.85546875" customWidth="1"/>
    <col min="15904" max="15904" width="5" customWidth="1"/>
    <col min="15905" max="15905" width="10.42578125" customWidth="1"/>
    <col min="15906" max="15906" width="13.7109375" customWidth="1"/>
    <col min="15907" max="15907" width="17.140625" customWidth="1"/>
    <col min="15908" max="15914" width="2.7109375" customWidth="1"/>
    <col min="15915" max="15915" width="6" customWidth="1"/>
    <col min="15917" max="15917" width="4.85546875" customWidth="1"/>
    <col min="15918" max="15918" width="5" customWidth="1"/>
    <col min="15920" max="15920" width="13.7109375" customWidth="1"/>
    <col min="15921" max="15921" width="17.140625" customWidth="1"/>
    <col min="15922" max="15925" width="2.7109375" customWidth="1"/>
    <col min="15926" max="15926" width="6" customWidth="1"/>
    <col min="15928" max="15928" width="4.85546875" customWidth="1"/>
    <col min="15929" max="15929" width="5" customWidth="1"/>
    <col min="15931" max="15931" width="13.7109375" customWidth="1"/>
    <col min="15932" max="15932" width="17.140625" customWidth="1"/>
    <col min="15933" max="15936" width="2.7109375" customWidth="1"/>
    <col min="15937" max="15937" width="6" customWidth="1"/>
    <col min="16104" max="16105" width="17.5703125" customWidth="1"/>
    <col min="16106" max="16106" width="4" customWidth="1"/>
    <col min="16107" max="16107" width="17.5703125" customWidth="1"/>
    <col min="16114" max="16114" width="2.7109375" customWidth="1"/>
    <col min="16115" max="16115" width="5.42578125" customWidth="1"/>
    <col min="16116" max="16116" width="5" customWidth="1"/>
    <col min="16118" max="16118" width="13.7109375" customWidth="1"/>
    <col min="16119" max="16119" width="17.140625" customWidth="1"/>
    <col min="16120" max="16122" width="0" hidden="1" customWidth="1"/>
    <col min="16123" max="16123" width="2.7109375" customWidth="1"/>
    <col min="16124" max="16125" width="6" customWidth="1"/>
    <col min="16126" max="16126" width="4.85546875" customWidth="1"/>
    <col min="16127" max="16127" width="5" customWidth="1"/>
    <col min="16128" max="16128" width="10.42578125" customWidth="1"/>
    <col min="16129" max="16129" width="13.7109375" customWidth="1"/>
    <col min="16130" max="16130" width="17.140625" customWidth="1"/>
    <col min="16131" max="16133" width="0" hidden="1" customWidth="1"/>
    <col min="16134" max="16134" width="2.7109375" customWidth="1"/>
    <col min="16135" max="16135" width="6" customWidth="1"/>
    <col min="16137" max="16137" width="4.85546875" customWidth="1"/>
    <col min="16138" max="16138" width="5" customWidth="1"/>
    <col min="16140" max="16140" width="13.7109375" customWidth="1"/>
    <col min="16141" max="16141" width="17.140625" customWidth="1"/>
    <col min="16142" max="16145" width="2.7109375" customWidth="1"/>
    <col min="16146" max="16146" width="6" customWidth="1"/>
    <col min="16148" max="16148" width="4.85546875" customWidth="1"/>
    <col min="16149" max="16149" width="5" customWidth="1"/>
    <col min="16151" max="16151" width="13.7109375" customWidth="1"/>
    <col min="16152" max="16152" width="17.140625" customWidth="1"/>
    <col min="16153" max="16156" width="2.7109375" customWidth="1"/>
    <col min="16157" max="16158" width="6" customWidth="1"/>
    <col min="16159" max="16159" width="4.85546875" customWidth="1"/>
    <col min="16160" max="16160" width="5" customWidth="1"/>
    <col min="16161" max="16161" width="10.42578125" customWidth="1"/>
    <col min="16162" max="16162" width="13.7109375" customWidth="1"/>
    <col min="16163" max="16163" width="17.140625" customWidth="1"/>
    <col min="16164" max="16170" width="2.7109375" customWidth="1"/>
    <col min="16171" max="16171" width="6" customWidth="1"/>
    <col min="16173" max="16173" width="4.85546875" customWidth="1"/>
    <col min="16174" max="16174" width="5" customWidth="1"/>
    <col min="16176" max="16176" width="13.7109375" customWidth="1"/>
    <col min="16177" max="16177" width="17.140625" customWidth="1"/>
    <col min="16178" max="16181" width="2.7109375" customWidth="1"/>
    <col min="16182" max="16182" width="6" customWidth="1"/>
    <col min="16184" max="16184" width="4.85546875" customWidth="1"/>
    <col min="16185" max="16185" width="5" customWidth="1"/>
    <col min="16187" max="16187" width="13.7109375" customWidth="1"/>
    <col min="16188" max="16188" width="17.140625" customWidth="1"/>
    <col min="16189" max="16192" width="2.7109375" customWidth="1"/>
    <col min="16193" max="16193" width="6" customWidth="1"/>
  </cols>
  <sheetData>
    <row r="1" spans="1:67" x14ac:dyDescent="0.2">
      <c r="A1" s="105"/>
      <c r="B1" s="105"/>
      <c r="C1" s="105"/>
      <c r="D1" s="105" t="s">
        <v>204</v>
      </c>
      <c r="E1" s="105"/>
      <c r="F1" s="105"/>
      <c r="G1" s="105"/>
      <c r="H1" s="105"/>
      <c r="I1" s="105"/>
      <c r="J1" s="105"/>
      <c r="K1" s="105"/>
      <c r="L1" s="105"/>
      <c r="M1" s="105"/>
      <c r="N1" s="105"/>
      <c r="O1" s="105" t="s">
        <v>205</v>
      </c>
      <c r="P1" s="105"/>
      <c r="Q1" s="105"/>
      <c r="R1" s="105"/>
      <c r="S1" s="105"/>
      <c r="T1" s="105"/>
      <c r="U1" s="105"/>
      <c r="V1" s="105"/>
      <c r="W1" s="105"/>
      <c r="X1" s="105"/>
      <c r="Y1" s="105"/>
      <c r="Z1" s="105" t="s">
        <v>221</v>
      </c>
      <c r="AA1" s="105"/>
      <c r="AB1" s="105"/>
      <c r="AC1" s="105"/>
      <c r="AD1" s="105"/>
      <c r="AE1" s="105"/>
      <c r="AF1" s="105"/>
      <c r="AG1" s="105"/>
      <c r="AH1" s="105"/>
      <c r="AI1" s="105"/>
      <c r="AJ1" s="105"/>
      <c r="AK1" s="105" t="s">
        <v>222</v>
      </c>
      <c r="AL1" s="105"/>
      <c r="AM1" s="105"/>
      <c r="AN1" s="105"/>
      <c r="AO1" s="105"/>
      <c r="AP1" s="105"/>
      <c r="AQ1" s="105"/>
      <c r="AR1" s="105"/>
      <c r="AS1" s="105"/>
      <c r="AT1" s="105"/>
      <c r="AU1" s="105"/>
      <c r="AV1" s="105" t="s">
        <v>229</v>
      </c>
      <c r="AW1" s="105"/>
      <c r="AX1" s="105"/>
      <c r="AY1" s="105"/>
      <c r="AZ1" s="105"/>
      <c r="BA1" s="105"/>
      <c r="BB1" s="105"/>
      <c r="BC1" s="105"/>
      <c r="BD1" s="105"/>
      <c r="BE1" s="105"/>
      <c r="BF1" s="105"/>
      <c r="BG1" s="146" t="s">
        <v>230</v>
      </c>
      <c r="BH1" s="105"/>
      <c r="BI1" s="105"/>
      <c r="BJ1" s="105"/>
      <c r="BK1" s="105"/>
      <c r="BL1" s="105"/>
      <c r="BM1" s="105"/>
      <c r="BN1" s="105"/>
      <c r="BO1" s="105"/>
    </row>
    <row r="2" spans="1:67" x14ac:dyDescent="0.2">
      <c r="A2" s="105"/>
      <c r="B2" s="105"/>
      <c r="C2" s="105"/>
      <c r="D2" s="105" t="s">
        <v>210</v>
      </c>
      <c r="E2" s="105"/>
      <c r="F2" s="105"/>
      <c r="G2" s="105"/>
      <c r="H2" s="105"/>
      <c r="I2" s="105"/>
      <c r="J2" s="105"/>
      <c r="K2" s="105"/>
      <c r="L2" s="105"/>
      <c r="M2" s="105"/>
      <c r="N2" s="105"/>
      <c r="O2" s="105" t="s">
        <v>211</v>
      </c>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row>
    <row r="3" spans="1:67" x14ac:dyDescent="0.2">
      <c r="A3" s="108"/>
      <c r="B3" s="108"/>
      <c r="C3" s="109" t="s">
        <v>213</v>
      </c>
      <c r="D3" s="105" t="s">
        <v>214</v>
      </c>
      <c r="E3" s="110"/>
      <c r="F3" s="111"/>
      <c r="H3" s="112" t="s">
        <v>215</v>
      </c>
      <c r="K3" t="s">
        <v>216</v>
      </c>
      <c r="L3" t="s">
        <v>217</v>
      </c>
      <c r="M3" s="108"/>
      <c r="N3" s="109" t="s">
        <v>213</v>
      </c>
      <c r="O3" s="105" t="s">
        <v>214</v>
      </c>
      <c r="P3" s="110"/>
      <c r="Q3" s="111"/>
      <c r="S3" s="112" t="s">
        <v>215</v>
      </c>
      <c r="V3" t="s">
        <v>216</v>
      </c>
      <c r="W3" t="s">
        <v>217</v>
      </c>
      <c r="Y3" s="109" t="s">
        <v>213</v>
      </c>
      <c r="Z3" s="105" t="s">
        <v>214</v>
      </c>
      <c r="AA3" s="110"/>
      <c r="AB3" s="111"/>
      <c r="AD3" s="112" t="s">
        <v>215</v>
      </c>
      <c r="AG3" t="s">
        <v>216</v>
      </c>
      <c r="AH3" t="s">
        <v>217</v>
      </c>
      <c r="AJ3" s="109" t="s">
        <v>213</v>
      </c>
      <c r="AK3" s="105" t="s">
        <v>214</v>
      </c>
      <c r="AL3" s="110"/>
      <c r="AM3" s="111"/>
      <c r="AO3" s="112" t="s">
        <v>215</v>
      </c>
      <c r="AR3" t="s">
        <v>216</v>
      </c>
      <c r="AS3" t="s">
        <v>217</v>
      </c>
      <c r="AT3" s="108"/>
      <c r="AU3" s="109" t="s">
        <v>213</v>
      </c>
      <c r="AV3" s="105" t="s">
        <v>214</v>
      </c>
      <c r="AW3" s="110"/>
      <c r="AX3" s="111"/>
      <c r="AZ3" s="112" t="s">
        <v>215</v>
      </c>
      <c r="BC3" t="s">
        <v>216</v>
      </c>
      <c r="BD3" t="s">
        <v>217</v>
      </c>
      <c r="BF3" s="109" t="s">
        <v>213</v>
      </c>
      <c r="BG3" s="105" t="s">
        <v>214</v>
      </c>
      <c r="BH3" s="110"/>
      <c r="BI3" s="111"/>
      <c r="BK3" s="112" t="s">
        <v>215</v>
      </c>
      <c r="BN3" t="s">
        <v>216</v>
      </c>
      <c r="BO3" t="s">
        <v>217</v>
      </c>
    </row>
    <row r="4" spans="1:67" x14ac:dyDescent="0.2">
      <c r="A4" s="108"/>
      <c r="B4" s="108"/>
      <c r="C4" s="113"/>
      <c r="D4" s="114"/>
      <c r="E4" s="112"/>
      <c r="M4" s="108"/>
      <c r="N4" s="113"/>
      <c r="O4" s="114"/>
      <c r="P4" s="112"/>
      <c r="Y4" s="113"/>
      <c r="Z4" s="114"/>
      <c r="AA4" s="112"/>
      <c r="AJ4" s="113"/>
      <c r="AK4" s="114"/>
      <c r="AL4" s="112"/>
      <c r="AT4" s="108"/>
      <c r="AU4" s="113"/>
      <c r="AV4" s="114"/>
      <c r="AW4" s="112"/>
      <c r="BF4" s="113"/>
      <c r="BG4" s="114"/>
      <c r="BH4" s="112"/>
    </row>
    <row r="5" spans="1:67" x14ac:dyDescent="0.2">
      <c r="A5" s="110"/>
      <c r="B5" s="110"/>
      <c r="E5" s="112"/>
      <c r="M5" s="110"/>
      <c r="P5" s="112"/>
      <c r="AA5" s="112"/>
      <c r="AL5" s="112"/>
      <c r="AT5" s="110"/>
      <c r="AW5" s="112"/>
      <c r="BH5" s="112"/>
    </row>
    <row r="6" spans="1:67" x14ac:dyDescent="0.2">
      <c r="A6" s="110"/>
      <c r="B6" s="110"/>
      <c r="C6" s="116">
        <v>14</v>
      </c>
      <c r="D6" s="106">
        <v>51</v>
      </c>
      <c r="E6" s="117" t="str">
        <f>VLOOKUP(D6,Namn,2)</f>
        <v xml:space="preserve">Tage </v>
      </c>
      <c r="F6" s="117" t="str">
        <f>VLOOKUP(D6,Namn,3)</f>
        <v>Svanborg</v>
      </c>
      <c r="G6" s="118" t="str">
        <f>VLOOKUP(D6,Namn,27)</f>
        <v>Wisby BK</v>
      </c>
      <c r="H6" s="119">
        <v>9</v>
      </c>
      <c r="I6" s="116">
        <v>10</v>
      </c>
      <c r="J6" s="120"/>
      <c r="K6" s="121">
        <f>C6</f>
        <v>14</v>
      </c>
      <c r="L6" s="122">
        <f>C22</f>
        <v>18</v>
      </c>
      <c r="M6" s="110"/>
      <c r="N6" s="116">
        <f>C6</f>
        <v>14</v>
      </c>
      <c r="O6" s="106">
        <v>10</v>
      </c>
      <c r="P6" s="117" t="str">
        <f>VLOOKUP(O6,Namn,2)</f>
        <v xml:space="preserve">Rune </v>
      </c>
      <c r="Q6" s="117" t="str">
        <f>VLOOKUP(O6,Namn,3)</f>
        <v>Olsson</v>
      </c>
      <c r="R6" s="118" t="str">
        <f>VLOOKUP(O6,Namn,27)</f>
        <v>Bäl IF</v>
      </c>
      <c r="S6" s="119" t="s">
        <v>549</v>
      </c>
      <c r="T6" s="116"/>
      <c r="U6" s="120"/>
      <c r="V6" s="121" t="s">
        <v>218</v>
      </c>
      <c r="W6" s="122">
        <f>N14</f>
        <v>16</v>
      </c>
      <c r="Y6" s="123">
        <f>N6</f>
        <v>14</v>
      </c>
      <c r="Z6" s="124">
        <v>10</v>
      </c>
      <c r="AA6" s="117" t="str">
        <f>VLOOKUP(Z6,Namn,2)</f>
        <v xml:space="preserve">Rune </v>
      </c>
      <c r="AB6" s="117" t="str">
        <f>VLOOKUP(Z6,Namn,3)</f>
        <v>Olsson</v>
      </c>
      <c r="AC6" s="118" t="str">
        <f>VLOOKUP(Z6,Namn,27)</f>
        <v>Bäl IF</v>
      </c>
      <c r="AD6" s="119" t="s">
        <v>555</v>
      </c>
      <c r="AE6" s="116"/>
      <c r="AF6" s="120"/>
      <c r="AG6" s="121">
        <f>Y6</f>
        <v>14</v>
      </c>
      <c r="AH6" s="125">
        <f>Y10</f>
        <v>15</v>
      </c>
      <c r="AJ6" s="123">
        <f>W6</f>
        <v>16</v>
      </c>
      <c r="AK6" s="124">
        <v>13</v>
      </c>
      <c r="AL6" s="117" t="str">
        <f>VLOOKUP(AK6,Namn,2)</f>
        <v xml:space="preserve">Wide </v>
      </c>
      <c r="AM6" s="117" t="str">
        <f>VLOOKUP(AK6,Namn,3)</f>
        <v>Nygren</v>
      </c>
      <c r="AN6" s="118" t="str">
        <f>VLOOKUP(AK6,Namn,27)</f>
        <v>Eksta IF</v>
      </c>
      <c r="AO6" s="119">
        <v>2</v>
      </c>
      <c r="AP6" s="116"/>
      <c r="AQ6" s="120"/>
      <c r="AR6" s="121">
        <f>AJ6</f>
        <v>16</v>
      </c>
      <c r="AS6" s="125" t="s">
        <v>219</v>
      </c>
      <c r="AT6" s="110"/>
      <c r="AU6" s="123">
        <v>39</v>
      </c>
      <c r="AV6" s="124">
        <v>51</v>
      </c>
      <c r="AW6" s="117" t="str">
        <f>VLOOKUP(AV6,Namn,2)</f>
        <v xml:space="preserve">Tage </v>
      </c>
      <c r="AX6" s="117" t="str">
        <f>VLOOKUP(AV6,Namn,3)</f>
        <v>Svanborg</v>
      </c>
      <c r="AY6" s="118" t="str">
        <f>VLOOKUP(AV6,Namn,27)</f>
        <v>Wisby BK</v>
      </c>
      <c r="AZ6" s="119"/>
      <c r="BA6" s="116">
        <v>9</v>
      </c>
      <c r="BB6" s="120"/>
      <c r="BC6" s="121">
        <f>AU6</f>
        <v>39</v>
      </c>
      <c r="BD6" s="147" t="s">
        <v>219</v>
      </c>
      <c r="BF6" s="123">
        <f>AU10+1</f>
        <v>41</v>
      </c>
      <c r="BG6" s="124">
        <v>1</v>
      </c>
      <c r="BH6" s="117" t="str">
        <f>VLOOKUP(BG6,Namn,2)</f>
        <v xml:space="preserve">Tage </v>
      </c>
      <c r="BI6" s="117" t="str">
        <f>VLOOKUP(BG6,Namn,3)</f>
        <v>Appelqvist</v>
      </c>
      <c r="BJ6" s="118" t="str">
        <f>VLOOKUP(BG6,Namn,27)</f>
        <v>Banda VK</v>
      </c>
      <c r="BK6" s="119"/>
      <c r="BL6" s="116">
        <v>10</v>
      </c>
      <c r="BM6" s="120"/>
      <c r="BN6" s="121">
        <f>BF6</f>
        <v>41</v>
      </c>
      <c r="BO6" s="125" t="s">
        <v>219</v>
      </c>
    </row>
    <row r="7" spans="1:67" x14ac:dyDescent="0.2">
      <c r="A7" s="110"/>
      <c r="B7" s="110"/>
      <c r="D7" s="134">
        <v>10</v>
      </c>
      <c r="E7" s="144" t="str">
        <f>VLOOKUP(D7,Namn,2)</f>
        <v xml:space="preserve">Rune </v>
      </c>
      <c r="F7" s="144" t="str">
        <f>VLOOKUP(D7,Namn,3)</f>
        <v>Olsson</v>
      </c>
      <c r="G7" s="145" t="str">
        <f>VLOOKUP(D7,Namn,27)</f>
        <v>Bäl IF</v>
      </c>
      <c r="H7" s="128" t="s">
        <v>516</v>
      </c>
      <c r="I7" s="129"/>
      <c r="J7" s="130"/>
      <c r="K7" s="131"/>
      <c r="L7" s="132"/>
      <c r="M7" s="110"/>
      <c r="O7" s="107">
        <v>13</v>
      </c>
      <c r="P7" s="144" t="str">
        <f>VLOOKUP(O7,Namn,2)</f>
        <v xml:space="preserve">Wide </v>
      </c>
      <c r="Q7" s="144" t="str">
        <f>VLOOKUP(O7,Namn,3)</f>
        <v>Nygren</v>
      </c>
      <c r="R7" s="145" t="str">
        <f>VLOOKUP(O7,Namn,27)</f>
        <v>Eksta IF</v>
      </c>
      <c r="S7" s="128" t="s">
        <v>550</v>
      </c>
      <c r="T7" s="129"/>
      <c r="U7" s="130"/>
      <c r="V7" s="131"/>
      <c r="W7" s="132"/>
      <c r="Y7" s="133"/>
      <c r="Z7" s="134">
        <v>19</v>
      </c>
      <c r="AA7" s="144" t="str">
        <f>VLOOKUP(Z7,Namn,2)</f>
        <v>Bernt</v>
      </c>
      <c r="AB7" s="144" t="str">
        <f>VLOOKUP(Z7,Namn,3)</f>
        <v>Augustsson</v>
      </c>
      <c r="AC7" s="145" t="str">
        <f>VLOOKUP(Z7,Namn,27)</f>
        <v>Garda IK</v>
      </c>
      <c r="AD7" s="128" t="s">
        <v>516</v>
      </c>
      <c r="AE7" s="129"/>
      <c r="AF7" s="130"/>
      <c r="AG7" s="131"/>
      <c r="AH7" s="132"/>
      <c r="AJ7" s="133"/>
      <c r="AK7" s="134">
        <v>22</v>
      </c>
      <c r="AL7" s="144" t="str">
        <f>VLOOKUP(AK7,Namn,2)</f>
        <v xml:space="preserve">Bengt </v>
      </c>
      <c r="AM7" s="144" t="str">
        <f>VLOOKUP(AK7,Namn,3)</f>
        <v>Pettersson</v>
      </c>
      <c r="AN7" s="145" t="str">
        <f>VLOOKUP(AK7,Namn,27)</f>
        <v>Garda IK</v>
      </c>
      <c r="AO7" s="128">
        <v>12</v>
      </c>
      <c r="AP7" s="129"/>
      <c r="AQ7" s="130"/>
      <c r="AR7" s="131"/>
      <c r="AS7" s="132"/>
      <c r="AT7" s="110"/>
      <c r="AU7" s="133"/>
      <c r="AV7" s="134">
        <v>21</v>
      </c>
      <c r="AW7" s="144" t="str">
        <f>VLOOKUP(AV7,Namn,2)</f>
        <v>Alf</v>
      </c>
      <c r="AX7" s="144" t="str">
        <f>VLOOKUP(AV7,Namn,3)</f>
        <v>Nilsson</v>
      </c>
      <c r="AY7" s="145" t="str">
        <f>VLOOKUP(AV7,Namn,27)</f>
        <v>Garda IK</v>
      </c>
      <c r="AZ7" s="128"/>
      <c r="BA7" s="129">
        <v>12</v>
      </c>
      <c r="BB7" s="130"/>
      <c r="BC7" s="131"/>
      <c r="BD7" s="132"/>
      <c r="BF7" s="133"/>
      <c r="BG7" s="134">
        <v>50</v>
      </c>
      <c r="BH7" s="144" t="str">
        <f>VLOOKUP(BG7,Namn,2)</f>
        <v>Rolf</v>
      </c>
      <c r="BI7" s="144" t="str">
        <f>VLOOKUP(BG7,Namn,3)</f>
        <v>Burgesäter</v>
      </c>
      <c r="BJ7" s="145" t="str">
        <f>VLOOKUP(BG7,Namn,27)</f>
        <v>Wisby BK</v>
      </c>
      <c r="BK7" s="128"/>
      <c r="BL7" s="129">
        <v>12</v>
      </c>
      <c r="BM7" s="130"/>
      <c r="BN7" s="131"/>
      <c r="BO7" s="132"/>
    </row>
    <row r="8" spans="1:67" x14ac:dyDescent="0.2">
      <c r="A8" s="110"/>
      <c r="B8" s="110"/>
      <c r="D8" s="107"/>
      <c r="E8" s="126"/>
      <c r="F8" s="126"/>
      <c r="G8" s="128"/>
      <c r="H8" s="128"/>
      <c r="I8" s="129"/>
      <c r="J8" s="129"/>
      <c r="K8" s="132"/>
      <c r="L8" s="53"/>
      <c r="M8" s="110"/>
      <c r="O8" s="107"/>
      <c r="P8" s="126"/>
      <c r="Q8" s="126"/>
      <c r="R8" s="128"/>
      <c r="S8" s="128"/>
      <c r="T8" s="129"/>
      <c r="U8" s="129"/>
      <c r="V8" s="132"/>
      <c r="W8" s="132"/>
      <c r="Y8" s="133"/>
      <c r="Z8" s="134"/>
      <c r="AA8" s="135"/>
      <c r="AB8" s="135"/>
      <c r="AC8" s="128"/>
      <c r="AD8" s="128"/>
      <c r="AE8" s="129"/>
      <c r="AF8" s="129"/>
      <c r="AG8" s="132"/>
      <c r="AH8" s="132"/>
      <c r="AJ8" s="133"/>
      <c r="AK8" s="134"/>
      <c r="AL8" s="135"/>
      <c r="AM8" s="135"/>
      <c r="AN8" s="128"/>
      <c r="AO8" s="128"/>
      <c r="AP8" s="129"/>
      <c r="AQ8" s="129"/>
      <c r="AR8" s="132"/>
      <c r="AS8" s="132"/>
      <c r="AT8" s="110"/>
      <c r="AU8" s="133"/>
      <c r="AV8" s="134"/>
      <c r="AW8" s="135"/>
      <c r="AX8" s="135"/>
      <c r="AY8" s="128"/>
      <c r="AZ8" s="128"/>
      <c r="BA8" s="129"/>
      <c r="BB8" s="129"/>
      <c r="BC8" s="132"/>
      <c r="BD8" s="132"/>
      <c r="BF8" s="133"/>
      <c r="BG8" s="134"/>
      <c r="BH8" s="135"/>
      <c r="BI8" s="135"/>
      <c r="BJ8" s="128"/>
      <c r="BK8" s="128"/>
      <c r="BL8" s="129"/>
      <c r="BM8" s="129"/>
      <c r="BN8" s="132"/>
      <c r="BO8" s="132"/>
    </row>
    <row r="9" spans="1:67" x14ac:dyDescent="0.2">
      <c r="A9" s="110"/>
      <c r="B9" s="110"/>
      <c r="E9" s="110"/>
      <c r="F9" s="110"/>
      <c r="G9" s="70"/>
      <c r="H9" s="70"/>
      <c r="I9" s="129"/>
      <c r="J9" s="129"/>
      <c r="M9" s="110"/>
      <c r="P9" s="110"/>
      <c r="Q9" s="110"/>
      <c r="R9" s="70"/>
      <c r="S9" s="70"/>
      <c r="T9" s="129"/>
      <c r="U9" s="129"/>
      <c r="Y9" s="133"/>
      <c r="Z9" s="136"/>
      <c r="AA9" s="70"/>
      <c r="AB9" s="70"/>
      <c r="AC9" s="70"/>
      <c r="AD9" s="70"/>
      <c r="AE9" s="129"/>
      <c r="AF9" s="129"/>
      <c r="AJ9" s="133"/>
      <c r="AK9" s="136"/>
      <c r="AL9" s="70"/>
      <c r="AM9" s="70"/>
      <c r="AN9" s="70"/>
      <c r="AO9" s="70"/>
      <c r="AP9" s="129"/>
      <c r="AQ9" s="129"/>
      <c r="AT9" s="110"/>
      <c r="AU9" s="133"/>
      <c r="AV9" s="136"/>
      <c r="AW9" s="70"/>
      <c r="AX9" s="70"/>
      <c r="AY9" s="70"/>
      <c r="AZ9" s="70"/>
      <c r="BA9" s="129"/>
      <c r="BB9" s="129"/>
      <c r="BF9" s="133"/>
      <c r="BG9" s="136"/>
      <c r="BH9" s="70"/>
      <c r="BI9" s="70"/>
      <c r="BJ9" s="70"/>
      <c r="BK9" s="70"/>
      <c r="BL9" s="129"/>
      <c r="BM9" s="129"/>
    </row>
    <row r="10" spans="1:67" x14ac:dyDescent="0.2">
      <c r="A10" s="110"/>
      <c r="B10" s="110"/>
      <c r="C10" s="116">
        <f>C6+1</f>
        <v>15</v>
      </c>
      <c r="D10" s="106">
        <v>1</v>
      </c>
      <c r="E10" s="117" t="str">
        <f>VLOOKUP(D10,Namn,2)</f>
        <v xml:space="preserve">Tage </v>
      </c>
      <c r="F10" s="117" t="str">
        <f>VLOOKUP(D10,Namn,3)</f>
        <v>Appelqvist</v>
      </c>
      <c r="G10" s="118" t="str">
        <f>VLOOKUP(D10,Namn,27)</f>
        <v>Banda VK</v>
      </c>
      <c r="H10" s="119" t="s">
        <v>529</v>
      </c>
      <c r="I10" s="116"/>
      <c r="J10" s="116"/>
      <c r="K10" s="137">
        <f>K6</f>
        <v>14</v>
      </c>
      <c r="L10" s="122">
        <f>L6</f>
        <v>18</v>
      </c>
      <c r="M10" s="110"/>
      <c r="N10" s="116">
        <f>N6+1</f>
        <v>15</v>
      </c>
      <c r="O10" s="106">
        <v>39</v>
      </c>
      <c r="P10" s="117" t="str">
        <f>VLOOKUP(O10,Namn,2)</f>
        <v>Ulf</v>
      </c>
      <c r="Q10" s="117" t="str">
        <f>VLOOKUP(O10,Namn,3)</f>
        <v>Godman</v>
      </c>
      <c r="R10" s="118" t="str">
        <f>VLOOKUP(O10,Namn,27)</f>
        <v>Roma IF</v>
      </c>
      <c r="S10" s="119" t="s">
        <v>551</v>
      </c>
      <c r="T10" s="116"/>
      <c r="U10" s="116"/>
      <c r="V10" s="137" t="str">
        <f>V6</f>
        <v>L</v>
      </c>
      <c r="W10" s="122">
        <f>W6</f>
        <v>16</v>
      </c>
      <c r="Y10" s="123">
        <f>Y6+1</f>
        <v>15</v>
      </c>
      <c r="Z10" s="124">
        <v>39</v>
      </c>
      <c r="AA10" s="117" t="str">
        <f>VLOOKUP(Z10,Namn,2)</f>
        <v>Ulf</v>
      </c>
      <c r="AB10" s="117" t="str">
        <f>VLOOKUP(Z10,Namn,3)</f>
        <v>Godman</v>
      </c>
      <c r="AC10" s="118" t="str">
        <f>VLOOKUP(Z10,Namn,27)</f>
        <v>Roma IF</v>
      </c>
      <c r="AD10" s="119" t="s">
        <v>556</v>
      </c>
      <c r="AE10" s="116"/>
      <c r="AF10" s="116"/>
      <c r="AG10" s="137">
        <f>AG6</f>
        <v>14</v>
      </c>
      <c r="AH10" s="125">
        <f>AH6</f>
        <v>15</v>
      </c>
      <c r="AJ10" s="123">
        <f>AJ6+1</f>
        <v>17</v>
      </c>
      <c r="AK10" s="124">
        <v>20</v>
      </c>
      <c r="AL10" s="117" t="str">
        <f>VLOOKUP(AK10,Namn,2)</f>
        <v>Göran</v>
      </c>
      <c r="AM10" s="117" t="str">
        <f>VLOOKUP(AK10,Namn,3)</f>
        <v>Augustsson</v>
      </c>
      <c r="AN10" s="118" t="str">
        <f>VLOOKUP(AK10,Namn,27)</f>
        <v>Garda IK</v>
      </c>
      <c r="AO10" s="119">
        <v>12</v>
      </c>
      <c r="AP10" s="116"/>
      <c r="AQ10" s="116"/>
      <c r="AR10" s="137">
        <f>AR6</f>
        <v>16</v>
      </c>
      <c r="AS10" s="125" t="str">
        <f>AS6</f>
        <v>U</v>
      </c>
      <c r="AT10" s="110"/>
      <c r="AU10" s="123">
        <f>AU6+1</f>
        <v>40</v>
      </c>
      <c r="AV10" s="124">
        <v>7</v>
      </c>
      <c r="AW10" s="117" t="str">
        <f>VLOOKUP(AV10,Namn,2)</f>
        <v>Ulf</v>
      </c>
      <c r="AX10" s="117" t="str">
        <f>VLOOKUP(AV10,Namn,3)</f>
        <v>Stenström</v>
      </c>
      <c r="AY10" s="118" t="str">
        <f>VLOOKUP(AV10,Namn,27)</f>
        <v>Banda VK</v>
      </c>
      <c r="AZ10" s="119"/>
      <c r="BA10" s="116">
        <v>12</v>
      </c>
      <c r="BB10" s="116"/>
      <c r="BC10" s="137">
        <f>BC6</f>
        <v>39</v>
      </c>
      <c r="BD10" s="125" t="str">
        <f>BD6</f>
        <v>U</v>
      </c>
      <c r="BF10" s="123">
        <f>BF6+1</f>
        <v>42</v>
      </c>
      <c r="BG10" s="124">
        <v>38</v>
      </c>
      <c r="BH10" s="117" t="str">
        <f>VLOOKUP(BG10,Namn,2)</f>
        <v>Anders</v>
      </c>
      <c r="BI10" s="117" t="str">
        <f>VLOOKUP(BG10,Namn,3)</f>
        <v>Dyplin</v>
      </c>
      <c r="BJ10" s="118" t="str">
        <f>VLOOKUP(BG10,Namn,27)</f>
        <v>Roma IF</v>
      </c>
      <c r="BK10" s="119"/>
      <c r="BL10" s="116">
        <v>12</v>
      </c>
      <c r="BM10" s="116"/>
      <c r="BN10" s="137">
        <f>BN6</f>
        <v>41</v>
      </c>
      <c r="BO10" s="125" t="str">
        <f>BO6</f>
        <v>U</v>
      </c>
    </row>
    <row r="11" spans="1:67" x14ac:dyDescent="0.2">
      <c r="A11" s="110"/>
      <c r="B11" s="110"/>
      <c r="D11" s="107">
        <v>13</v>
      </c>
      <c r="E11" s="144" t="str">
        <f>VLOOKUP(D11,Namn,2)</f>
        <v xml:space="preserve">Wide </v>
      </c>
      <c r="F11" s="144" t="str">
        <f>VLOOKUP(D11,Namn,3)</f>
        <v>Nygren</v>
      </c>
      <c r="G11" s="145" t="str">
        <f>VLOOKUP(D11,Namn,27)</f>
        <v>Eksta IF</v>
      </c>
      <c r="H11" s="128" t="s">
        <v>516</v>
      </c>
      <c r="I11" s="129"/>
      <c r="J11" s="130"/>
      <c r="K11" s="131"/>
      <c r="L11" s="132"/>
      <c r="M11" s="110"/>
      <c r="O11" s="107">
        <v>22</v>
      </c>
      <c r="P11" s="144" t="str">
        <f>VLOOKUP(O11,Namn,2)</f>
        <v xml:space="preserve">Bengt </v>
      </c>
      <c r="Q11" s="144" t="str">
        <f>VLOOKUP(O11,Namn,3)</f>
        <v>Pettersson</v>
      </c>
      <c r="R11" s="145" t="str">
        <f>VLOOKUP(O11,Namn,27)</f>
        <v>Garda IK</v>
      </c>
      <c r="S11" s="128" t="s">
        <v>552</v>
      </c>
      <c r="T11" s="129"/>
      <c r="U11" s="130"/>
      <c r="V11" s="131"/>
      <c r="W11" s="53"/>
      <c r="Y11" s="133"/>
      <c r="Z11" s="134">
        <v>9</v>
      </c>
      <c r="AA11" s="144" t="str">
        <f>VLOOKUP(Z11,Namn,2)</f>
        <v>Evert</v>
      </c>
      <c r="AB11" s="144" t="str">
        <f>VLOOKUP(Z11,Namn,3)</f>
        <v>Olsson</v>
      </c>
      <c r="AC11" s="145" t="str">
        <f>VLOOKUP(Z11,Namn,27)</f>
        <v>Bäl IF</v>
      </c>
      <c r="AD11" s="128" t="s">
        <v>516</v>
      </c>
      <c r="AE11" s="129"/>
      <c r="AF11" s="130"/>
      <c r="AG11" s="131"/>
      <c r="AH11" s="53"/>
      <c r="AJ11" s="133"/>
      <c r="AK11" s="134">
        <v>40</v>
      </c>
      <c r="AL11" s="144" t="str">
        <f>VLOOKUP(AK11,Namn,2)</f>
        <v xml:space="preserve">Inge </v>
      </c>
      <c r="AM11" s="144" t="str">
        <f>VLOOKUP(AK11,Namn,3)</f>
        <v>Olsson</v>
      </c>
      <c r="AN11" s="145" t="str">
        <f>VLOOKUP(AK11,Namn,27)</f>
        <v>Roma IF</v>
      </c>
      <c r="AO11" s="128">
        <v>8</v>
      </c>
      <c r="AP11" s="129"/>
      <c r="AQ11" s="130"/>
      <c r="AR11" s="131"/>
      <c r="AS11" s="53"/>
      <c r="AT11" s="110"/>
      <c r="AU11" s="133"/>
      <c r="AV11" s="134">
        <v>52</v>
      </c>
      <c r="AW11" s="144" t="str">
        <f>VLOOKUP(AV11,Namn,2)</f>
        <v xml:space="preserve">Gösta </v>
      </c>
      <c r="AX11" s="144" t="str">
        <f>VLOOKUP(AV11,Namn,3)</f>
        <v>Westergren</v>
      </c>
      <c r="AY11" s="145" t="str">
        <f>VLOOKUP(AV11,Namn,27)</f>
        <v>Wisby BK</v>
      </c>
      <c r="AZ11" s="128"/>
      <c r="BA11" s="129">
        <v>7</v>
      </c>
      <c r="BB11" s="130"/>
      <c r="BC11" s="131"/>
      <c r="BD11" s="53"/>
      <c r="BF11" s="133"/>
      <c r="BG11" s="134">
        <v>11</v>
      </c>
      <c r="BH11" s="144" t="str">
        <f>VLOOKUP(BG11,Namn,2)</f>
        <v>Bernt</v>
      </c>
      <c r="BI11" s="144" t="str">
        <f>VLOOKUP(BG11,Namn,3)</f>
        <v>Nilsson</v>
      </c>
      <c r="BJ11" s="145" t="str">
        <f>VLOOKUP(BG11,Namn,27)</f>
        <v>Bäl IF</v>
      </c>
      <c r="BK11" s="128"/>
      <c r="BL11" s="129">
        <v>1</v>
      </c>
      <c r="BM11" s="130"/>
      <c r="BN11" s="131"/>
      <c r="BO11" s="53"/>
    </row>
    <row r="12" spans="1:67" x14ac:dyDescent="0.2">
      <c r="A12" s="110"/>
      <c r="B12" s="110"/>
      <c r="L12" s="53"/>
      <c r="M12" s="110"/>
      <c r="O12" s="107"/>
      <c r="P12" s="126"/>
      <c r="Q12" s="126"/>
      <c r="R12" s="128"/>
      <c r="S12" s="128"/>
      <c r="T12" s="129"/>
      <c r="U12" s="129"/>
      <c r="V12" s="132"/>
      <c r="W12" s="132"/>
      <c r="AT12" s="110"/>
    </row>
    <row r="13" spans="1:67" x14ac:dyDescent="0.2">
      <c r="A13" s="110"/>
      <c r="B13" s="110"/>
      <c r="M13" s="110"/>
      <c r="P13" s="112"/>
      <c r="R13" s="133"/>
      <c r="S13" s="70"/>
      <c r="T13" s="129"/>
      <c r="U13" s="129"/>
      <c r="Y13" s="139"/>
      <c r="Z13" s="105" t="s">
        <v>223</v>
      </c>
      <c r="AA13" s="112"/>
      <c r="AJ13" s="139"/>
      <c r="AK13" s="105" t="s">
        <v>224</v>
      </c>
      <c r="AL13" s="112"/>
      <c r="AT13" s="110"/>
      <c r="AU13" s="139"/>
      <c r="AV13" s="146" t="s">
        <v>225</v>
      </c>
      <c r="AW13" s="112"/>
      <c r="BF13" s="139"/>
      <c r="BG13" s="146" t="s">
        <v>226</v>
      </c>
      <c r="BH13" s="112"/>
    </row>
    <row r="14" spans="1:67" x14ac:dyDescent="0.2">
      <c r="A14" s="110"/>
      <c r="B14" s="110"/>
      <c r="C14" s="116">
        <f>C6+2</f>
        <v>16</v>
      </c>
      <c r="D14" s="106">
        <v>21</v>
      </c>
      <c r="E14" s="117" t="str">
        <f>VLOOKUP(D14,Namn,2)</f>
        <v>Alf</v>
      </c>
      <c r="F14" s="117" t="str">
        <f>VLOOKUP(D14,Namn,3)</f>
        <v>Nilsson</v>
      </c>
      <c r="G14" s="118" t="str">
        <f>VLOOKUP(D14,Namn,27)</f>
        <v>Garda IK</v>
      </c>
      <c r="H14" s="119" t="s">
        <v>530</v>
      </c>
      <c r="I14" s="116"/>
      <c r="J14" s="116"/>
      <c r="K14" s="125">
        <f>C10</f>
        <v>15</v>
      </c>
      <c r="L14" s="122">
        <f>L10+1</f>
        <v>19</v>
      </c>
      <c r="M14" s="110"/>
      <c r="N14" s="116">
        <f>N10+1</f>
        <v>16</v>
      </c>
      <c r="O14" s="106">
        <v>9</v>
      </c>
      <c r="P14" s="117" t="str">
        <f>VLOOKUP(O14,Namn,2)</f>
        <v>Evert</v>
      </c>
      <c r="Q14" s="117" t="str">
        <f>VLOOKUP(O14,Namn,3)</f>
        <v>Olsson</v>
      </c>
      <c r="R14" s="118" t="str">
        <f>VLOOKUP(O14,Namn,27)</f>
        <v>Bäl IF</v>
      </c>
      <c r="S14" s="119" t="s">
        <v>516</v>
      </c>
      <c r="T14" s="116"/>
      <c r="U14" s="116"/>
      <c r="V14" s="125" t="s">
        <v>218</v>
      </c>
      <c r="W14" s="122">
        <f>N18</f>
        <v>17</v>
      </c>
      <c r="Z14" s="109"/>
      <c r="AA14" s="112"/>
      <c r="AK14" s="109"/>
      <c r="AL14" s="112"/>
      <c r="AT14" s="110"/>
      <c r="AV14" s="109"/>
      <c r="AW14" s="112"/>
      <c r="BG14" s="109"/>
      <c r="BH14" s="112"/>
    </row>
    <row r="15" spans="1:67" x14ac:dyDescent="0.2">
      <c r="A15" s="110"/>
      <c r="B15" s="110"/>
      <c r="D15" s="107">
        <v>39</v>
      </c>
      <c r="E15" s="144" t="str">
        <f>VLOOKUP(D15,Namn,2)</f>
        <v>Ulf</v>
      </c>
      <c r="F15" s="144" t="str">
        <f>VLOOKUP(D15,Namn,3)</f>
        <v>Godman</v>
      </c>
      <c r="G15" s="145" t="str">
        <f>VLOOKUP(D15,Namn,27)</f>
        <v>Roma IF</v>
      </c>
      <c r="H15" s="128" t="s">
        <v>516</v>
      </c>
      <c r="I15" s="129"/>
      <c r="J15" s="130"/>
      <c r="K15" s="131"/>
      <c r="L15" s="132"/>
      <c r="M15" s="110"/>
      <c r="O15" s="107">
        <v>20</v>
      </c>
      <c r="P15" s="144" t="str">
        <f>VLOOKUP(O15,Namn,2)</f>
        <v>Göran</v>
      </c>
      <c r="Q15" s="144" t="str">
        <f>VLOOKUP(O15,Namn,3)</f>
        <v>Augustsson</v>
      </c>
      <c r="R15" s="145" t="str">
        <f>VLOOKUP(O15,Namn,27)</f>
        <v>Garda IK</v>
      </c>
      <c r="S15" s="128" t="s">
        <v>553</v>
      </c>
      <c r="T15" s="129"/>
      <c r="U15" s="130"/>
      <c r="V15" s="131"/>
      <c r="W15" s="132"/>
      <c r="Y15" s="109" t="s">
        <v>213</v>
      </c>
      <c r="Z15" s="105" t="s">
        <v>214</v>
      </c>
      <c r="AA15" s="110"/>
      <c r="AB15" s="111"/>
      <c r="AD15" s="112" t="s">
        <v>215</v>
      </c>
      <c r="AJ15" s="109" t="s">
        <v>213</v>
      </c>
      <c r="AK15" s="105" t="s">
        <v>214</v>
      </c>
      <c r="AL15" s="110"/>
      <c r="AM15" s="111"/>
      <c r="AO15" s="112" t="s">
        <v>215</v>
      </c>
      <c r="AT15" s="110"/>
      <c r="AU15" s="109" t="s">
        <v>213</v>
      </c>
      <c r="AV15" s="105" t="s">
        <v>214</v>
      </c>
      <c r="AW15" s="110"/>
      <c r="AX15" s="111"/>
      <c r="AZ15" s="112" t="s">
        <v>215</v>
      </c>
      <c r="BF15" s="109" t="s">
        <v>213</v>
      </c>
      <c r="BG15" s="105" t="s">
        <v>214</v>
      </c>
      <c r="BH15" s="110"/>
      <c r="BI15" s="111"/>
      <c r="BK15" s="112" t="s">
        <v>215</v>
      </c>
    </row>
    <row r="16" spans="1:67" x14ac:dyDescent="0.2">
      <c r="A16" s="110"/>
      <c r="B16" s="110"/>
      <c r="D16" s="107"/>
      <c r="E16" s="126"/>
      <c r="F16" s="126"/>
      <c r="G16" s="128"/>
      <c r="H16" s="128"/>
      <c r="I16" s="129"/>
      <c r="J16" s="129"/>
      <c r="K16" s="132"/>
      <c r="L16" s="53"/>
      <c r="M16" s="110"/>
      <c r="O16" s="107"/>
      <c r="P16" s="126"/>
      <c r="Q16" s="126"/>
      <c r="R16" s="128"/>
      <c r="S16" s="128"/>
      <c r="T16" s="129"/>
      <c r="U16" s="129"/>
      <c r="V16" s="132"/>
      <c r="W16" s="132"/>
      <c r="Y16" s="113"/>
      <c r="Z16" s="114"/>
      <c r="AA16" s="112"/>
      <c r="AG16" s="132"/>
      <c r="AH16" s="132"/>
      <c r="AJ16" s="113"/>
      <c r="AK16" s="114"/>
      <c r="AL16" s="112"/>
      <c r="AR16" s="132"/>
      <c r="AS16" s="132"/>
      <c r="AT16" s="110"/>
      <c r="AU16" s="113"/>
      <c r="AV16" s="114"/>
      <c r="AW16" s="112"/>
      <c r="BC16" s="132"/>
      <c r="BD16" s="132"/>
      <c r="BF16" s="113"/>
      <c r="BG16" s="114"/>
      <c r="BH16" s="112"/>
      <c r="BN16" s="132"/>
      <c r="BO16" s="132"/>
    </row>
    <row r="17" spans="1:67" x14ac:dyDescent="0.2">
      <c r="A17" s="110"/>
      <c r="B17" s="110"/>
      <c r="E17" s="112"/>
      <c r="G17" s="133"/>
      <c r="H17" s="70"/>
      <c r="I17" s="129"/>
      <c r="J17" s="129"/>
      <c r="M17" s="110"/>
      <c r="P17" s="112"/>
      <c r="R17" s="133"/>
      <c r="S17" s="70"/>
      <c r="T17" s="129"/>
      <c r="U17" s="110"/>
      <c r="AA17" s="112"/>
      <c r="AG17" s="132"/>
      <c r="AH17" s="132"/>
      <c r="AL17" s="112"/>
      <c r="AR17" s="132"/>
      <c r="AS17" s="132"/>
      <c r="AT17" s="110"/>
      <c r="AW17" s="112"/>
      <c r="BC17" s="132"/>
      <c r="BD17" s="132"/>
      <c r="BH17" s="112"/>
      <c r="BN17" s="132"/>
      <c r="BO17" s="132"/>
    </row>
    <row r="18" spans="1:67" x14ac:dyDescent="0.2">
      <c r="A18" s="110"/>
      <c r="B18" s="110"/>
      <c r="C18" s="116">
        <f>C14+1</f>
        <v>17</v>
      </c>
      <c r="D18" s="106">
        <v>22</v>
      </c>
      <c r="E18" s="117" t="str">
        <f>VLOOKUP(D18,Namn,2)</f>
        <v xml:space="preserve">Bengt </v>
      </c>
      <c r="F18" s="117" t="str">
        <f>VLOOKUP(D18,Namn,3)</f>
        <v>Pettersson</v>
      </c>
      <c r="G18" s="118" t="str">
        <f>VLOOKUP(D18,Namn,27)</f>
        <v>Garda IK</v>
      </c>
      <c r="H18" s="119" t="s">
        <v>516</v>
      </c>
      <c r="I18" s="116"/>
      <c r="J18" s="116"/>
      <c r="K18" s="125">
        <f>K14</f>
        <v>15</v>
      </c>
      <c r="L18" s="122">
        <f>L14</f>
        <v>19</v>
      </c>
      <c r="M18" s="110"/>
      <c r="N18" s="116">
        <f>N14+1</f>
        <v>17</v>
      </c>
      <c r="O18" s="106">
        <v>40</v>
      </c>
      <c r="P18" s="117" t="str">
        <f>VLOOKUP(O18,Namn,2)</f>
        <v xml:space="preserve">Inge </v>
      </c>
      <c r="Q18" s="117" t="str">
        <f>VLOOKUP(O18,Namn,3)</f>
        <v>Olsson</v>
      </c>
      <c r="R18" s="118" t="str">
        <f>VLOOKUP(O18,Namn,27)</f>
        <v>Roma IF</v>
      </c>
      <c r="S18" s="119" t="s">
        <v>554</v>
      </c>
      <c r="T18" s="116"/>
      <c r="U18" s="116"/>
      <c r="V18" s="125" t="s">
        <v>218</v>
      </c>
      <c r="W18" s="122">
        <f>W14</f>
        <v>17</v>
      </c>
      <c r="Y18" s="123">
        <f>Y6</f>
        <v>14</v>
      </c>
      <c r="Z18" s="124">
        <v>9</v>
      </c>
      <c r="AA18" s="117" t="str">
        <f>VLOOKUP(Z18,Namn,2)</f>
        <v>Evert</v>
      </c>
      <c r="AB18" s="117" t="str">
        <f>VLOOKUP(Z18,Namn,3)</f>
        <v>Olsson</v>
      </c>
      <c r="AC18" s="118" t="str">
        <f>VLOOKUP(Z18,Namn,27)</f>
        <v>Bäl IF</v>
      </c>
      <c r="AD18" s="119" t="s">
        <v>525</v>
      </c>
      <c r="AE18" s="116"/>
      <c r="AF18" s="120"/>
      <c r="AJ18" s="123">
        <f>AJ6</f>
        <v>16</v>
      </c>
      <c r="AK18" s="124">
        <v>22</v>
      </c>
      <c r="AL18" s="117" t="str">
        <f>VLOOKUP(AK18,Namn,2)</f>
        <v xml:space="preserve">Bengt </v>
      </c>
      <c r="AM18" s="117" t="str">
        <f>VLOOKUP(AK18,Namn,3)</f>
        <v>Pettersson</v>
      </c>
      <c r="AN18" s="118" t="str">
        <f>VLOOKUP(AK18,Namn,27)</f>
        <v>Garda IK</v>
      </c>
      <c r="AO18" s="119">
        <v>12</v>
      </c>
      <c r="AP18" s="116"/>
      <c r="AQ18" s="120"/>
      <c r="AT18" s="110"/>
      <c r="AU18" s="123">
        <f>AU6</f>
        <v>39</v>
      </c>
      <c r="AV18" s="124">
        <v>21</v>
      </c>
      <c r="AW18" s="117" t="str">
        <f>VLOOKUP(AV18,Namn,2)</f>
        <v>Alf</v>
      </c>
      <c r="AX18" s="117" t="str">
        <f>VLOOKUP(AV18,Namn,3)</f>
        <v>Nilsson</v>
      </c>
      <c r="AY18" s="118" t="str">
        <f>VLOOKUP(AV18,Namn,27)</f>
        <v>Garda IK</v>
      </c>
      <c r="AZ18" s="119"/>
      <c r="BA18" s="116">
        <v>2</v>
      </c>
      <c r="BB18" s="120"/>
      <c r="BF18" s="123">
        <f>BF6</f>
        <v>41</v>
      </c>
      <c r="BG18" s="124">
        <v>50</v>
      </c>
      <c r="BH18" s="117" t="str">
        <f>VLOOKUP(BG18,Namn,2)</f>
        <v>Rolf</v>
      </c>
      <c r="BI18" s="117" t="str">
        <f>VLOOKUP(BG18,Namn,3)</f>
        <v>Burgesäter</v>
      </c>
      <c r="BJ18" s="118" t="str">
        <f>VLOOKUP(BG18,Namn,27)</f>
        <v>Wisby BK</v>
      </c>
      <c r="BK18" s="119">
        <v>12</v>
      </c>
      <c r="BL18" s="116"/>
      <c r="BM18" s="120"/>
    </row>
    <row r="19" spans="1:67" x14ac:dyDescent="0.2">
      <c r="A19" s="110"/>
      <c r="B19" s="110"/>
      <c r="D19" s="107">
        <v>50</v>
      </c>
      <c r="E19" s="144" t="str">
        <f>VLOOKUP(D19,Namn,2)</f>
        <v>Rolf</v>
      </c>
      <c r="F19" s="144" t="str">
        <f>VLOOKUP(D19,Namn,3)</f>
        <v>Burgesäter</v>
      </c>
      <c r="G19" s="145" t="str">
        <f>VLOOKUP(D19,Namn,27)</f>
        <v>Wisby BK</v>
      </c>
      <c r="H19" s="128" t="s">
        <v>531</v>
      </c>
      <c r="I19" s="129"/>
      <c r="J19" s="130"/>
      <c r="K19" s="131"/>
      <c r="L19" s="132"/>
      <c r="M19" s="110"/>
      <c r="O19" s="107">
        <v>19</v>
      </c>
      <c r="P19" s="144" t="str">
        <f>VLOOKUP(O19,Namn,2)</f>
        <v>Bernt</v>
      </c>
      <c r="Q19" s="144" t="str">
        <f>VLOOKUP(O19,Namn,3)</f>
        <v>Augustsson</v>
      </c>
      <c r="R19" s="145" t="str">
        <f>VLOOKUP(O19,Namn,27)</f>
        <v>Garda IK</v>
      </c>
      <c r="S19" s="128" t="s">
        <v>516</v>
      </c>
      <c r="T19" s="129"/>
      <c r="U19" s="130"/>
      <c r="V19" s="131"/>
      <c r="W19" s="53"/>
      <c r="Y19" s="133"/>
      <c r="Z19" s="134">
        <v>19</v>
      </c>
      <c r="AA19" s="144" t="str">
        <f>VLOOKUP(Z19,Namn,2)</f>
        <v>Bernt</v>
      </c>
      <c r="AB19" s="144" t="str">
        <f>VLOOKUP(Z19,Namn,3)</f>
        <v>Augustsson</v>
      </c>
      <c r="AC19" s="145" t="str">
        <f>VLOOKUP(Z19,Namn,27)</f>
        <v>Garda IK</v>
      </c>
      <c r="AD19" s="128" t="s">
        <v>557</v>
      </c>
      <c r="AE19" s="129"/>
      <c r="AF19" s="130"/>
      <c r="AJ19" s="133"/>
      <c r="AK19" s="134">
        <v>20</v>
      </c>
      <c r="AL19" s="144" t="str">
        <f>VLOOKUP(AK19,Namn,2)</f>
        <v>Göran</v>
      </c>
      <c r="AM19" s="144" t="str">
        <f>VLOOKUP(AK19,Namn,3)</f>
        <v>Augustsson</v>
      </c>
      <c r="AN19" s="145" t="str">
        <f>VLOOKUP(AK19,Namn,27)</f>
        <v>Garda IK</v>
      </c>
      <c r="AO19" s="128">
        <v>10</v>
      </c>
      <c r="AP19" s="129"/>
      <c r="AQ19" s="130"/>
      <c r="AT19" s="110"/>
      <c r="AU19" s="133"/>
      <c r="AV19" s="134">
        <v>7</v>
      </c>
      <c r="AW19" s="144" t="str">
        <f>VLOOKUP(AV19,Namn,2)</f>
        <v>Ulf</v>
      </c>
      <c r="AX19" s="144" t="str">
        <f>VLOOKUP(AV19,Namn,3)</f>
        <v>Stenström</v>
      </c>
      <c r="AY19" s="145" t="str">
        <f>VLOOKUP(AV19,Namn,27)</f>
        <v>Banda VK</v>
      </c>
      <c r="AZ19" s="128"/>
      <c r="BA19" s="129">
        <v>12</v>
      </c>
      <c r="BB19" s="130"/>
      <c r="BF19" s="133"/>
      <c r="BG19" s="134">
        <v>38</v>
      </c>
      <c r="BH19" s="144" t="str">
        <f>VLOOKUP(BG19,Namn,2)</f>
        <v>Anders</v>
      </c>
      <c r="BI19" s="144" t="str">
        <f>VLOOKUP(BG19,Namn,3)</f>
        <v>Dyplin</v>
      </c>
      <c r="BJ19" s="145" t="str">
        <f>VLOOKUP(BG19,Namn,27)</f>
        <v>Roma IF</v>
      </c>
      <c r="BK19" s="128">
        <v>11</v>
      </c>
      <c r="BL19" s="129"/>
      <c r="BM19" s="130"/>
    </row>
    <row r="20" spans="1:67" x14ac:dyDescent="0.2">
      <c r="A20" s="110"/>
      <c r="B20" s="110"/>
      <c r="C20" s="110"/>
      <c r="D20" s="107"/>
      <c r="E20" s="126"/>
      <c r="F20" s="126"/>
      <c r="G20" s="128"/>
      <c r="H20" s="128"/>
      <c r="I20" s="129"/>
      <c r="J20" s="129"/>
      <c r="K20" s="132"/>
      <c r="L20" s="53"/>
      <c r="M20" s="110"/>
      <c r="O20" s="107"/>
      <c r="P20" s="126"/>
      <c r="Q20" s="126"/>
      <c r="R20" s="128"/>
      <c r="S20" s="128"/>
      <c r="T20" s="129"/>
      <c r="U20" s="129"/>
      <c r="V20" s="132"/>
      <c r="W20" s="132"/>
      <c r="Y20" s="133"/>
      <c r="Z20" s="134"/>
      <c r="AA20" s="135"/>
      <c r="AB20" s="135"/>
      <c r="AC20" s="128"/>
      <c r="AD20" s="128"/>
      <c r="AE20" s="129"/>
      <c r="AF20" s="129"/>
      <c r="AJ20" s="133"/>
      <c r="AK20" s="134"/>
      <c r="AL20" s="135"/>
      <c r="AM20" s="135"/>
      <c r="AN20" s="128"/>
      <c r="AO20" s="128"/>
      <c r="AP20" s="129"/>
      <c r="AQ20" s="129"/>
      <c r="AR20" s="132"/>
      <c r="AS20" s="132"/>
      <c r="AT20" s="110"/>
      <c r="BF20" s="133"/>
      <c r="BG20" s="134"/>
      <c r="BH20" s="135"/>
      <c r="BI20" s="135"/>
      <c r="BJ20" s="128"/>
      <c r="BK20" s="128"/>
      <c r="BL20" s="129"/>
      <c r="BM20" s="129"/>
      <c r="BN20" s="132"/>
      <c r="BO20" s="132"/>
    </row>
    <row r="21" spans="1:67" x14ac:dyDescent="0.2">
      <c r="A21" s="110"/>
      <c r="C21" s="110"/>
      <c r="D21" s="107"/>
      <c r="E21" s="110"/>
      <c r="F21" s="110"/>
      <c r="G21" s="70"/>
      <c r="H21" s="70"/>
      <c r="I21" s="129"/>
      <c r="J21" s="110"/>
      <c r="K21" s="132"/>
      <c r="L21" s="132"/>
      <c r="N21" s="110"/>
      <c r="O21" s="107"/>
      <c r="P21" s="110"/>
      <c r="Q21" s="110"/>
      <c r="R21" s="70"/>
      <c r="S21" s="70"/>
      <c r="T21" s="129"/>
      <c r="U21" s="110"/>
      <c r="V21" s="132"/>
      <c r="W21" s="132"/>
      <c r="Y21" s="139"/>
      <c r="Z21" s="105" t="s">
        <v>228</v>
      </c>
      <c r="AA21" s="112"/>
    </row>
    <row r="22" spans="1:67" x14ac:dyDescent="0.2">
      <c r="A22" s="110"/>
      <c r="B22" s="110"/>
      <c r="C22" s="116">
        <f>C14+2</f>
        <v>18</v>
      </c>
      <c r="D22" s="106">
        <v>9</v>
      </c>
      <c r="E22" s="117" t="str">
        <f>VLOOKUP(D22,Namn,2)</f>
        <v>Evert</v>
      </c>
      <c r="F22" s="117" t="str">
        <f>VLOOKUP(D22,Namn,3)</f>
        <v>Olsson</v>
      </c>
      <c r="G22" s="118" t="str">
        <f>VLOOKUP(D22,Namn,27)</f>
        <v>Bäl IF</v>
      </c>
      <c r="H22" s="119" t="s">
        <v>516</v>
      </c>
      <c r="I22" s="116"/>
      <c r="J22" s="116"/>
      <c r="K22" s="125">
        <f>C14</f>
        <v>16</v>
      </c>
      <c r="L22" s="122">
        <f>L18+1</f>
        <v>20</v>
      </c>
      <c r="M22" s="110"/>
      <c r="N22" s="105"/>
      <c r="O22" s="105" t="s">
        <v>207</v>
      </c>
      <c r="P22" s="105"/>
      <c r="Q22" s="105"/>
      <c r="R22" s="105"/>
      <c r="S22" s="105"/>
      <c r="T22" s="105"/>
      <c r="U22" s="105"/>
      <c r="V22" s="105"/>
      <c r="W22" s="105"/>
      <c r="Z22" s="109"/>
      <c r="AA22" s="112"/>
      <c r="AT22" s="110"/>
    </row>
    <row r="23" spans="1:67" x14ac:dyDescent="0.2">
      <c r="A23" s="110"/>
      <c r="B23" s="110"/>
      <c r="D23" s="107">
        <v>52</v>
      </c>
      <c r="E23" s="144" t="str">
        <f>VLOOKUP(D23,Namn,2)</f>
        <v xml:space="preserve">Gösta </v>
      </c>
      <c r="F23" s="144" t="str">
        <f>VLOOKUP(D23,Namn,3)</f>
        <v>Westergren</v>
      </c>
      <c r="G23" s="145" t="str">
        <f>VLOOKUP(D23,Namn,27)</f>
        <v>Wisby BK</v>
      </c>
      <c r="H23" s="128" t="s">
        <v>532</v>
      </c>
      <c r="I23" s="129"/>
      <c r="J23" s="130"/>
      <c r="K23" s="131"/>
      <c r="L23" s="132"/>
      <c r="M23" s="110"/>
      <c r="N23" s="105"/>
      <c r="O23" s="105" t="s">
        <v>211</v>
      </c>
      <c r="P23" s="105"/>
      <c r="Q23" s="105"/>
      <c r="R23" s="105"/>
      <c r="S23" s="105"/>
      <c r="T23" s="105"/>
      <c r="U23" s="105"/>
      <c r="V23" s="105"/>
      <c r="W23" s="105"/>
      <c r="Y23" s="109" t="s">
        <v>213</v>
      </c>
      <c r="Z23" s="105" t="s">
        <v>214</v>
      </c>
      <c r="AA23" s="110"/>
      <c r="AB23" s="111"/>
      <c r="AD23" s="112" t="s">
        <v>215</v>
      </c>
      <c r="AG23" s="129"/>
      <c r="AH23" s="132"/>
      <c r="AT23" s="110"/>
    </row>
    <row r="24" spans="1:67" x14ac:dyDescent="0.2">
      <c r="A24" s="110"/>
      <c r="B24" s="110"/>
      <c r="D24" s="107"/>
      <c r="E24" s="126"/>
      <c r="F24" s="126"/>
      <c r="G24" s="128"/>
      <c r="H24" s="128"/>
      <c r="I24" s="129"/>
      <c r="J24" s="129"/>
      <c r="K24" s="132"/>
      <c r="L24" s="53"/>
      <c r="M24" s="110"/>
      <c r="N24" s="109" t="s">
        <v>213</v>
      </c>
      <c r="O24" s="105" t="s">
        <v>214</v>
      </c>
      <c r="P24" s="110"/>
      <c r="Q24" s="111"/>
      <c r="S24" s="112" t="s">
        <v>215</v>
      </c>
      <c r="V24" t="s">
        <v>216</v>
      </c>
      <c r="W24" t="s">
        <v>217</v>
      </c>
      <c r="Y24" s="113"/>
      <c r="Z24" s="114"/>
      <c r="AA24" s="112"/>
      <c r="AG24" s="132"/>
      <c r="AH24" s="132"/>
      <c r="AT24" s="110"/>
    </row>
    <row r="25" spans="1:67" x14ac:dyDescent="0.2">
      <c r="A25" s="110"/>
      <c r="B25" s="110"/>
      <c r="E25" s="112"/>
      <c r="G25" s="133"/>
      <c r="H25" s="70"/>
      <c r="I25" s="129"/>
      <c r="J25" s="129"/>
      <c r="M25" s="110"/>
      <c r="N25" s="113"/>
      <c r="O25" s="114"/>
      <c r="P25" s="112"/>
      <c r="AA25" s="112"/>
      <c r="AG25" s="132"/>
      <c r="AH25" s="132"/>
      <c r="AT25" s="110"/>
    </row>
    <row r="26" spans="1:67" x14ac:dyDescent="0.2">
      <c r="A26" s="110"/>
      <c r="B26" s="110"/>
      <c r="C26" s="116">
        <f>C22+1</f>
        <v>19</v>
      </c>
      <c r="D26" s="106">
        <v>11</v>
      </c>
      <c r="E26" s="117" t="str">
        <f>VLOOKUP(D26,Namn,2)</f>
        <v>Bernt</v>
      </c>
      <c r="F26" s="117" t="str">
        <f>VLOOKUP(D26,Namn,3)</f>
        <v>Nilsson</v>
      </c>
      <c r="G26" s="118" t="str">
        <f>VLOOKUP(D26,Namn,27)</f>
        <v>Bäl IF</v>
      </c>
      <c r="H26" s="119" t="s">
        <v>527</v>
      </c>
      <c r="I26" s="116"/>
      <c r="J26" s="116"/>
      <c r="K26" s="125">
        <f>K22</f>
        <v>16</v>
      </c>
      <c r="L26" s="122">
        <f>L22</f>
        <v>20</v>
      </c>
      <c r="M26" s="110"/>
      <c r="P26" s="112"/>
      <c r="Y26" s="123">
        <f>Y18+1</f>
        <v>15</v>
      </c>
      <c r="Z26" s="124">
        <v>10</v>
      </c>
      <c r="AA26" s="117" t="str">
        <f>VLOOKUP(Z26,Namn,2)</f>
        <v xml:space="preserve">Rune </v>
      </c>
      <c r="AB26" s="117" t="str">
        <f>VLOOKUP(Z26,Namn,3)</f>
        <v>Olsson</v>
      </c>
      <c r="AC26" s="118" t="str">
        <f>VLOOKUP(Z26,Namn,27)</f>
        <v>Bäl IF</v>
      </c>
      <c r="AD26" s="119">
        <v>12</v>
      </c>
      <c r="AE26" s="116"/>
      <c r="AF26" s="120"/>
      <c r="AG26" s="132"/>
      <c r="AH26" s="132"/>
      <c r="AT26" s="110"/>
    </row>
    <row r="27" spans="1:67" x14ac:dyDescent="0.2">
      <c r="A27" s="110"/>
      <c r="B27" s="110"/>
      <c r="D27" s="107">
        <v>20</v>
      </c>
      <c r="E27" s="144" t="str">
        <f>VLOOKUP(D27,Namn,2)</f>
        <v>Göran</v>
      </c>
      <c r="F27" s="144" t="str">
        <f>VLOOKUP(D27,Namn,3)</f>
        <v>Augustsson</v>
      </c>
      <c r="G27" s="145" t="str">
        <f>VLOOKUP(D27,Namn,27)</f>
        <v>Garda IK</v>
      </c>
      <c r="H27" s="128" t="s">
        <v>516</v>
      </c>
      <c r="I27" s="129"/>
      <c r="J27" s="130"/>
      <c r="K27" s="131"/>
      <c r="L27" s="132"/>
      <c r="M27" s="110"/>
      <c r="N27" s="116">
        <v>18</v>
      </c>
      <c r="O27" s="106">
        <v>51</v>
      </c>
      <c r="P27" s="117" t="str">
        <f>VLOOKUP(O27,Namn,2)</f>
        <v xml:space="preserve">Tage </v>
      </c>
      <c r="Q27" s="117" t="str">
        <f>VLOOKUP(O27,Namn,3)</f>
        <v>Svanborg</v>
      </c>
      <c r="R27" s="118" t="str">
        <f>VLOOKUP(O27,Namn,27)</f>
        <v>Wisby BK</v>
      </c>
      <c r="S27" s="119"/>
      <c r="T27" s="116">
        <v>12</v>
      </c>
      <c r="U27" s="120"/>
      <c r="V27" s="121">
        <v>18</v>
      </c>
      <c r="W27" s="122">
        <f>N35</f>
        <v>20</v>
      </c>
      <c r="Y27" s="133"/>
      <c r="Z27" s="134">
        <v>39</v>
      </c>
      <c r="AA27" s="144" t="str">
        <f>VLOOKUP(Z27,Namn,2)</f>
        <v>Ulf</v>
      </c>
      <c r="AB27" s="144" t="str">
        <f>VLOOKUP(Z27,Namn,3)</f>
        <v>Godman</v>
      </c>
      <c r="AC27" s="145" t="str">
        <f>VLOOKUP(Z27,Namn,27)</f>
        <v>Roma IF</v>
      </c>
      <c r="AD27" s="128">
        <v>8</v>
      </c>
      <c r="AE27" s="129"/>
      <c r="AF27" s="130"/>
      <c r="AG27" s="132"/>
      <c r="AH27" s="132"/>
      <c r="AT27" s="110"/>
    </row>
    <row r="28" spans="1:67" x14ac:dyDescent="0.2">
      <c r="A28" s="110"/>
      <c r="B28" s="110"/>
      <c r="C28" s="110"/>
      <c r="D28" s="107"/>
      <c r="E28" s="126"/>
      <c r="F28" s="126"/>
      <c r="G28" s="128"/>
      <c r="H28" s="128"/>
      <c r="I28" s="129"/>
      <c r="J28" s="129"/>
      <c r="K28" s="132"/>
      <c r="L28" s="53"/>
      <c r="M28" s="110"/>
      <c r="O28" s="107">
        <v>1</v>
      </c>
      <c r="P28" s="144" t="str">
        <f>VLOOKUP(O28,Namn,2)</f>
        <v xml:space="preserve">Tage </v>
      </c>
      <c r="Q28" s="144" t="str">
        <f>VLOOKUP(O28,Namn,3)</f>
        <v>Appelqvist</v>
      </c>
      <c r="R28" s="145" t="str">
        <f>VLOOKUP(O28,Namn,27)</f>
        <v>Banda VK</v>
      </c>
      <c r="S28" s="128"/>
      <c r="T28" s="129">
        <v>2</v>
      </c>
      <c r="U28" s="130"/>
      <c r="V28" s="131"/>
      <c r="W28" s="132"/>
      <c r="AT28" s="110"/>
    </row>
    <row r="29" spans="1:67" x14ac:dyDescent="0.2">
      <c r="A29" s="110"/>
      <c r="B29" s="110"/>
      <c r="C29" s="110"/>
      <c r="D29" s="107"/>
      <c r="E29" s="110"/>
      <c r="F29" s="110"/>
      <c r="G29" s="70"/>
      <c r="H29" s="70"/>
      <c r="I29" s="129"/>
      <c r="J29" s="129"/>
      <c r="K29" s="132"/>
      <c r="L29" s="132"/>
      <c r="M29" s="110"/>
      <c r="O29" s="107"/>
      <c r="P29" s="126"/>
      <c r="Q29" s="126"/>
      <c r="R29" s="128"/>
      <c r="S29" s="128"/>
      <c r="T29" s="129"/>
      <c r="U29" s="129"/>
      <c r="V29" s="132"/>
      <c r="W29" s="132"/>
      <c r="AT29" s="110"/>
    </row>
    <row r="30" spans="1:67" x14ac:dyDescent="0.2">
      <c r="A30" s="110"/>
      <c r="B30" s="110"/>
      <c r="C30" s="116">
        <f>C26+1</f>
        <v>20</v>
      </c>
      <c r="D30" s="106">
        <v>38</v>
      </c>
      <c r="E30" s="117" t="str">
        <f>VLOOKUP(D30,Namn,2)</f>
        <v>Anders</v>
      </c>
      <c r="F30" s="117" t="str">
        <f>VLOOKUP(D30,Namn,3)</f>
        <v>Dyplin</v>
      </c>
      <c r="G30" s="118" t="str">
        <f>VLOOKUP(D30,Namn,27)</f>
        <v>Roma IF</v>
      </c>
      <c r="H30" s="119" t="s">
        <v>533</v>
      </c>
      <c r="I30" s="116"/>
      <c r="J30" s="116"/>
      <c r="K30" s="125">
        <f>C18</f>
        <v>17</v>
      </c>
      <c r="L30" s="122">
        <f>L26+1</f>
        <v>21</v>
      </c>
      <c r="M30" s="110"/>
      <c r="P30" s="110"/>
      <c r="Q30" s="110"/>
      <c r="R30" s="70"/>
      <c r="S30" s="70"/>
      <c r="T30" s="129"/>
      <c r="U30" s="129"/>
      <c r="AT30" s="110"/>
    </row>
    <row r="31" spans="1:67" x14ac:dyDescent="0.2">
      <c r="A31" s="110"/>
      <c r="B31" s="110"/>
      <c r="D31" s="107">
        <v>40</v>
      </c>
      <c r="E31" s="144" t="str">
        <f>VLOOKUP(D31,Namn,2)</f>
        <v xml:space="preserve">Inge </v>
      </c>
      <c r="F31" s="144" t="str">
        <f>VLOOKUP(D31,Namn,3)</f>
        <v>Olsson</v>
      </c>
      <c r="G31" s="145" t="str">
        <f>VLOOKUP(D31,Namn,27)</f>
        <v>Roma IF</v>
      </c>
      <c r="H31" s="128" t="s">
        <v>516</v>
      </c>
      <c r="I31" s="129"/>
      <c r="J31" s="130"/>
      <c r="K31" s="131"/>
      <c r="L31" s="132"/>
      <c r="M31" s="110"/>
      <c r="N31" s="116">
        <f>N27+1</f>
        <v>19</v>
      </c>
      <c r="O31" s="106">
        <v>21</v>
      </c>
      <c r="P31" s="117" t="str">
        <f>VLOOKUP(O31,Namn,2)</f>
        <v>Alf</v>
      </c>
      <c r="Q31" s="117" t="str">
        <f>VLOOKUP(O31,Namn,3)</f>
        <v>Nilsson</v>
      </c>
      <c r="R31" s="118" t="str">
        <f>VLOOKUP(O31,Namn,27)</f>
        <v>Garda IK</v>
      </c>
      <c r="S31" s="119"/>
      <c r="T31" s="116">
        <v>12</v>
      </c>
      <c r="U31" s="116"/>
      <c r="V31" s="137">
        <f>V27</f>
        <v>18</v>
      </c>
      <c r="W31" s="122">
        <f>W27</f>
        <v>20</v>
      </c>
      <c r="AT31" s="110"/>
    </row>
    <row r="32" spans="1:67" x14ac:dyDescent="0.2">
      <c r="A32" s="110"/>
      <c r="B32" s="110"/>
      <c r="C32" s="110"/>
      <c r="D32" s="107"/>
      <c r="E32" s="126"/>
      <c r="F32" s="126"/>
      <c r="G32" s="128"/>
      <c r="H32" s="128"/>
      <c r="I32" s="129"/>
      <c r="J32" s="129"/>
      <c r="K32" s="132"/>
      <c r="L32" s="53"/>
      <c r="M32" s="110"/>
      <c r="O32" s="107">
        <v>50</v>
      </c>
      <c r="P32" s="144" t="str">
        <f>VLOOKUP(O32,Namn,2)</f>
        <v>Rolf</v>
      </c>
      <c r="Q32" s="144" t="str">
        <f>VLOOKUP(O32,Namn,3)</f>
        <v>Burgesäter</v>
      </c>
      <c r="R32" s="145" t="str">
        <f>VLOOKUP(O32,Namn,27)</f>
        <v>Wisby BK</v>
      </c>
      <c r="S32" s="128"/>
      <c r="T32" s="129">
        <v>11</v>
      </c>
      <c r="U32" s="130"/>
      <c r="V32" s="131"/>
      <c r="W32" s="53"/>
      <c r="AT32" s="110"/>
    </row>
    <row r="33" spans="1:56" x14ac:dyDescent="0.2">
      <c r="A33" s="110"/>
      <c r="B33" s="110"/>
      <c r="C33" s="110"/>
      <c r="D33" s="107"/>
      <c r="E33" s="110"/>
      <c r="F33" s="110"/>
      <c r="G33" s="70"/>
      <c r="H33" s="70"/>
      <c r="I33" s="129"/>
      <c r="J33" s="110"/>
      <c r="K33" s="132"/>
      <c r="M33" s="110"/>
      <c r="O33" s="107"/>
      <c r="P33" s="126"/>
      <c r="Q33" s="126"/>
      <c r="R33" s="128"/>
      <c r="S33" s="128"/>
      <c r="T33" s="129"/>
      <c r="U33" s="129"/>
      <c r="V33" s="132"/>
      <c r="W33" s="132"/>
      <c r="AT33" s="110"/>
    </row>
    <row r="34" spans="1:56" x14ac:dyDescent="0.2">
      <c r="A34" s="110"/>
      <c r="B34" s="110"/>
      <c r="C34" s="116">
        <f>C30+1</f>
        <v>21</v>
      </c>
      <c r="D34" s="106">
        <v>19</v>
      </c>
      <c r="E34" s="117" t="str">
        <f>VLOOKUP(D34,Namn,2)</f>
        <v>Bernt</v>
      </c>
      <c r="F34" s="117" t="str">
        <f>VLOOKUP(D34,Namn,3)</f>
        <v>Augustsson</v>
      </c>
      <c r="G34" s="118" t="str">
        <f>VLOOKUP(D34,Namn,27)</f>
        <v>Garda IK</v>
      </c>
      <c r="H34" s="119" t="s">
        <v>534</v>
      </c>
      <c r="I34" s="116"/>
      <c r="J34" s="116"/>
      <c r="K34" s="125">
        <f>K30</f>
        <v>17</v>
      </c>
      <c r="L34" s="122">
        <f>L30</f>
        <v>21</v>
      </c>
      <c r="M34" s="110"/>
      <c r="P34" s="112"/>
      <c r="R34" s="133"/>
      <c r="S34" s="70"/>
      <c r="T34" s="129"/>
      <c r="U34" s="129"/>
      <c r="AT34" s="110"/>
    </row>
    <row r="35" spans="1:56" x14ac:dyDescent="0.2">
      <c r="A35" s="110"/>
      <c r="B35" s="110"/>
      <c r="D35" s="107">
        <v>7</v>
      </c>
      <c r="E35" s="144" t="str">
        <f>VLOOKUP(D35,Namn,2)</f>
        <v>Ulf</v>
      </c>
      <c r="F35" s="144" t="str">
        <f>VLOOKUP(D35,Namn,3)</f>
        <v>Stenström</v>
      </c>
      <c r="G35" s="145" t="str">
        <f>VLOOKUP(D35,Namn,27)</f>
        <v>Banda VK</v>
      </c>
      <c r="H35" s="128" t="s">
        <v>535</v>
      </c>
      <c r="I35" s="129"/>
      <c r="J35" s="130"/>
      <c r="K35" s="131"/>
      <c r="L35" s="132"/>
      <c r="M35" s="110">
        <v>1</v>
      </c>
      <c r="N35" s="116">
        <f>N31+1</f>
        <v>20</v>
      </c>
      <c r="O35" s="106">
        <v>52</v>
      </c>
      <c r="P35" s="117" t="str">
        <f>VLOOKUP(O35,Namn,2)</f>
        <v xml:space="preserve">Gösta </v>
      </c>
      <c r="Q35" s="117" t="str">
        <f>VLOOKUP(O35,Namn,3)</f>
        <v>Westergren</v>
      </c>
      <c r="R35" s="118" t="str">
        <f>VLOOKUP(O35,Namn,27)</f>
        <v>Wisby BK</v>
      </c>
      <c r="S35" s="119"/>
      <c r="T35" s="116">
        <v>12</v>
      </c>
      <c r="U35" s="116"/>
      <c r="V35" s="125">
        <v>19</v>
      </c>
      <c r="W35" s="122">
        <f>N39</f>
        <v>21</v>
      </c>
      <c r="AT35" s="110"/>
    </row>
    <row r="36" spans="1:56" x14ac:dyDescent="0.2">
      <c r="A36" s="110"/>
      <c r="B36" s="110"/>
      <c r="C36" s="110"/>
      <c r="D36" s="107"/>
      <c r="E36" s="126"/>
      <c r="F36" s="126"/>
      <c r="G36" s="128"/>
      <c r="H36" s="128"/>
      <c r="I36" s="129"/>
      <c r="J36" s="129"/>
      <c r="K36" s="132"/>
      <c r="L36" s="53"/>
      <c r="M36" s="110"/>
      <c r="O36" s="107">
        <v>11</v>
      </c>
      <c r="P36" s="144" t="str">
        <f>VLOOKUP(O36,Namn,2)</f>
        <v>Bernt</v>
      </c>
      <c r="Q36" s="144" t="str">
        <f>VLOOKUP(O36,Namn,3)</f>
        <v>Nilsson</v>
      </c>
      <c r="R36" s="145" t="str">
        <f>VLOOKUP(O36,Namn,27)</f>
        <v>Bäl IF</v>
      </c>
      <c r="S36" s="128"/>
      <c r="T36" s="129">
        <v>2</v>
      </c>
      <c r="U36" s="130"/>
      <c r="V36" s="131"/>
      <c r="W36" s="132"/>
      <c r="AT36" s="110"/>
    </row>
    <row r="37" spans="1:56" x14ac:dyDescent="0.2">
      <c r="A37" s="110"/>
      <c r="B37" s="110"/>
      <c r="C37" s="110"/>
      <c r="D37" s="107"/>
      <c r="E37" s="110"/>
      <c r="F37" s="110"/>
      <c r="G37" s="70"/>
      <c r="H37" s="70"/>
      <c r="I37" s="129"/>
      <c r="J37" s="129"/>
      <c r="K37" s="132"/>
      <c r="L37" s="132"/>
      <c r="M37" s="110"/>
      <c r="O37" s="107"/>
      <c r="P37" s="126"/>
      <c r="Q37" s="126"/>
      <c r="R37" s="128"/>
      <c r="S37" s="128"/>
      <c r="T37" s="129"/>
      <c r="U37" s="129"/>
      <c r="V37" s="132"/>
      <c r="W37" s="132"/>
      <c r="AT37" s="110"/>
    </row>
    <row r="38" spans="1:56" x14ac:dyDescent="0.2">
      <c r="A38" s="110"/>
      <c r="B38" s="110"/>
      <c r="C38" s="129"/>
      <c r="D38" s="107"/>
      <c r="E38" s="126"/>
      <c r="F38" s="126"/>
      <c r="G38" s="127"/>
      <c r="H38" s="128"/>
      <c r="I38" s="129"/>
      <c r="J38" s="129"/>
      <c r="K38" s="132"/>
      <c r="L38" s="132"/>
      <c r="M38" s="110"/>
      <c r="P38" s="112"/>
      <c r="R38" s="133"/>
      <c r="S38" s="70"/>
      <c r="T38" s="129"/>
      <c r="U38" s="110"/>
      <c r="AT38" s="110"/>
    </row>
    <row r="39" spans="1:56" x14ac:dyDescent="0.2">
      <c r="A39" s="110"/>
      <c r="C39" s="110"/>
      <c r="D39" s="107"/>
      <c r="E39" s="126"/>
      <c r="F39" s="126"/>
      <c r="G39" s="127"/>
      <c r="H39" s="128"/>
      <c r="I39" s="129"/>
      <c r="J39" s="130"/>
      <c r="K39" s="132"/>
      <c r="L39" s="132"/>
      <c r="N39" s="116">
        <f>N35+1</f>
        <v>21</v>
      </c>
      <c r="O39" s="106">
        <v>38</v>
      </c>
      <c r="P39" s="117" t="str">
        <f>VLOOKUP(O39,Namn,2)</f>
        <v>Anders</v>
      </c>
      <c r="Q39" s="117" t="str">
        <f>VLOOKUP(O39,Namn,3)</f>
        <v>Dyplin</v>
      </c>
      <c r="R39" s="118" t="str">
        <f>VLOOKUP(O39,Namn,27)</f>
        <v>Roma IF</v>
      </c>
      <c r="S39" s="119"/>
      <c r="T39" s="116">
        <v>6</v>
      </c>
      <c r="U39" s="116"/>
      <c r="V39" s="125">
        <v>19</v>
      </c>
      <c r="W39" s="122">
        <f>W35</f>
        <v>21</v>
      </c>
    </row>
    <row r="40" spans="1:56" x14ac:dyDescent="0.2">
      <c r="A40" s="110"/>
      <c r="C40" s="110"/>
      <c r="D40" s="107"/>
      <c r="E40" s="107"/>
      <c r="F40" s="110"/>
      <c r="G40" s="110"/>
      <c r="H40" s="110"/>
      <c r="I40" s="110"/>
      <c r="J40" s="110"/>
      <c r="K40" s="132"/>
      <c r="L40" s="132"/>
      <c r="O40" s="107">
        <v>7</v>
      </c>
      <c r="P40" s="144" t="str">
        <f>VLOOKUP(O40,Namn,2)</f>
        <v>Ulf</v>
      </c>
      <c r="Q40" s="144" t="str">
        <f>VLOOKUP(O40,Namn,3)</f>
        <v>Stenström</v>
      </c>
      <c r="R40" s="145" t="str">
        <f>VLOOKUP(O40,Namn,27)</f>
        <v>Banda VK</v>
      </c>
      <c r="S40" s="128"/>
      <c r="T40" s="129">
        <v>12</v>
      </c>
      <c r="U40" s="130"/>
      <c r="V40" s="131"/>
      <c r="W40" s="53"/>
    </row>
    <row r="41" spans="1:56" x14ac:dyDescent="0.2">
      <c r="A41" s="110"/>
      <c r="C41" s="110"/>
      <c r="D41" s="107"/>
      <c r="E41" s="107"/>
      <c r="F41" s="110"/>
      <c r="G41" s="110"/>
      <c r="H41" s="110"/>
      <c r="I41" s="110"/>
      <c r="J41" s="110"/>
      <c r="K41" s="132"/>
      <c r="L41" s="132"/>
      <c r="N41" s="110"/>
      <c r="O41" s="107"/>
      <c r="P41" s="107"/>
      <c r="Q41" s="110"/>
      <c r="R41" s="110"/>
      <c r="S41" s="110"/>
      <c r="T41" s="110"/>
      <c r="U41" s="110"/>
      <c r="V41" s="132"/>
      <c r="W41" s="132"/>
    </row>
    <row r="42" spans="1:56" x14ac:dyDescent="0.2">
      <c r="A42" s="110"/>
      <c r="C42" s="129"/>
      <c r="D42" s="134"/>
      <c r="E42" s="126"/>
      <c r="F42" s="126"/>
      <c r="G42" s="127"/>
      <c r="H42" s="128"/>
      <c r="I42" s="129"/>
      <c r="J42" s="129"/>
      <c r="K42" s="132"/>
      <c r="L42" s="132"/>
      <c r="N42" s="110"/>
      <c r="O42" s="107"/>
      <c r="P42" s="107"/>
      <c r="Q42" s="110"/>
      <c r="R42" s="110"/>
      <c r="S42" s="110"/>
      <c r="T42" s="110"/>
      <c r="U42" s="110"/>
      <c r="V42" s="132"/>
      <c r="W42" s="132"/>
    </row>
    <row r="43" spans="1:56" x14ac:dyDescent="0.2">
      <c r="A43" s="110"/>
      <c r="C43" s="110"/>
      <c r="D43" s="107"/>
      <c r="E43" s="126"/>
      <c r="F43" s="126"/>
      <c r="G43" s="127"/>
      <c r="H43" s="128"/>
      <c r="I43" s="129"/>
      <c r="J43" s="130"/>
      <c r="K43" s="132"/>
      <c r="L43" s="132"/>
      <c r="N43" s="110"/>
      <c r="O43" s="107"/>
      <c r="P43" s="107"/>
      <c r="Q43" s="110"/>
      <c r="R43" s="110"/>
      <c r="S43" s="110"/>
      <c r="T43" s="110"/>
      <c r="U43" s="110"/>
      <c r="V43" s="132"/>
      <c r="W43" s="132"/>
    </row>
    <row r="44" spans="1:56" x14ac:dyDescent="0.2">
      <c r="A44" s="110"/>
      <c r="C44" s="110"/>
      <c r="D44" s="107"/>
      <c r="E44" s="126"/>
      <c r="F44" s="126"/>
      <c r="G44" s="128"/>
      <c r="H44" s="128"/>
      <c r="I44" s="129"/>
      <c r="J44" s="129"/>
      <c r="K44" s="132"/>
      <c r="L44" s="132"/>
      <c r="N44" s="110"/>
      <c r="O44" s="107"/>
      <c r="P44" s="107"/>
      <c r="Q44" s="110"/>
      <c r="R44" s="110"/>
      <c r="S44" s="110"/>
      <c r="T44" s="110"/>
      <c r="U44" s="110"/>
      <c r="V44" s="132"/>
      <c r="W44" s="132"/>
    </row>
    <row r="45" spans="1:56" x14ac:dyDescent="0.2">
      <c r="A45" s="110"/>
      <c r="C45" s="110"/>
      <c r="D45" s="107"/>
      <c r="E45" s="110"/>
      <c r="F45" s="110"/>
      <c r="G45" s="70"/>
      <c r="H45" s="70"/>
      <c r="I45" s="129"/>
      <c r="J45" s="129"/>
      <c r="K45" s="132"/>
      <c r="L45" s="132"/>
      <c r="N45" s="110"/>
      <c r="O45" s="107"/>
      <c r="P45" s="107"/>
      <c r="Q45" s="110"/>
      <c r="R45" s="110"/>
      <c r="S45" s="110"/>
      <c r="T45" s="110"/>
      <c r="U45" s="110"/>
      <c r="V45" s="132"/>
      <c r="W45" s="132"/>
    </row>
    <row r="46" spans="1:56" x14ac:dyDescent="0.2">
      <c r="A46" s="110"/>
      <c r="C46" s="129"/>
      <c r="D46" s="107"/>
      <c r="E46" s="126"/>
      <c r="F46" s="126"/>
      <c r="G46" s="127"/>
      <c r="H46" s="128"/>
      <c r="I46" s="129"/>
      <c r="J46" s="129"/>
      <c r="K46" s="132"/>
      <c r="L46" s="132"/>
      <c r="N46" s="110"/>
      <c r="O46" s="107"/>
      <c r="P46" s="107"/>
      <c r="Q46" s="110"/>
      <c r="R46" s="110"/>
      <c r="S46" s="110"/>
      <c r="T46" s="110"/>
      <c r="U46" s="110"/>
      <c r="V46" s="132"/>
      <c r="W46" s="132"/>
    </row>
    <row r="47" spans="1:56" x14ac:dyDescent="0.2">
      <c r="A47" s="110"/>
      <c r="C47" s="110"/>
      <c r="D47" s="107"/>
      <c r="E47" s="126"/>
      <c r="F47" s="126"/>
      <c r="G47" s="127"/>
      <c r="H47" s="128"/>
      <c r="I47" s="129"/>
      <c r="J47" s="130"/>
      <c r="K47" s="132"/>
      <c r="L47" s="132"/>
      <c r="N47" s="120"/>
      <c r="O47" s="106"/>
      <c r="P47" s="106"/>
      <c r="Q47" s="120"/>
      <c r="R47" s="120"/>
      <c r="S47" s="120"/>
      <c r="T47" s="120"/>
      <c r="U47" s="120"/>
      <c r="V47" s="125"/>
      <c r="W47" s="125"/>
    </row>
    <row r="48" spans="1:56" x14ac:dyDescent="0.2">
      <c r="A48" s="110"/>
      <c r="C48" s="110"/>
      <c r="D48" s="107"/>
      <c r="E48" s="126"/>
      <c r="F48" s="126"/>
      <c r="G48" s="128"/>
      <c r="H48" s="128"/>
      <c r="I48" s="129"/>
      <c r="J48" s="129"/>
      <c r="K48" s="132"/>
      <c r="L48" s="132"/>
      <c r="AG48" s="132"/>
      <c r="AH48" s="53"/>
      <c r="BC48" s="132"/>
      <c r="BD48" s="53"/>
    </row>
    <row r="49" spans="1:67" x14ac:dyDescent="0.2">
      <c r="A49" s="110"/>
      <c r="C49" s="110"/>
      <c r="D49" s="107"/>
      <c r="E49" s="110"/>
      <c r="F49" s="110"/>
      <c r="G49" s="70"/>
      <c r="H49" s="70"/>
      <c r="I49" s="129"/>
      <c r="J49" s="129"/>
      <c r="K49" s="132"/>
      <c r="L49" s="132"/>
      <c r="AG49" s="132"/>
      <c r="AH49" s="132"/>
      <c r="BC49" s="132"/>
      <c r="BD49" s="132"/>
    </row>
    <row r="50" spans="1:67" x14ac:dyDescent="0.2">
      <c r="A50" s="110"/>
      <c r="C50" s="129"/>
      <c r="D50" s="107"/>
      <c r="E50" s="126"/>
      <c r="F50" s="126"/>
      <c r="G50" s="127"/>
      <c r="H50" s="128"/>
      <c r="I50" s="129"/>
      <c r="J50" s="129"/>
      <c r="K50" s="132"/>
      <c r="L50" s="132"/>
      <c r="AG50" s="132"/>
      <c r="AH50" s="132"/>
      <c r="BC50" s="132"/>
      <c r="BD50" s="132"/>
    </row>
    <row r="51" spans="1:67" x14ac:dyDescent="0.2">
      <c r="A51" s="110"/>
      <c r="C51" s="110"/>
      <c r="D51" s="107"/>
      <c r="E51" s="126"/>
      <c r="F51" s="126"/>
      <c r="G51" s="127"/>
      <c r="H51" s="128"/>
      <c r="I51" s="129"/>
      <c r="J51" s="130"/>
      <c r="K51" s="132"/>
      <c r="L51" s="132"/>
      <c r="AG51" s="132"/>
      <c r="AH51" s="132"/>
      <c r="BC51" s="132"/>
      <c r="BD51" s="132"/>
    </row>
    <row r="52" spans="1:67" x14ac:dyDescent="0.2">
      <c r="A52" s="110"/>
      <c r="C52" s="110"/>
      <c r="D52" s="107"/>
      <c r="E52" s="107"/>
      <c r="F52" s="110"/>
      <c r="G52" s="110"/>
      <c r="H52" s="110"/>
      <c r="I52" s="110"/>
      <c r="J52" s="110"/>
      <c r="K52" s="132"/>
      <c r="L52" s="132"/>
      <c r="AG52" s="132"/>
      <c r="AH52" s="53"/>
      <c r="BC52" s="132"/>
      <c r="BD52" s="53"/>
    </row>
    <row r="53" spans="1:67" x14ac:dyDescent="0.2">
      <c r="A53" s="110"/>
      <c r="C53" s="110"/>
      <c r="D53" s="107"/>
      <c r="E53" s="107"/>
      <c r="F53" s="110"/>
      <c r="G53" s="110"/>
      <c r="H53" s="110"/>
      <c r="I53" s="110"/>
      <c r="J53" s="110"/>
      <c r="K53" s="132"/>
      <c r="L53" s="132"/>
    </row>
    <row r="54" spans="1:67" x14ac:dyDescent="0.2">
      <c r="A54" s="110"/>
      <c r="C54" s="129"/>
      <c r="D54" s="107"/>
      <c r="E54" s="126"/>
      <c r="F54" s="126"/>
      <c r="G54" s="127"/>
      <c r="H54" s="128"/>
      <c r="I54" s="129"/>
      <c r="J54" s="129"/>
      <c r="K54" s="132"/>
      <c r="L54" s="132"/>
    </row>
    <row r="55" spans="1:67" x14ac:dyDescent="0.2">
      <c r="A55" s="110"/>
      <c r="C55" s="110"/>
      <c r="D55" s="107"/>
      <c r="E55" s="126"/>
      <c r="F55" s="126"/>
      <c r="G55" s="127"/>
      <c r="H55" s="128"/>
      <c r="I55" s="129"/>
      <c r="J55" s="130"/>
      <c r="K55" s="132"/>
      <c r="L55" s="132"/>
    </row>
    <row r="56" spans="1:67" x14ac:dyDescent="0.2">
      <c r="A56" s="110"/>
      <c r="C56" s="110"/>
      <c r="D56" s="107"/>
      <c r="E56" s="107"/>
      <c r="F56" s="110"/>
      <c r="G56" s="110"/>
      <c r="H56" s="110"/>
      <c r="I56" s="110"/>
      <c r="J56" s="110"/>
      <c r="K56" s="132"/>
      <c r="L56" s="132"/>
    </row>
    <row r="57" spans="1:67" x14ac:dyDescent="0.2">
      <c r="A57" s="110"/>
      <c r="C57" s="110"/>
      <c r="D57" s="107"/>
      <c r="E57" s="107"/>
      <c r="F57" s="110"/>
      <c r="G57" s="110"/>
      <c r="H57" s="110"/>
      <c r="I57" s="110"/>
      <c r="J57" s="110"/>
      <c r="K57" s="132"/>
      <c r="L57" s="132"/>
    </row>
    <row r="58" spans="1:67" x14ac:dyDescent="0.2">
      <c r="A58" s="110"/>
      <c r="C58" s="129"/>
      <c r="D58" s="107"/>
      <c r="E58" s="126"/>
      <c r="F58" s="126"/>
      <c r="G58" s="127"/>
      <c r="H58" s="128"/>
      <c r="I58" s="129"/>
      <c r="J58" s="129"/>
      <c r="K58" s="132"/>
      <c r="L58" s="132"/>
    </row>
    <row r="59" spans="1:67" x14ac:dyDescent="0.2">
      <c r="A59" s="110"/>
      <c r="C59" s="110"/>
      <c r="D59" s="107"/>
      <c r="E59" s="126"/>
      <c r="F59" s="126"/>
      <c r="G59" s="127"/>
      <c r="H59" s="128"/>
      <c r="I59" s="129"/>
      <c r="J59" s="130"/>
      <c r="K59" s="132"/>
      <c r="L59" s="132"/>
    </row>
    <row r="60" spans="1:67" x14ac:dyDescent="0.2">
      <c r="A60" s="132"/>
      <c r="B60" s="110"/>
      <c r="C60" s="110"/>
      <c r="D60" s="107"/>
      <c r="E60" s="107"/>
      <c r="F60" s="110"/>
      <c r="G60" s="110"/>
      <c r="H60" s="110"/>
      <c r="I60" s="110"/>
      <c r="J60" s="110"/>
      <c r="K60" s="132"/>
      <c r="L60" s="132"/>
      <c r="M60" s="110"/>
      <c r="N60" s="110"/>
      <c r="O60" s="107"/>
      <c r="P60" s="107"/>
      <c r="Q60" s="110"/>
      <c r="R60" s="110"/>
      <c r="S60" s="110"/>
      <c r="T60" s="110"/>
      <c r="U60" s="110"/>
      <c r="V60" s="132"/>
      <c r="W60" s="132"/>
      <c r="Y60" s="110"/>
      <c r="Z60" s="107"/>
      <c r="AA60" s="107"/>
      <c r="AB60" s="110"/>
      <c r="AC60" s="110"/>
      <c r="AD60" s="110"/>
      <c r="AE60" s="110"/>
      <c r="AF60" s="110"/>
      <c r="AG60" s="132"/>
      <c r="AH60" s="132"/>
      <c r="AJ60" s="110"/>
      <c r="AK60" s="107"/>
      <c r="AL60" s="107"/>
      <c r="AM60" s="110"/>
      <c r="AN60" s="110"/>
      <c r="AO60" s="110"/>
      <c r="AP60" s="110"/>
      <c r="AQ60" s="110"/>
      <c r="AR60" s="132"/>
      <c r="AS60" s="132"/>
      <c r="AT60" s="110"/>
      <c r="AU60" s="110"/>
      <c r="AV60" s="107"/>
      <c r="AW60" s="107"/>
      <c r="AX60" s="110"/>
      <c r="AY60" s="110"/>
      <c r="AZ60" s="110"/>
      <c r="BA60" s="110"/>
      <c r="BB60" s="110"/>
      <c r="BC60" s="132"/>
      <c r="BD60" s="132"/>
      <c r="BF60" s="110"/>
      <c r="BG60" s="107"/>
      <c r="BH60" s="107"/>
      <c r="BI60" s="110"/>
      <c r="BJ60" s="110"/>
      <c r="BK60" s="110"/>
      <c r="BL60" s="110"/>
      <c r="BM60" s="110"/>
      <c r="BN60" s="132"/>
      <c r="BO60" s="132"/>
    </row>
    <row r="61" spans="1:67" x14ac:dyDescent="0.2">
      <c r="A61" s="132"/>
      <c r="B61" s="110"/>
      <c r="C61" s="110"/>
      <c r="D61" s="107"/>
      <c r="E61" s="107"/>
      <c r="F61" s="110"/>
      <c r="G61" s="110"/>
      <c r="H61" s="110"/>
      <c r="I61" s="110"/>
      <c r="J61" s="110"/>
      <c r="K61" s="132"/>
      <c r="L61" s="132"/>
      <c r="M61" s="110"/>
      <c r="N61" s="110"/>
      <c r="O61" s="107"/>
      <c r="P61" s="107"/>
      <c r="Q61" s="110"/>
      <c r="R61" s="110"/>
      <c r="S61" s="110"/>
      <c r="T61" s="110"/>
      <c r="U61" s="110"/>
      <c r="V61" s="132"/>
      <c r="W61" s="132"/>
      <c r="Y61" s="110"/>
      <c r="Z61" s="107"/>
      <c r="AA61" s="107"/>
      <c r="AB61" s="110"/>
      <c r="AC61" s="110"/>
      <c r="AD61" s="110"/>
      <c r="AE61" s="110"/>
      <c r="AF61" s="110"/>
      <c r="AG61" s="132"/>
      <c r="AH61" s="132"/>
      <c r="AJ61" s="110"/>
      <c r="AK61" s="107"/>
      <c r="AL61" s="107"/>
      <c r="AM61" s="110"/>
      <c r="AN61" s="110"/>
      <c r="AO61" s="110"/>
      <c r="AP61" s="110"/>
      <c r="AQ61" s="110"/>
      <c r="AR61" s="132"/>
      <c r="AS61" s="132"/>
      <c r="AT61" s="110"/>
      <c r="AU61" s="110"/>
      <c r="AV61" s="107"/>
      <c r="AW61" s="107"/>
      <c r="AX61" s="110"/>
      <c r="AY61" s="110"/>
      <c r="AZ61" s="110"/>
      <c r="BA61" s="110"/>
      <c r="BB61" s="110"/>
      <c r="BC61" s="132"/>
      <c r="BD61" s="132"/>
      <c r="BF61" s="110"/>
      <c r="BG61" s="107"/>
      <c r="BH61" s="107"/>
      <c r="BI61" s="110"/>
      <c r="BJ61" s="110"/>
      <c r="BK61" s="110"/>
      <c r="BL61" s="110"/>
      <c r="BM61" s="110"/>
      <c r="BN61" s="132"/>
      <c r="BO61" s="132"/>
    </row>
    <row r="62" spans="1:67" x14ac:dyDescent="0.2">
      <c r="A62"/>
      <c r="C62" s="129"/>
      <c r="D62" s="132"/>
      <c r="E62" s="126"/>
      <c r="F62" s="126"/>
      <c r="G62" s="127"/>
      <c r="H62" s="128"/>
      <c r="I62" s="129"/>
      <c r="J62" s="129"/>
      <c r="K62" s="132"/>
      <c r="L62" s="132"/>
      <c r="N62" s="129"/>
      <c r="O62" s="107"/>
      <c r="P62" s="135"/>
      <c r="Q62" s="135"/>
      <c r="R62" s="127"/>
      <c r="S62" s="127"/>
      <c r="T62" s="129"/>
      <c r="U62" s="129"/>
      <c r="V62" s="132"/>
      <c r="W62" s="132"/>
      <c r="Y62" s="129"/>
      <c r="Z62" s="107"/>
      <c r="AA62" s="135"/>
      <c r="AB62" s="135"/>
      <c r="AC62" s="127"/>
      <c r="AD62" s="127"/>
      <c r="AE62" s="129"/>
      <c r="AF62" s="129"/>
      <c r="AG62" s="132"/>
      <c r="AH62" s="132"/>
      <c r="AJ62" s="129"/>
      <c r="AK62" s="107"/>
      <c r="AL62" s="135"/>
      <c r="AM62" s="135"/>
      <c r="AN62" s="127"/>
      <c r="AO62" s="127"/>
      <c r="AP62" s="129"/>
      <c r="AQ62" s="129"/>
      <c r="AR62" s="132"/>
      <c r="AS62" s="132"/>
      <c r="AU62" s="129"/>
      <c r="AV62" s="107"/>
      <c r="AW62" s="135"/>
      <c r="AX62" s="135"/>
      <c r="AY62" s="127"/>
      <c r="AZ62" s="127"/>
      <c r="BA62" s="129"/>
      <c r="BB62" s="129"/>
      <c r="BC62" s="132"/>
      <c r="BD62" s="132"/>
      <c r="BF62" s="129"/>
      <c r="BG62" s="107"/>
      <c r="BH62" s="135"/>
      <c r="BI62" s="135"/>
      <c r="BJ62" s="127"/>
      <c r="BK62" s="127"/>
      <c r="BL62" s="129"/>
      <c r="BM62" s="129"/>
      <c r="BN62" s="132"/>
      <c r="BO62" s="132"/>
    </row>
    <row r="63" spans="1:67" x14ac:dyDescent="0.2">
      <c r="A63"/>
      <c r="C63" s="110"/>
      <c r="D63" s="107"/>
      <c r="E63" s="126"/>
      <c r="F63" s="126"/>
      <c r="G63" s="127"/>
      <c r="H63" s="128"/>
      <c r="I63" s="129"/>
      <c r="J63" s="130"/>
      <c r="K63" s="132"/>
      <c r="L63" s="132"/>
      <c r="N63" s="110"/>
      <c r="O63" s="107"/>
      <c r="P63" s="135"/>
      <c r="Q63" s="135"/>
      <c r="R63" s="127"/>
      <c r="S63" s="127"/>
      <c r="T63" s="129"/>
      <c r="U63" s="129"/>
      <c r="V63" s="132"/>
      <c r="W63" s="132"/>
      <c r="Y63" s="110"/>
      <c r="Z63" s="107"/>
      <c r="AA63" s="135"/>
      <c r="AB63" s="135"/>
      <c r="AC63" s="127"/>
      <c r="AD63" s="127"/>
      <c r="AE63" s="129"/>
      <c r="AF63" s="129"/>
      <c r="AG63" s="132"/>
      <c r="AH63" s="132"/>
      <c r="AJ63" s="110"/>
      <c r="AK63" s="107"/>
      <c r="AL63" s="135"/>
      <c r="AM63" s="135"/>
      <c r="AN63" s="127"/>
      <c r="AO63" s="127"/>
      <c r="AP63" s="129"/>
      <c r="AQ63" s="129"/>
      <c r="AR63" s="132"/>
      <c r="AS63" s="132"/>
      <c r="AU63" s="110"/>
      <c r="AV63" s="107"/>
      <c r="AW63" s="135"/>
      <c r="AX63" s="135"/>
      <c r="AY63" s="127"/>
      <c r="AZ63" s="127"/>
      <c r="BA63" s="129"/>
      <c r="BB63" s="129"/>
      <c r="BC63" s="132"/>
      <c r="BD63" s="132"/>
      <c r="BF63" s="110"/>
      <c r="BG63" s="107"/>
      <c r="BH63" s="135"/>
      <c r="BI63" s="135"/>
      <c r="BJ63" s="127"/>
      <c r="BK63" s="127"/>
      <c r="BL63" s="129"/>
      <c r="BM63" s="129"/>
      <c r="BN63" s="132"/>
      <c r="BO63" s="132"/>
    </row>
    <row r="64" spans="1:67" x14ac:dyDescent="0.2">
      <c r="A64"/>
      <c r="C64" s="129"/>
      <c r="D64" s="107"/>
      <c r="E64" s="135"/>
      <c r="F64" s="135"/>
      <c r="G64" s="127"/>
      <c r="H64" s="127"/>
      <c r="I64" s="129"/>
      <c r="J64" s="129"/>
      <c r="K64" s="132"/>
      <c r="L64" s="132"/>
      <c r="N64" s="129"/>
      <c r="O64" s="107"/>
      <c r="P64" s="135"/>
      <c r="Q64" s="135"/>
      <c r="R64" s="127"/>
      <c r="S64" s="127"/>
      <c r="T64" s="129"/>
      <c r="U64" s="129"/>
      <c r="V64" s="132"/>
      <c r="W64" s="132"/>
      <c r="Y64" s="129"/>
      <c r="Z64" s="107"/>
      <c r="AA64" s="135"/>
      <c r="AB64" s="135"/>
      <c r="AC64" s="127"/>
      <c r="AD64" s="127"/>
      <c r="AE64" s="129"/>
      <c r="AF64" s="129"/>
      <c r="AG64" s="132"/>
      <c r="AH64" s="132"/>
      <c r="AJ64" s="129"/>
      <c r="AK64" s="107"/>
      <c r="AL64" s="135"/>
      <c r="AM64" s="135"/>
      <c r="AN64" s="127"/>
      <c r="AO64" s="127"/>
      <c r="AP64" s="129"/>
      <c r="AQ64" s="129"/>
      <c r="AR64" s="132"/>
      <c r="AS64" s="132"/>
      <c r="AU64" s="129"/>
      <c r="AV64" s="107"/>
      <c r="AW64" s="135"/>
      <c r="AX64" s="135"/>
      <c r="AY64" s="127"/>
      <c r="AZ64" s="127"/>
      <c r="BA64" s="129"/>
      <c r="BB64" s="129"/>
      <c r="BC64" s="132"/>
      <c r="BD64" s="132"/>
      <c r="BF64" s="129"/>
      <c r="BG64" s="107"/>
      <c r="BH64" s="135"/>
      <c r="BI64" s="135"/>
      <c r="BJ64" s="127"/>
      <c r="BK64" s="127"/>
      <c r="BL64" s="129"/>
      <c r="BM64" s="129"/>
      <c r="BN64" s="132"/>
      <c r="BO64" s="132"/>
    </row>
    <row r="65" spans="3:12" x14ac:dyDescent="0.2">
      <c r="C65" s="110"/>
      <c r="D65" s="107"/>
      <c r="E65" s="107"/>
      <c r="F65" s="110"/>
      <c r="G65" s="110"/>
      <c r="H65" s="110"/>
      <c r="I65" s="110"/>
      <c r="J65" s="110"/>
      <c r="K65" s="132"/>
      <c r="L65" s="132"/>
    </row>
    <row r="66" spans="3:12" x14ac:dyDescent="0.2">
      <c r="C66" s="129"/>
      <c r="D66" s="107"/>
      <c r="E66" s="126"/>
      <c r="F66" s="126"/>
      <c r="G66" s="127"/>
      <c r="H66" s="128"/>
      <c r="I66" s="129"/>
      <c r="J66" s="129"/>
      <c r="K66" s="132"/>
      <c r="L66" s="132"/>
    </row>
    <row r="67" spans="3:12" x14ac:dyDescent="0.2">
      <c r="C67" s="110"/>
      <c r="D67" s="107"/>
      <c r="E67" s="126"/>
      <c r="F67" s="126"/>
      <c r="G67" s="127"/>
      <c r="H67" s="128"/>
      <c r="I67" s="129"/>
      <c r="J67" s="130"/>
      <c r="K67" s="132"/>
      <c r="L67" s="132"/>
    </row>
    <row r="68" spans="3:12" x14ac:dyDescent="0.2">
      <c r="C68" s="110"/>
      <c r="D68" s="107"/>
      <c r="E68" s="107"/>
      <c r="F68" s="110"/>
      <c r="G68" s="110"/>
      <c r="H68" s="110"/>
      <c r="I68" s="110"/>
      <c r="J68" s="110"/>
      <c r="K68" s="132"/>
      <c r="L68" s="132"/>
    </row>
    <row r="69" spans="3:12" x14ac:dyDescent="0.2">
      <c r="C69" s="110"/>
      <c r="D69" s="107"/>
      <c r="E69" s="107"/>
      <c r="F69" s="110"/>
      <c r="G69" s="110"/>
      <c r="H69" s="110"/>
      <c r="I69" s="110"/>
      <c r="J69" s="110"/>
      <c r="K69" s="132"/>
      <c r="L69" s="132"/>
    </row>
    <row r="70" spans="3:12" x14ac:dyDescent="0.2">
      <c r="C70" s="110"/>
      <c r="D70" s="107"/>
      <c r="E70" s="107"/>
      <c r="F70" s="110"/>
      <c r="G70" s="110"/>
      <c r="H70" s="110"/>
      <c r="I70" s="110"/>
      <c r="J70" s="110"/>
      <c r="K70" s="132"/>
      <c r="L70" s="132"/>
    </row>
    <row r="71" spans="3:12" x14ac:dyDescent="0.2">
      <c r="C71" s="110"/>
      <c r="D71" s="107"/>
      <c r="E71" s="107"/>
      <c r="F71" s="110"/>
      <c r="G71" s="110"/>
      <c r="H71" s="110"/>
      <c r="I71" s="110"/>
      <c r="J71" s="110"/>
      <c r="K71" s="132"/>
      <c r="L71" s="132"/>
    </row>
    <row r="72" spans="3:12" x14ac:dyDescent="0.2">
      <c r="C72" s="110"/>
      <c r="D72" s="107"/>
      <c r="E72" s="107"/>
      <c r="F72" s="110"/>
      <c r="G72" s="110"/>
      <c r="H72" s="110"/>
      <c r="I72" s="110"/>
      <c r="J72" s="110"/>
      <c r="K72" s="132"/>
      <c r="L72" s="132"/>
    </row>
    <row r="73" spans="3:12" x14ac:dyDescent="0.2">
      <c r="C73" s="110"/>
      <c r="D73" s="107"/>
      <c r="E73" s="107"/>
      <c r="F73" s="110"/>
      <c r="G73" s="110"/>
      <c r="H73" s="110"/>
      <c r="I73" s="110"/>
      <c r="J73" s="110"/>
      <c r="K73" s="132"/>
      <c r="L73" s="132"/>
    </row>
    <row r="74" spans="3:12" x14ac:dyDescent="0.2">
      <c r="C74" s="110"/>
      <c r="D74" s="107"/>
      <c r="E74" s="107"/>
      <c r="F74" s="110"/>
      <c r="G74" s="110"/>
      <c r="H74" s="110"/>
      <c r="I74" s="110"/>
      <c r="J74" s="110"/>
      <c r="K74" s="132"/>
      <c r="L74" s="132"/>
    </row>
    <row r="90" spans="1:67" x14ac:dyDescent="0.2">
      <c r="A90"/>
      <c r="C90" s="110"/>
      <c r="D90" s="107"/>
      <c r="E90" s="135"/>
      <c r="F90" s="135"/>
      <c r="G90" s="127"/>
      <c r="H90" s="127"/>
      <c r="I90" s="129"/>
      <c r="J90" s="129"/>
      <c r="K90" s="132"/>
      <c r="L90" s="132"/>
      <c r="N90" s="110"/>
      <c r="O90" s="107"/>
      <c r="P90" s="135"/>
      <c r="Q90" s="135"/>
      <c r="R90" s="127"/>
      <c r="S90" s="127"/>
      <c r="T90" s="129"/>
      <c r="U90" s="129"/>
      <c r="V90" s="132"/>
      <c r="W90" s="132"/>
      <c r="Y90" s="110"/>
      <c r="Z90" s="107"/>
      <c r="AA90" s="135"/>
      <c r="AB90" s="135"/>
      <c r="AC90" s="127"/>
      <c r="AD90" s="127"/>
      <c r="AE90" s="129"/>
      <c r="AF90" s="129"/>
      <c r="AG90" s="132"/>
      <c r="AH90" s="132"/>
      <c r="AJ90" s="110"/>
      <c r="AK90" s="107"/>
      <c r="AL90" s="135"/>
      <c r="AM90" s="135"/>
      <c r="AN90" s="127"/>
      <c r="AO90" s="127"/>
      <c r="AP90" s="129"/>
      <c r="AQ90" s="129"/>
      <c r="AR90" s="132"/>
      <c r="AS90" s="132"/>
      <c r="AU90" s="110"/>
      <c r="AV90" s="107"/>
      <c r="AW90" s="135"/>
      <c r="AX90" s="135"/>
      <c r="AY90" s="127"/>
      <c r="AZ90" s="127"/>
      <c r="BA90" s="129"/>
      <c r="BB90" s="129"/>
      <c r="BC90" s="132"/>
      <c r="BD90" s="132"/>
      <c r="BF90" s="110"/>
      <c r="BG90" s="107"/>
      <c r="BH90" s="135"/>
      <c r="BI90" s="135"/>
      <c r="BJ90" s="127"/>
      <c r="BK90" s="127"/>
      <c r="BL90" s="129"/>
      <c r="BM90" s="129"/>
      <c r="BN90" s="132"/>
      <c r="BO90" s="132"/>
    </row>
    <row r="91" spans="1:67" x14ac:dyDescent="0.2">
      <c r="A91"/>
      <c r="D91" s="107"/>
      <c r="E91" s="135"/>
      <c r="F91" s="135"/>
      <c r="G91" s="127"/>
      <c r="H91" s="127"/>
      <c r="I91" s="129"/>
      <c r="J91" s="129"/>
      <c r="K91" s="132"/>
      <c r="L91" s="132"/>
      <c r="O91" s="107"/>
      <c r="P91" s="135"/>
      <c r="Q91" s="135"/>
      <c r="R91" s="127"/>
      <c r="S91" s="127"/>
      <c r="T91" s="129"/>
      <c r="U91" s="129"/>
      <c r="V91" s="132"/>
      <c r="W91" s="132"/>
      <c r="Z91" s="107"/>
      <c r="AA91" s="135"/>
      <c r="AB91" s="135"/>
      <c r="AC91" s="127"/>
      <c r="AD91" s="127"/>
      <c r="AE91" s="129"/>
      <c r="AF91" s="129"/>
      <c r="AG91" s="132"/>
      <c r="AH91" s="132"/>
      <c r="AK91" s="107"/>
      <c r="AL91" s="135"/>
      <c r="AM91" s="135"/>
      <c r="AN91" s="127"/>
      <c r="AO91" s="127"/>
      <c r="AP91" s="129"/>
      <c r="AQ91" s="129"/>
      <c r="AR91" s="132"/>
      <c r="AS91" s="132"/>
      <c r="AV91" s="107"/>
      <c r="AW91" s="135"/>
      <c r="AX91" s="135"/>
      <c r="AY91" s="127"/>
      <c r="AZ91" s="127"/>
      <c r="BA91" s="129"/>
      <c r="BB91" s="129"/>
      <c r="BC91" s="132"/>
      <c r="BD91" s="132"/>
      <c r="BG91" s="107"/>
      <c r="BH91" s="135"/>
      <c r="BI91" s="135"/>
      <c r="BJ91" s="127"/>
      <c r="BK91" s="127"/>
      <c r="BL91" s="129"/>
      <c r="BM91" s="129"/>
      <c r="BN91" s="132"/>
      <c r="BO91" s="132"/>
    </row>
    <row r="92" spans="1:67" x14ac:dyDescent="0.2">
      <c r="A92"/>
      <c r="E92" s="112"/>
      <c r="I92" s="143"/>
      <c r="P92" s="112"/>
      <c r="T92" s="143"/>
      <c r="AA92" s="112"/>
      <c r="AE92" s="143"/>
      <c r="AL92" s="112"/>
      <c r="AP92" s="143"/>
      <c r="AW92" s="112"/>
      <c r="BA92" s="143"/>
      <c r="BH92" s="112"/>
      <c r="BL92" s="143"/>
    </row>
    <row r="93" spans="1:67" x14ac:dyDescent="0.2">
      <c r="B93" s="115"/>
      <c r="C93" s="115"/>
      <c r="D93" s="112"/>
      <c r="E93" s="112"/>
      <c r="G93" s="143"/>
      <c r="I93"/>
      <c r="J93"/>
      <c r="K93" s="112"/>
      <c r="L93" s="112"/>
      <c r="M93" s="115"/>
      <c r="N93" s="115"/>
      <c r="O93" s="112"/>
      <c r="P93" s="112"/>
      <c r="R93" s="143"/>
      <c r="T93"/>
      <c r="U93"/>
      <c r="V93" s="112"/>
      <c r="W93" s="112"/>
      <c r="Y93" s="115"/>
      <c r="Z93" s="112"/>
      <c r="AA93" s="112"/>
      <c r="AC93" s="143"/>
      <c r="AE93"/>
      <c r="AF93"/>
      <c r="AG93" s="112"/>
      <c r="AH93" s="112"/>
      <c r="AJ93" s="115"/>
      <c r="AK93" s="112"/>
      <c r="AL93" s="112"/>
      <c r="AN93" s="143"/>
      <c r="AP93"/>
      <c r="AQ93"/>
      <c r="AR93" s="112"/>
      <c r="AS93" s="112"/>
      <c r="AT93" s="115"/>
      <c r="AU93" s="115"/>
      <c r="AV93" s="112"/>
      <c r="AW93" s="112"/>
      <c r="AY93" s="143"/>
      <c r="BA93"/>
      <c r="BB93"/>
      <c r="BC93" s="112"/>
      <c r="BD93" s="112"/>
      <c r="BF93" s="115"/>
      <c r="BG93" s="112"/>
      <c r="BH93" s="112"/>
      <c r="BJ93" s="143"/>
      <c r="BL93"/>
      <c r="BM93"/>
      <c r="BN93" s="112"/>
      <c r="BO93" s="112"/>
    </row>
    <row r="94" spans="1:67" x14ac:dyDescent="0.2">
      <c r="A94" s="143"/>
      <c r="B94" s="115"/>
      <c r="C94" s="115"/>
      <c r="D94" s="135"/>
      <c r="E94" s="127"/>
      <c r="G94" s="143"/>
      <c r="I94"/>
      <c r="J94"/>
      <c r="K94" s="112"/>
      <c r="L94" s="112"/>
      <c r="M94" s="115"/>
      <c r="N94" s="115"/>
      <c r="O94" s="135"/>
      <c r="P94" s="127"/>
      <c r="R94" s="143"/>
      <c r="T94"/>
      <c r="U94"/>
      <c r="V94" s="112"/>
      <c r="W94" s="112"/>
      <c r="Y94" s="115"/>
      <c r="Z94" s="135"/>
      <c r="AA94" s="127"/>
      <c r="AC94" s="143"/>
      <c r="AE94"/>
      <c r="AF94"/>
      <c r="AG94" s="112"/>
      <c r="AH94" s="112"/>
      <c r="AJ94" s="115"/>
      <c r="AK94" s="135"/>
      <c r="AL94" s="127"/>
      <c r="AN94" s="143"/>
      <c r="AP94"/>
      <c r="AQ94"/>
      <c r="AR94" s="112"/>
      <c r="AS94" s="112"/>
      <c r="AT94" s="115"/>
      <c r="AU94" s="115"/>
      <c r="AV94" s="135"/>
      <c r="AW94" s="127"/>
      <c r="AY94" s="143"/>
      <c r="BA94"/>
      <c r="BB94"/>
      <c r="BC94" s="112"/>
      <c r="BD94" s="112"/>
      <c r="BF94" s="115"/>
      <c r="BG94" s="135"/>
      <c r="BH94" s="127"/>
      <c r="BJ94" s="143"/>
      <c r="BL94"/>
      <c r="BM94"/>
      <c r="BN94" s="112"/>
      <c r="BO94" s="112"/>
    </row>
    <row r="95" spans="1:67" x14ac:dyDescent="0.2">
      <c r="B95" s="115"/>
      <c r="C95" s="115"/>
      <c r="D95" s="135"/>
      <c r="E95" s="127"/>
      <c r="I95"/>
      <c r="J95"/>
      <c r="K95" s="112"/>
      <c r="L95" s="112"/>
      <c r="M95" s="115"/>
      <c r="N95" s="115"/>
      <c r="O95" s="135"/>
      <c r="P95" s="127"/>
      <c r="T95"/>
      <c r="U95"/>
      <c r="V95" s="112"/>
      <c r="W95" s="112"/>
      <c r="Y95" s="115"/>
      <c r="Z95" s="135"/>
      <c r="AA95" s="127"/>
      <c r="AE95"/>
      <c r="AF95"/>
      <c r="AG95" s="112"/>
      <c r="AH95" s="112"/>
      <c r="AJ95" s="115"/>
      <c r="AK95" s="135"/>
      <c r="AL95" s="127"/>
      <c r="AP95"/>
      <c r="AQ95"/>
      <c r="AR95" s="112"/>
      <c r="AS95" s="112"/>
      <c r="AT95" s="115"/>
      <c r="AU95" s="115"/>
      <c r="AV95" s="135"/>
      <c r="AW95" s="127"/>
      <c r="BA95"/>
      <c r="BB95"/>
      <c r="BC95" s="112"/>
      <c r="BD95" s="112"/>
      <c r="BF95" s="115"/>
      <c r="BG95" s="135"/>
      <c r="BH95" s="127"/>
      <c r="BL95"/>
      <c r="BM95"/>
      <c r="BN95" s="112"/>
      <c r="BO95" s="112"/>
    </row>
    <row r="96" spans="1:67" x14ac:dyDescent="0.2">
      <c r="B96" s="115"/>
      <c r="C96" s="115"/>
      <c r="D96" s="112"/>
      <c r="E96" s="112"/>
      <c r="I96"/>
      <c r="J96"/>
      <c r="K96" s="112"/>
      <c r="L96" s="112"/>
      <c r="M96" s="115"/>
      <c r="N96" s="115"/>
      <c r="O96" s="112"/>
      <c r="P96" s="112"/>
      <c r="T96"/>
      <c r="U96"/>
      <c r="V96" s="112"/>
      <c r="W96" s="112"/>
      <c r="Y96" s="115"/>
      <c r="Z96" s="112"/>
      <c r="AA96" s="112"/>
      <c r="AE96"/>
      <c r="AF96"/>
      <c r="AG96" s="112"/>
      <c r="AH96" s="112"/>
      <c r="AJ96" s="115"/>
      <c r="AK96" s="112"/>
      <c r="AL96" s="112"/>
      <c r="AP96"/>
      <c r="AQ96"/>
      <c r="AR96" s="112"/>
      <c r="AS96" s="112"/>
      <c r="AT96" s="115"/>
      <c r="AU96" s="115"/>
      <c r="AV96" s="112"/>
      <c r="AW96" s="112"/>
      <c r="BA96"/>
      <c r="BB96"/>
      <c r="BC96" s="112"/>
      <c r="BD96" s="112"/>
      <c r="BF96" s="115"/>
      <c r="BG96" s="112"/>
      <c r="BH96" s="112"/>
      <c r="BL96"/>
      <c r="BM96"/>
      <c r="BN96" s="112"/>
      <c r="BO96" s="112"/>
    </row>
    <row r="97" spans="1:67" x14ac:dyDescent="0.2">
      <c r="A97" s="143"/>
      <c r="B97" s="115"/>
      <c r="C97" s="115"/>
      <c r="D97" s="135"/>
      <c r="E97" s="127"/>
      <c r="I97"/>
      <c r="J97"/>
      <c r="K97" s="112"/>
      <c r="L97" s="112"/>
      <c r="M97" s="115"/>
      <c r="N97" s="115"/>
      <c r="O97" s="135"/>
      <c r="P97" s="127"/>
      <c r="T97"/>
      <c r="U97"/>
      <c r="V97" s="112"/>
      <c r="W97" s="112"/>
      <c r="Y97" s="115"/>
      <c r="Z97" s="135"/>
      <c r="AA97" s="127"/>
      <c r="AE97"/>
      <c r="AF97"/>
      <c r="AG97" s="112"/>
      <c r="AH97" s="112"/>
      <c r="AJ97" s="115"/>
      <c r="AK97" s="135"/>
      <c r="AL97" s="127"/>
      <c r="AP97"/>
      <c r="AQ97"/>
      <c r="AR97" s="112"/>
      <c r="AS97" s="112"/>
      <c r="AT97" s="115"/>
      <c r="AU97" s="115"/>
      <c r="AV97" s="135"/>
      <c r="AW97" s="127"/>
      <c r="BA97"/>
      <c r="BB97"/>
      <c r="BC97" s="112"/>
      <c r="BD97" s="112"/>
      <c r="BF97" s="115"/>
      <c r="BG97" s="135"/>
      <c r="BH97" s="127"/>
      <c r="BL97"/>
      <c r="BM97"/>
      <c r="BN97" s="112"/>
      <c r="BO97" s="112"/>
    </row>
    <row r="98" spans="1:67" x14ac:dyDescent="0.2">
      <c r="B98" s="115"/>
      <c r="C98" s="115"/>
      <c r="D98" s="135"/>
      <c r="E98" s="127"/>
      <c r="I98"/>
      <c r="J98"/>
      <c r="K98" s="112"/>
      <c r="L98" s="112"/>
      <c r="M98" s="115"/>
      <c r="N98" s="115"/>
      <c r="O98" s="135"/>
      <c r="P98" s="127"/>
      <c r="T98"/>
      <c r="U98"/>
      <c r="V98" s="112"/>
      <c r="W98" s="112"/>
      <c r="Y98" s="115"/>
      <c r="Z98" s="135"/>
      <c r="AA98" s="127"/>
      <c r="AE98"/>
      <c r="AF98"/>
      <c r="AG98" s="112"/>
      <c r="AH98" s="112"/>
      <c r="AJ98" s="115"/>
      <c r="AK98" s="135"/>
      <c r="AL98" s="127"/>
      <c r="AP98"/>
      <c r="AQ98"/>
      <c r="AR98" s="112"/>
      <c r="AS98" s="112"/>
      <c r="AT98" s="115"/>
      <c r="AU98" s="115"/>
      <c r="AV98" s="135"/>
      <c r="AW98" s="127"/>
      <c r="BA98"/>
      <c r="BB98"/>
      <c r="BC98" s="112"/>
      <c r="BD98" s="112"/>
      <c r="BF98" s="115"/>
      <c r="BG98" s="135"/>
      <c r="BH98" s="127"/>
      <c r="BL98"/>
      <c r="BM98"/>
      <c r="BN98" s="112"/>
      <c r="BO98" s="112"/>
    </row>
    <row r="99" spans="1:67" x14ac:dyDescent="0.2">
      <c r="B99" s="115"/>
      <c r="C99" s="115"/>
      <c r="D99" s="112"/>
      <c r="E99" s="112"/>
      <c r="I99"/>
      <c r="J99"/>
      <c r="K99" s="112"/>
      <c r="L99" s="112"/>
      <c r="M99" s="115"/>
      <c r="N99" s="115"/>
      <c r="O99" s="112"/>
      <c r="P99" s="112"/>
      <c r="T99"/>
      <c r="U99"/>
      <c r="V99" s="112"/>
      <c r="W99" s="112"/>
      <c r="Y99" s="115"/>
      <c r="Z99" s="112"/>
      <c r="AA99" s="112"/>
      <c r="AE99"/>
      <c r="AF99"/>
      <c r="AG99" s="112"/>
      <c r="AH99" s="112"/>
      <c r="AJ99" s="115"/>
      <c r="AK99" s="112"/>
      <c r="AL99" s="112"/>
      <c r="AP99"/>
      <c r="AQ99"/>
      <c r="AR99" s="112"/>
      <c r="AS99" s="112"/>
      <c r="AT99" s="115"/>
      <c r="AU99" s="115"/>
      <c r="AV99" s="112"/>
      <c r="AW99" s="112"/>
      <c r="BA99"/>
      <c r="BB99"/>
      <c r="BC99" s="112"/>
      <c r="BD99" s="112"/>
      <c r="BF99" s="115"/>
      <c r="BG99" s="112"/>
      <c r="BH99" s="112"/>
      <c r="BL99"/>
      <c r="BM99"/>
      <c r="BN99" s="112"/>
      <c r="BO99" s="112"/>
    </row>
    <row r="100" spans="1:67" x14ac:dyDescent="0.2">
      <c r="C100" s="143"/>
      <c r="F100" s="135"/>
      <c r="G100" s="127"/>
      <c r="N100" s="143"/>
      <c r="Q100" s="135"/>
      <c r="R100" s="127"/>
      <c r="Y100" s="143"/>
      <c r="AB100" s="135"/>
      <c r="AC100" s="127"/>
      <c r="AJ100" s="143"/>
      <c r="AM100" s="135"/>
      <c r="AN100" s="127"/>
      <c r="AU100" s="143"/>
      <c r="AX100" s="135"/>
      <c r="AY100" s="127"/>
      <c r="BF100" s="143"/>
      <c r="BI100" s="135"/>
      <c r="BJ100" s="127"/>
    </row>
    <row r="101" spans="1:67" x14ac:dyDescent="0.2">
      <c r="F101" s="135"/>
      <c r="G101" s="127"/>
      <c r="Q101" s="135"/>
      <c r="R101" s="127"/>
      <c r="AB101" s="135"/>
      <c r="AC101" s="127"/>
      <c r="AM101" s="135"/>
      <c r="AN101" s="127"/>
      <c r="AX101" s="135"/>
      <c r="AY101" s="127"/>
      <c r="BI101" s="135"/>
      <c r="BJ101" s="127"/>
    </row>
    <row r="103" spans="1:67" x14ac:dyDescent="0.2">
      <c r="C103" s="143"/>
      <c r="F103" s="135"/>
      <c r="G103" s="127"/>
      <c r="N103" s="143"/>
      <c r="Q103" s="135"/>
      <c r="R103" s="127"/>
      <c r="Y103" s="143"/>
      <c r="AB103" s="135"/>
      <c r="AC103" s="127"/>
      <c r="AJ103" s="143"/>
      <c r="AM103" s="135"/>
      <c r="AN103" s="127"/>
      <c r="AU103" s="143"/>
      <c r="AX103" s="135"/>
      <c r="AY103" s="127"/>
      <c r="BF103" s="143"/>
      <c r="BI103" s="135"/>
      <c r="BJ103" s="127"/>
    </row>
    <row r="104" spans="1:67" x14ac:dyDescent="0.2">
      <c r="F104" s="135"/>
      <c r="G104" s="127"/>
      <c r="Q104" s="135"/>
      <c r="R104" s="127"/>
      <c r="AB104" s="135"/>
      <c r="AC104" s="127"/>
      <c r="AM104" s="135"/>
      <c r="AN104" s="127"/>
      <c r="AX104" s="135"/>
      <c r="AY104" s="127"/>
      <c r="BI104" s="135"/>
      <c r="BJ104" s="127"/>
    </row>
    <row r="106" spans="1:67" x14ac:dyDescent="0.2">
      <c r="C106" s="143"/>
      <c r="F106" s="135"/>
      <c r="G106" s="127"/>
      <c r="N106" s="143"/>
      <c r="Q106" s="135"/>
      <c r="R106" s="127"/>
      <c r="Y106" s="143"/>
      <c r="AB106" s="135"/>
      <c r="AC106" s="127"/>
      <c r="AJ106" s="143"/>
      <c r="AM106" s="135"/>
      <c r="AN106" s="127"/>
      <c r="AU106" s="143"/>
      <c r="AX106" s="135"/>
      <c r="AY106" s="127"/>
      <c r="BF106" s="143"/>
      <c r="BI106" s="135"/>
      <c r="BJ106" s="127"/>
    </row>
    <row r="107" spans="1:67" x14ac:dyDescent="0.2">
      <c r="F107" s="135"/>
      <c r="G107" s="127"/>
      <c r="Q107" s="135"/>
      <c r="R107" s="127"/>
      <c r="AB107" s="135"/>
      <c r="AC107" s="127"/>
      <c r="AM107" s="135"/>
      <c r="AN107" s="127"/>
      <c r="AX107" s="135"/>
      <c r="AY107" s="127"/>
      <c r="BI107" s="135"/>
      <c r="BJ107" s="127"/>
    </row>
    <row r="109" spans="1:67" x14ac:dyDescent="0.2">
      <c r="C109" s="143"/>
      <c r="F109" s="135"/>
      <c r="G109" s="127"/>
      <c r="N109" s="143"/>
      <c r="Q109" s="135"/>
      <c r="R109" s="127"/>
      <c r="Y109" s="143"/>
      <c r="AB109" s="135"/>
      <c r="AC109" s="127"/>
      <c r="AJ109" s="143"/>
      <c r="AM109" s="135"/>
      <c r="AN109" s="127"/>
      <c r="AU109" s="143"/>
      <c r="AX109" s="135"/>
      <c r="AY109" s="127"/>
      <c r="BF109" s="143"/>
      <c r="BI109" s="135"/>
      <c r="BJ109" s="127"/>
    </row>
    <row r="110" spans="1:67" x14ac:dyDescent="0.2">
      <c r="F110" s="135"/>
      <c r="G110" s="127"/>
      <c r="Q110" s="135"/>
      <c r="R110" s="127"/>
      <c r="AB110" s="135"/>
      <c r="AC110" s="127"/>
      <c r="AM110" s="135"/>
      <c r="AN110" s="127"/>
      <c r="AX110" s="135"/>
      <c r="AY110" s="127"/>
      <c r="BI110" s="135"/>
      <c r="BJ110" s="127"/>
    </row>
    <row r="112" spans="1:67" x14ac:dyDescent="0.2">
      <c r="C112" s="143"/>
      <c r="F112" s="135"/>
      <c r="G112" s="127"/>
      <c r="N112" s="143"/>
      <c r="Q112" s="135"/>
      <c r="R112" s="127"/>
      <c r="Y112" s="143"/>
      <c r="AB112" s="135"/>
      <c r="AC112" s="127"/>
      <c r="AJ112" s="143"/>
      <c r="AM112" s="135"/>
      <c r="AN112" s="127"/>
      <c r="AU112" s="143"/>
      <c r="AX112" s="135"/>
      <c r="AY112" s="127"/>
      <c r="BF112" s="143"/>
      <c r="BI112" s="135"/>
      <c r="BJ112" s="127"/>
    </row>
    <row r="113" spans="3:62" x14ac:dyDescent="0.2">
      <c r="F113" s="135"/>
      <c r="G113" s="127"/>
      <c r="Q113" s="135"/>
      <c r="R113" s="127"/>
      <c r="AB113" s="135"/>
      <c r="AC113" s="127"/>
      <c r="AM113" s="135"/>
      <c r="AN113" s="127"/>
      <c r="AX113" s="135"/>
      <c r="AY113" s="127"/>
      <c r="BI113" s="135"/>
      <c r="BJ113" s="127"/>
    </row>
    <row r="115" spans="3:62" x14ac:dyDescent="0.2">
      <c r="C115" s="143"/>
      <c r="F115" s="135"/>
      <c r="G115" s="127"/>
      <c r="N115" s="143"/>
      <c r="Q115" s="135"/>
      <c r="R115" s="127"/>
      <c r="Y115" s="143"/>
      <c r="AB115" s="135"/>
      <c r="AC115" s="127"/>
      <c r="AJ115" s="143"/>
      <c r="AM115" s="135"/>
      <c r="AN115" s="127"/>
      <c r="AU115" s="143"/>
      <c r="AX115" s="135"/>
      <c r="AY115" s="127"/>
      <c r="BF115" s="143"/>
      <c r="BI115" s="135"/>
      <c r="BJ115" s="127"/>
    </row>
    <row r="116" spans="3:62" x14ac:dyDescent="0.2">
      <c r="F116" s="135"/>
      <c r="G116" s="127"/>
      <c r="Q116" s="135"/>
      <c r="R116" s="127"/>
      <c r="AB116" s="135"/>
      <c r="AC116" s="127"/>
      <c r="AM116" s="135"/>
      <c r="AN116" s="127"/>
      <c r="AX116" s="135"/>
      <c r="AY116" s="127"/>
      <c r="BI116" s="135"/>
      <c r="BJ116" s="127"/>
    </row>
    <row r="118" spans="3:62" x14ac:dyDescent="0.2">
      <c r="C118" s="143"/>
      <c r="F118" s="135"/>
      <c r="G118" s="127"/>
      <c r="N118" s="143"/>
      <c r="Q118" s="135"/>
      <c r="R118" s="127"/>
      <c r="Y118" s="143"/>
      <c r="AB118" s="135"/>
      <c r="AC118" s="127"/>
      <c r="AJ118" s="143"/>
      <c r="AM118" s="135"/>
      <c r="AN118" s="127"/>
      <c r="AU118" s="143"/>
      <c r="AX118" s="135"/>
      <c r="AY118" s="127"/>
      <c r="BF118" s="143"/>
      <c r="BI118" s="135"/>
      <c r="BJ118" s="127"/>
    </row>
    <row r="119" spans="3:62" x14ac:dyDescent="0.2">
      <c r="F119" s="135"/>
      <c r="G119" s="127"/>
      <c r="Q119" s="135"/>
      <c r="R119" s="127"/>
      <c r="AB119" s="135"/>
      <c r="AC119" s="127"/>
      <c r="AM119" s="135"/>
      <c r="AN119" s="127"/>
      <c r="AX119" s="135"/>
      <c r="AY119" s="127"/>
      <c r="BI119" s="135"/>
      <c r="BJ119" s="127"/>
    </row>
    <row r="121" spans="3:62" x14ac:dyDescent="0.2">
      <c r="C121" s="143"/>
      <c r="F121" s="135"/>
      <c r="G121" s="127"/>
      <c r="N121" s="143"/>
      <c r="Q121" s="135"/>
      <c r="R121" s="127"/>
      <c r="Y121" s="143"/>
      <c r="AB121" s="135"/>
      <c r="AC121" s="127"/>
      <c r="AJ121" s="143"/>
      <c r="AM121" s="135"/>
      <c r="AN121" s="127"/>
      <c r="AU121" s="143"/>
      <c r="AX121" s="135"/>
      <c r="AY121" s="127"/>
      <c r="BF121" s="143"/>
      <c r="BI121" s="135"/>
      <c r="BJ121" s="127"/>
    </row>
    <row r="122" spans="3:62" x14ac:dyDescent="0.2">
      <c r="F122" s="135"/>
      <c r="G122" s="127"/>
      <c r="Q122" s="135"/>
      <c r="R122" s="127"/>
      <c r="AB122" s="135"/>
      <c r="AC122" s="127"/>
      <c r="AM122" s="135"/>
      <c r="AN122" s="127"/>
      <c r="AX122" s="135"/>
      <c r="AY122" s="127"/>
      <c r="BI122" s="135"/>
      <c r="BJ122" s="127"/>
    </row>
    <row r="124" spans="3:62" x14ac:dyDescent="0.2">
      <c r="C124" s="143"/>
      <c r="F124" s="135"/>
      <c r="G124" s="127"/>
      <c r="N124" s="143"/>
      <c r="Q124" s="135"/>
      <c r="R124" s="127"/>
      <c r="Y124" s="143"/>
      <c r="AB124" s="135"/>
      <c r="AC124" s="127"/>
      <c r="AJ124" s="143"/>
      <c r="AM124" s="135"/>
      <c r="AN124" s="127"/>
      <c r="AU124" s="143"/>
      <c r="AX124" s="135"/>
      <c r="AY124" s="127"/>
      <c r="BF124" s="143"/>
      <c r="BI124" s="135"/>
      <c r="BJ124" s="127"/>
    </row>
    <row r="125" spans="3:62" x14ac:dyDescent="0.2">
      <c r="F125" s="135"/>
      <c r="G125" s="127"/>
      <c r="Q125" s="135"/>
      <c r="R125" s="127"/>
      <c r="AB125" s="135"/>
      <c r="AC125" s="127"/>
      <c r="AM125" s="135"/>
      <c r="AN125" s="127"/>
      <c r="AX125" s="135"/>
      <c r="AY125" s="127"/>
      <c r="BI125" s="135"/>
      <c r="BJ125" s="127"/>
    </row>
    <row r="127" spans="3:62" x14ac:dyDescent="0.2">
      <c r="C127" s="143"/>
      <c r="F127" s="135"/>
      <c r="G127" s="127"/>
      <c r="N127" s="143"/>
      <c r="Q127" s="135"/>
      <c r="R127" s="127"/>
      <c r="Y127" s="143"/>
      <c r="AB127" s="135"/>
      <c r="AC127" s="127"/>
      <c r="AJ127" s="143"/>
      <c r="AM127" s="135"/>
      <c r="AN127" s="127"/>
      <c r="AU127" s="143"/>
      <c r="AX127" s="135"/>
      <c r="AY127" s="127"/>
      <c r="BF127" s="143"/>
      <c r="BI127" s="135"/>
      <c r="BJ127" s="127"/>
    </row>
    <row r="128" spans="3:62" x14ac:dyDescent="0.2">
      <c r="F128" s="135"/>
      <c r="G128" s="127"/>
      <c r="Q128" s="135"/>
      <c r="R128" s="127"/>
      <c r="AB128" s="135"/>
      <c r="AC128" s="127"/>
      <c r="AM128" s="135"/>
      <c r="AN128" s="127"/>
      <c r="AX128" s="135"/>
      <c r="AY128" s="127"/>
      <c r="BI128" s="135"/>
      <c r="BJ128" s="127"/>
    </row>
    <row r="130" spans="3:62" x14ac:dyDescent="0.2">
      <c r="C130" s="143"/>
      <c r="F130" s="135"/>
      <c r="G130" s="127"/>
      <c r="N130" s="143"/>
      <c r="Q130" s="135"/>
      <c r="R130" s="127"/>
      <c r="Y130" s="143"/>
      <c r="AB130" s="135"/>
      <c r="AC130" s="127"/>
      <c r="AJ130" s="143"/>
      <c r="AM130" s="135"/>
      <c r="AN130" s="127"/>
      <c r="AU130" s="143"/>
      <c r="AX130" s="135"/>
      <c r="AY130" s="127"/>
      <c r="BF130" s="143"/>
      <c r="BI130" s="135"/>
      <c r="BJ130" s="127"/>
    </row>
    <row r="131" spans="3:62" x14ac:dyDescent="0.2">
      <c r="F131" s="135"/>
      <c r="G131" s="127"/>
      <c r="Q131" s="135"/>
      <c r="R131" s="127"/>
      <c r="AB131" s="135"/>
      <c r="AC131" s="127"/>
      <c r="AM131" s="135"/>
      <c r="AN131" s="127"/>
      <c r="AX131" s="135"/>
      <c r="AY131" s="127"/>
      <c r="BI131" s="135"/>
      <c r="BJ131" s="127"/>
    </row>
    <row r="133" spans="3:62" x14ac:dyDescent="0.2">
      <c r="C133" s="143"/>
      <c r="N133" s="143"/>
      <c r="Y133" s="143"/>
      <c r="AJ133" s="143"/>
      <c r="AU133" s="143"/>
      <c r="BF133" s="143"/>
    </row>
    <row r="136" spans="3:62" x14ac:dyDescent="0.2">
      <c r="C136" s="143"/>
      <c r="N136" s="143"/>
      <c r="Y136" s="143"/>
      <c r="AJ136" s="143"/>
      <c r="AU136" s="143"/>
      <c r="BF136" s="143"/>
    </row>
  </sheetData>
  <pageMargins left="0.74803149606299213" right="0.74803149606299213" top="0.98425196850393704" bottom="0.98425196850393704" header="0.51181102362204722" footer="0.51181102362204722"/>
  <pageSetup paperSize="9" orientation="landscape" horizontalDpi="4294967293" verticalDpi="4294967293" r:id="rId1"/>
  <headerFooter alignWithMargins="0">
    <oddHeader>&amp;LIndividuell kula Oldboys</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M1102"/>
  <sheetViews>
    <sheetView showGridLines="0" showZeros="0" tabSelected="1" topLeftCell="T1" zoomScaleNormal="100" workbookViewId="0">
      <selection activeCell="BH4" sqref="BH4"/>
    </sheetView>
  </sheetViews>
  <sheetFormatPr defaultRowHeight="12.75" x14ac:dyDescent="0.2"/>
  <cols>
    <col min="1" max="1" width="5.28515625" hidden="1" customWidth="1"/>
    <col min="2" max="2" width="10.5703125" hidden="1" customWidth="1"/>
    <col min="3" max="3" width="9.7109375" hidden="1" customWidth="1"/>
    <col min="4" max="4" width="11.5703125" hidden="1" customWidth="1"/>
    <col min="5" max="5" width="7" hidden="1" customWidth="1"/>
    <col min="6" max="6" width="3.85546875" hidden="1" customWidth="1"/>
    <col min="7" max="7" width="4.85546875" hidden="1" customWidth="1"/>
    <col min="8" max="13" width="4.42578125" hidden="1" customWidth="1"/>
    <col min="14" max="15" width="5.28515625" hidden="1" customWidth="1"/>
    <col min="16" max="16" width="3.85546875" hidden="1" customWidth="1"/>
    <col min="17" max="18" width="20.7109375" hidden="1" customWidth="1"/>
    <col min="19" max="19" width="0" hidden="1" customWidth="1"/>
    <col min="20" max="20" width="5.140625" bestFit="1" customWidth="1"/>
    <col min="21" max="21" width="5" bestFit="1" customWidth="1"/>
    <col min="22" max="22" width="7.85546875" bestFit="1" customWidth="1"/>
    <col min="23" max="23" width="4" style="53" customWidth="1"/>
    <col min="24" max="24" width="11.5703125" bestFit="1" customWidth="1"/>
    <col min="25" max="25" width="16.140625" customWidth="1"/>
    <col min="26" max="26" width="7.5703125" customWidth="1"/>
    <col min="27" max="27" width="19" bestFit="1" customWidth="1"/>
    <col min="28" max="28" width="0" hidden="1" customWidth="1"/>
    <col min="29" max="29" width="10.85546875" hidden="1" customWidth="1"/>
    <col min="30" max="30" width="9.28515625" hidden="1" customWidth="1"/>
    <col min="31" max="31" width="4" style="53" hidden="1" customWidth="1"/>
    <col min="32" max="32" width="11.5703125" hidden="1" customWidth="1"/>
    <col min="33" max="33" width="10.7109375" hidden="1" customWidth="1"/>
    <col min="34" max="34" width="5.42578125" hidden="1" customWidth="1"/>
    <col min="35" max="35" width="15" hidden="1" customWidth="1"/>
    <col min="36" max="37" width="0" hidden="1" customWidth="1"/>
    <col min="38" max="38" width="12.7109375" hidden="1" customWidth="1"/>
    <col min="39" max="39" width="12.42578125" hidden="1" customWidth="1"/>
    <col min="40" max="49" width="0" hidden="1" customWidth="1"/>
    <col min="257" max="257" width="5.28515625" bestFit="1" customWidth="1"/>
    <col min="258" max="258" width="10.5703125" customWidth="1"/>
    <col min="259" max="259" width="9.7109375" bestFit="1" customWidth="1"/>
    <col min="260" max="260" width="11.5703125" bestFit="1" customWidth="1"/>
    <col min="261" max="261" width="7" customWidth="1"/>
    <col min="262" max="262" width="3.85546875" bestFit="1" customWidth="1"/>
    <col min="263" max="263" width="4.85546875" bestFit="1" customWidth="1"/>
    <col min="264" max="264" width="4.42578125" customWidth="1"/>
    <col min="265" max="269" width="4.42578125" bestFit="1" customWidth="1"/>
    <col min="270" max="271" width="5.28515625" bestFit="1" customWidth="1"/>
    <col min="272" max="272" width="3.85546875" bestFit="1" customWidth="1"/>
    <col min="273" max="273" width="20.7109375" bestFit="1" customWidth="1"/>
    <col min="274" max="274" width="0" hidden="1" customWidth="1"/>
    <col min="276" max="276" width="5.140625" bestFit="1" customWidth="1"/>
    <col min="277" max="277" width="5" bestFit="1" customWidth="1"/>
    <col min="278" max="278" width="7.85546875" bestFit="1" customWidth="1"/>
    <col min="279" max="279" width="4" customWidth="1"/>
    <col min="280" max="280" width="11.5703125" bestFit="1" customWidth="1"/>
    <col min="281" max="281" width="10.7109375" bestFit="1" customWidth="1"/>
    <col min="282" max="282" width="7.5703125" customWidth="1"/>
    <col min="283" max="283" width="19" bestFit="1" customWidth="1"/>
    <col min="285" max="285" width="10.85546875" bestFit="1" customWidth="1"/>
    <col min="286" max="286" width="9.28515625" bestFit="1" customWidth="1"/>
    <col min="287" max="287" width="4" customWidth="1"/>
    <col min="288" max="288" width="11.5703125" bestFit="1" customWidth="1"/>
    <col min="289" max="289" width="10.7109375" bestFit="1" customWidth="1"/>
    <col min="290" max="290" width="5.42578125" bestFit="1" customWidth="1"/>
    <col min="291" max="291" width="15" bestFit="1" customWidth="1"/>
    <col min="294" max="294" width="12.7109375" customWidth="1"/>
    <col min="295" max="295" width="12.42578125" customWidth="1"/>
    <col min="513" max="513" width="5.28515625" bestFit="1" customWidth="1"/>
    <col min="514" max="514" width="10.5703125" customWidth="1"/>
    <col min="515" max="515" width="9.7109375" bestFit="1" customWidth="1"/>
    <col min="516" max="516" width="11.5703125" bestFit="1" customWidth="1"/>
    <col min="517" max="517" width="7" customWidth="1"/>
    <col min="518" max="518" width="3.85546875" bestFit="1" customWidth="1"/>
    <col min="519" max="519" width="4.85546875" bestFit="1" customWidth="1"/>
    <col min="520" max="520" width="4.42578125" customWidth="1"/>
    <col min="521" max="525" width="4.42578125" bestFit="1" customWidth="1"/>
    <col min="526" max="527" width="5.28515625" bestFit="1" customWidth="1"/>
    <col min="528" max="528" width="3.85546875" bestFit="1" customWidth="1"/>
    <col min="529" max="529" width="20.7109375" bestFit="1" customWidth="1"/>
    <col min="530" max="530" width="0" hidden="1" customWidth="1"/>
    <col min="532" max="532" width="5.140625" bestFit="1" customWidth="1"/>
    <col min="533" max="533" width="5" bestFit="1" customWidth="1"/>
    <col min="534" max="534" width="7.85546875" bestFit="1" customWidth="1"/>
    <col min="535" max="535" width="4" customWidth="1"/>
    <col min="536" max="536" width="11.5703125" bestFit="1" customWidth="1"/>
    <col min="537" max="537" width="10.7109375" bestFit="1" customWidth="1"/>
    <col min="538" max="538" width="7.5703125" customWidth="1"/>
    <col min="539" max="539" width="19" bestFit="1" customWidth="1"/>
    <col min="541" max="541" width="10.85546875" bestFit="1" customWidth="1"/>
    <col min="542" max="542" width="9.28515625" bestFit="1" customWidth="1"/>
    <col min="543" max="543" width="4" customWidth="1"/>
    <col min="544" max="544" width="11.5703125" bestFit="1" customWidth="1"/>
    <col min="545" max="545" width="10.7109375" bestFit="1" customWidth="1"/>
    <col min="546" max="546" width="5.42578125" bestFit="1" customWidth="1"/>
    <col min="547" max="547" width="15" bestFit="1" customWidth="1"/>
    <col min="550" max="550" width="12.7109375" customWidth="1"/>
    <col min="551" max="551" width="12.42578125" customWidth="1"/>
    <col min="769" max="769" width="5.28515625" bestFit="1" customWidth="1"/>
    <col min="770" max="770" width="10.5703125" customWidth="1"/>
    <col min="771" max="771" width="9.7109375" bestFit="1" customWidth="1"/>
    <col min="772" max="772" width="11.5703125" bestFit="1" customWidth="1"/>
    <col min="773" max="773" width="7" customWidth="1"/>
    <col min="774" max="774" width="3.85546875" bestFit="1" customWidth="1"/>
    <col min="775" max="775" width="4.85546875" bestFit="1" customWidth="1"/>
    <col min="776" max="776" width="4.42578125" customWidth="1"/>
    <col min="777" max="781" width="4.42578125" bestFit="1" customWidth="1"/>
    <col min="782" max="783" width="5.28515625" bestFit="1" customWidth="1"/>
    <col min="784" max="784" width="3.85546875" bestFit="1" customWidth="1"/>
    <col min="785" max="785" width="20.7109375" bestFit="1" customWidth="1"/>
    <col min="786" max="786" width="0" hidden="1" customWidth="1"/>
    <col min="788" max="788" width="5.140625" bestFit="1" customWidth="1"/>
    <col min="789" max="789" width="5" bestFit="1" customWidth="1"/>
    <col min="790" max="790" width="7.85546875" bestFit="1" customWidth="1"/>
    <col min="791" max="791" width="4" customWidth="1"/>
    <col min="792" max="792" width="11.5703125" bestFit="1" customWidth="1"/>
    <col min="793" max="793" width="10.7109375" bestFit="1" customWidth="1"/>
    <col min="794" max="794" width="7.5703125" customWidth="1"/>
    <col min="795" max="795" width="19" bestFit="1" customWidth="1"/>
    <col min="797" max="797" width="10.85546875" bestFit="1" customWidth="1"/>
    <col min="798" max="798" width="9.28515625" bestFit="1" customWidth="1"/>
    <col min="799" max="799" width="4" customWidth="1"/>
    <col min="800" max="800" width="11.5703125" bestFit="1" customWidth="1"/>
    <col min="801" max="801" width="10.7109375" bestFit="1" customWidth="1"/>
    <col min="802" max="802" width="5.42578125" bestFit="1" customWidth="1"/>
    <col min="803" max="803" width="15" bestFit="1" customWidth="1"/>
    <col min="806" max="806" width="12.7109375" customWidth="1"/>
    <col min="807" max="807" width="12.42578125" customWidth="1"/>
    <col min="1025" max="1025" width="5.28515625" bestFit="1" customWidth="1"/>
    <col min="1026" max="1026" width="10.5703125" customWidth="1"/>
    <col min="1027" max="1027" width="9.7109375" bestFit="1" customWidth="1"/>
    <col min="1028" max="1028" width="11.5703125" bestFit="1" customWidth="1"/>
    <col min="1029" max="1029" width="7" customWidth="1"/>
    <col min="1030" max="1030" width="3.85546875" bestFit="1" customWidth="1"/>
    <col min="1031" max="1031" width="4.85546875" bestFit="1" customWidth="1"/>
    <col min="1032" max="1032" width="4.42578125" customWidth="1"/>
    <col min="1033" max="1037" width="4.42578125" bestFit="1" customWidth="1"/>
    <col min="1038" max="1039" width="5.28515625" bestFit="1" customWidth="1"/>
    <col min="1040" max="1040" width="3.85546875" bestFit="1" customWidth="1"/>
    <col min="1041" max="1041" width="20.7109375" bestFit="1" customWidth="1"/>
    <col min="1042" max="1042" width="0" hidden="1" customWidth="1"/>
    <col min="1044" max="1044" width="5.140625" bestFit="1" customWidth="1"/>
    <col min="1045" max="1045" width="5" bestFit="1" customWidth="1"/>
    <col min="1046" max="1046" width="7.85546875" bestFit="1" customWidth="1"/>
    <col min="1047" max="1047" width="4" customWidth="1"/>
    <col min="1048" max="1048" width="11.5703125" bestFit="1" customWidth="1"/>
    <col min="1049" max="1049" width="10.7109375" bestFit="1" customWidth="1"/>
    <col min="1050" max="1050" width="7.5703125" customWidth="1"/>
    <col min="1051" max="1051" width="19" bestFit="1" customWidth="1"/>
    <col min="1053" max="1053" width="10.85546875" bestFit="1" customWidth="1"/>
    <col min="1054" max="1054" width="9.28515625" bestFit="1" customWidth="1"/>
    <col min="1055" max="1055" width="4" customWidth="1"/>
    <col min="1056" max="1056" width="11.5703125" bestFit="1" customWidth="1"/>
    <col min="1057" max="1057" width="10.7109375" bestFit="1" customWidth="1"/>
    <col min="1058" max="1058" width="5.42578125" bestFit="1" customWidth="1"/>
    <col min="1059" max="1059" width="15" bestFit="1" customWidth="1"/>
    <col min="1062" max="1062" width="12.7109375" customWidth="1"/>
    <col min="1063" max="1063" width="12.42578125" customWidth="1"/>
    <col min="1281" max="1281" width="5.28515625" bestFit="1" customWidth="1"/>
    <col min="1282" max="1282" width="10.5703125" customWidth="1"/>
    <col min="1283" max="1283" width="9.7109375" bestFit="1" customWidth="1"/>
    <col min="1284" max="1284" width="11.5703125" bestFit="1" customWidth="1"/>
    <col min="1285" max="1285" width="7" customWidth="1"/>
    <col min="1286" max="1286" width="3.85546875" bestFit="1" customWidth="1"/>
    <col min="1287" max="1287" width="4.85546875" bestFit="1" customWidth="1"/>
    <col min="1288" max="1288" width="4.42578125" customWidth="1"/>
    <col min="1289" max="1293" width="4.42578125" bestFit="1" customWidth="1"/>
    <col min="1294" max="1295" width="5.28515625" bestFit="1" customWidth="1"/>
    <col min="1296" max="1296" width="3.85546875" bestFit="1" customWidth="1"/>
    <col min="1297" max="1297" width="20.7109375" bestFit="1" customWidth="1"/>
    <col min="1298" max="1298" width="0" hidden="1" customWidth="1"/>
    <col min="1300" max="1300" width="5.140625" bestFit="1" customWidth="1"/>
    <col min="1301" max="1301" width="5" bestFit="1" customWidth="1"/>
    <col min="1302" max="1302" width="7.85546875" bestFit="1" customWidth="1"/>
    <col min="1303" max="1303" width="4" customWidth="1"/>
    <col min="1304" max="1304" width="11.5703125" bestFit="1" customWidth="1"/>
    <col min="1305" max="1305" width="10.7109375" bestFit="1" customWidth="1"/>
    <col min="1306" max="1306" width="7.5703125" customWidth="1"/>
    <col min="1307" max="1307" width="19" bestFit="1" customWidth="1"/>
    <col min="1309" max="1309" width="10.85546875" bestFit="1" customWidth="1"/>
    <col min="1310" max="1310" width="9.28515625" bestFit="1" customWidth="1"/>
    <col min="1311" max="1311" width="4" customWidth="1"/>
    <col min="1312" max="1312" width="11.5703125" bestFit="1" customWidth="1"/>
    <col min="1313" max="1313" width="10.7109375" bestFit="1" customWidth="1"/>
    <col min="1314" max="1314" width="5.42578125" bestFit="1" customWidth="1"/>
    <col min="1315" max="1315" width="15" bestFit="1" customWidth="1"/>
    <col min="1318" max="1318" width="12.7109375" customWidth="1"/>
    <col min="1319" max="1319" width="12.42578125" customWidth="1"/>
    <col min="1537" max="1537" width="5.28515625" bestFit="1" customWidth="1"/>
    <col min="1538" max="1538" width="10.5703125" customWidth="1"/>
    <col min="1539" max="1539" width="9.7109375" bestFit="1" customWidth="1"/>
    <col min="1540" max="1540" width="11.5703125" bestFit="1" customWidth="1"/>
    <col min="1541" max="1541" width="7" customWidth="1"/>
    <col min="1542" max="1542" width="3.85546875" bestFit="1" customWidth="1"/>
    <col min="1543" max="1543" width="4.85546875" bestFit="1" customWidth="1"/>
    <col min="1544" max="1544" width="4.42578125" customWidth="1"/>
    <col min="1545" max="1549" width="4.42578125" bestFit="1" customWidth="1"/>
    <col min="1550" max="1551" width="5.28515625" bestFit="1" customWidth="1"/>
    <col min="1552" max="1552" width="3.85546875" bestFit="1" customWidth="1"/>
    <col min="1553" max="1553" width="20.7109375" bestFit="1" customWidth="1"/>
    <col min="1554" max="1554" width="0" hidden="1" customWidth="1"/>
    <col min="1556" max="1556" width="5.140625" bestFit="1" customWidth="1"/>
    <col min="1557" max="1557" width="5" bestFit="1" customWidth="1"/>
    <col min="1558" max="1558" width="7.85546875" bestFit="1" customWidth="1"/>
    <col min="1559" max="1559" width="4" customWidth="1"/>
    <col min="1560" max="1560" width="11.5703125" bestFit="1" customWidth="1"/>
    <col min="1561" max="1561" width="10.7109375" bestFit="1" customWidth="1"/>
    <col min="1562" max="1562" width="7.5703125" customWidth="1"/>
    <col min="1563" max="1563" width="19" bestFit="1" customWidth="1"/>
    <col min="1565" max="1565" width="10.85546875" bestFit="1" customWidth="1"/>
    <col min="1566" max="1566" width="9.28515625" bestFit="1" customWidth="1"/>
    <col min="1567" max="1567" width="4" customWidth="1"/>
    <col min="1568" max="1568" width="11.5703125" bestFit="1" customWidth="1"/>
    <col min="1569" max="1569" width="10.7109375" bestFit="1" customWidth="1"/>
    <col min="1570" max="1570" width="5.42578125" bestFit="1" customWidth="1"/>
    <col min="1571" max="1571" width="15" bestFit="1" customWidth="1"/>
    <col min="1574" max="1574" width="12.7109375" customWidth="1"/>
    <col min="1575" max="1575" width="12.42578125" customWidth="1"/>
    <col min="1793" max="1793" width="5.28515625" bestFit="1" customWidth="1"/>
    <col min="1794" max="1794" width="10.5703125" customWidth="1"/>
    <col min="1795" max="1795" width="9.7109375" bestFit="1" customWidth="1"/>
    <col min="1796" max="1796" width="11.5703125" bestFit="1" customWidth="1"/>
    <col min="1797" max="1797" width="7" customWidth="1"/>
    <col min="1798" max="1798" width="3.85546875" bestFit="1" customWidth="1"/>
    <col min="1799" max="1799" width="4.85546875" bestFit="1" customWidth="1"/>
    <col min="1800" max="1800" width="4.42578125" customWidth="1"/>
    <col min="1801" max="1805" width="4.42578125" bestFit="1" customWidth="1"/>
    <col min="1806" max="1807" width="5.28515625" bestFit="1" customWidth="1"/>
    <col min="1808" max="1808" width="3.85546875" bestFit="1" customWidth="1"/>
    <col min="1809" max="1809" width="20.7109375" bestFit="1" customWidth="1"/>
    <col min="1810" max="1810" width="0" hidden="1" customWidth="1"/>
    <col min="1812" max="1812" width="5.140625" bestFit="1" customWidth="1"/>
    <col min="1813" max="1813" width="5" bestFit="1" customWidth="1"/>
    <col min="1814" max="1814" width="7.85546875" bestFit="1" customWidth="1"/>
    <col min="1815" max="1815" width="4" customWidth="1"/>
    <col min="1816" max="1816" width="11.5703125" bestFit="1" customWidth="1"/>
    <col min="1817" max="1817" width="10.7109375" bestFit="1" customWidth="1"/>
    <col min="1818" max="1818" width="7.5703125" customWidth="1"/>
    <col min="1819" max="1819" width="19" bestFit="1" customWidth="1"/>
    <col min="1821" max="1821" width="10.85546875" bestFit="1" customWidth="1"/>
    <col min="1822" max="1822" width="9.28515625" bestFit="1" customWidth="1"/>
    <col min="1823" max="1823" width="4" customWidth="1"/>
    <col min="1824" max="1824" width="11.5703125" bestFit="1" customWidth="1"/>
    <col min="1825" max="1825" width="10.7109375" bestFit="1" customWidth="1"/>
    <col min="1826" max="1826" width="5.42578125" bestFit="1" customWidth="1"/>
    <col min="1827" max="1827" width="15" bestFit="1" customWidth="1"/>
    <col min="1830" max="1830" width="12.7109375" customWidth="1"/>
    <col min="1831" max="1831" width="12.42578125" customWidth="1"/>
    <col min="2049" max="2049" width="5.28515625" bestFit="1" customWidth="1"/>
    <col min="2050" max="2050" width="10.5703125" customWidth="1"/>
    <col min="2051" max="2051" width="9.7109375" bestFit="1" customWidth="1"/>
    <col min="2052" max="2052" width="11.5703125" bestFit="1" customWidth="1"/>
    <col min="2053" max="2053" width="7" customWidth="1"/>
    <col min="2054" max="2054" width="3.85546875" bestFit="1" customWidth="1"/>
    <col min="2055" max="2055" width="4.85546875" bestFit="1" customWidth="1"/>
    <col min="2056" max="2056" width="4.42578125" customWidth="1"/>
    <col min="2057" max="2061" width="4.42578125" bestFit="1" customWidth="1"/>
    <col min="2062" max="2063" width="5.28515625" bestFit="1" customWidth="1"/>
    <col min="2064" max="2064" width="3.85546875" bestFit="1" customWidth="1"/>
    <col min="2065" max="2065" width="20.7109375" bestFit="1" customWidth="1"/>
    <col min="2066" max="2066" width="0" hidden="1" customWidth="1"/>
    <col min="2068" max="2068" width="5.140625" bestFit="1" customWidth="1"/>
    <col min="2069" max="2069" width="5" bestFit="1" customWidth="1"/>
    <col min="2070" max="2070" width="7.85546875" bestFit="1" customWidth="1"/>
    <col min="2071" max="2071" width="4" customWidth="1"/>
    <col min="2072" max="2072" width="11.5703125" bestFit="1" customWidth="1"/>
    <col min="2073" max="2073" width="10.7109375" bestFit="1" customWidth="1"/>
    <col min="2074" max="2074" width="7.5703125" customWidth="1"/>
    <col min="2075" max="2075" width="19" bestFit="1" customWidth="1"/>
    <col min="2077" max="2077" width="10.85546875" bestFit="1" customWidth="1"/>
    <col min="2078" max="2078" width="9.28515625" bestFit="1" customWidth="1"/>
    <col min="2079" max="2079" width="4" customWidth="1"/>
    <col min="2080" max="2080" width="11.5703125" bestFit="1" customWidth="1"/>
    <col min="2081" max="2081" width="10.7109375" bestFit="1" customWidth="1"/>
    <col min="2082" max="2082" width="5.42578125" bestFit="1" customWidth="1"/>
    <col min="2083" max="2083" width="15" bestFit="1" customWidth="1"/>
    <col min="2086" max="2086" width="12.7109375" customWidth="1"/>
    <col min="2087" max="2087" width="12.42578125" customWidth="1"/>
    <col min="2305" max="2305" width="5.28515625" bestFit="1" customWidth="1"/>
    <col min="2306" max="2306" width="10.5703125" customWidth="1"/>
    <col min="2307" max="2307" width="9.7109375" bestFit="1" customWidth="1"/>
    <col min="2308" max="2308" width="11.5703125" bestFit="1" customWidth="1"/>
    <col min="2309" max="2309" width="7" customWidth="1"/>
    <col min="2310" max="2310" width="3.85546875" bestFit="1" customWidth="1"/>
    <col min="2311" max="2311" width="4.85546875" bestFit="1" customWidth="1"/>
    <col min="2312" max="2312" width="4.42578125" customWidth="1"/>
    <col min="2313" max="2317" width="4.42578125" bestFit="1" customWidth="1"/>
    <col min="2318" max="2319" width="5.28515625" bestFit="1" customWidth="1"/>
    <col min="2320" max="2320" width="3.85546875" bestFit="1" customWidth="1"/>
    <col min="2321" max="2321" width="20.7109375" bestFit="1" customWidth="1"/>
    <col min="2322" max="2322" width="0" hidden="1" customWidth="1"/>
    <col min="2324" max="2324" width="5.140625" bestFit="1" customWidth="1"/>
    <col min="2325" max="2325" width="5" bestFit="1" customWidth="1"/>
    <col min="2326" max="2326" width="7.85546875" bestFit="1" customWidth="1"/>
    <col min="2327" max="2327" width="4" customWidth="1"/>
    <col min="2328" max="2328" width="11.5703125" bestFit="1" customWidth="1"/>
    <col min="2329" max="2329" width="10.7109375" bestFit="1" customWidth="1"/>
    <col min="2330" max="2330" width="7.5703125" customWidth="1"/>
    <col min="2331" max="2331" width="19" bestFit="1" customWidth="1"/>
    <col min="2333" max="2333" width="10.85546875" bestFit="1" customWidth="1"/>
    <col min="2334" max="2334" width="9.28515625" bestFit="1" customWidth="1"/>
    <col min="2335" max="2335" width="4" customWidth="1"/>
    <col min="2336" max="2336" width="11.5703125" bestFit="1" customWidth="1"/>
    <col min="2337" max="2337" width="10.7109375" bestFit="1" customWidth="1"/>
    <col min="2338" max="2338" width="5.42578125" bestFit="1" customWidth="1"/>
    <col min="2339" max="2339" width="15" bestFit="1" customWidth="1"/>
    <col min="2342" max="2342" width="12.7109375" customWidth="1"/>
    <col min="2343" max="2343" width="12.42578125" customWidth="1"/>
    <col min="2561" max="2561" width="5.28515625" bestFit="1" customWidth="1"/>
    <col min="2562" max="2562" width="10.5703125" customWidth="1"/>
    <col min="2563" max="2563" width="9.7109375" bestFit="1" customWidth="1"/>
    <col min="2564" max="2564" width="11.5703125" bestFit="1" customWidth="1"/>
    <col min="2565" max="2565" width="7" customWidth="1"/>
    <col min="2566" max="2566" width="3.85546875" bestFit="1" customWidth="1"/>
    <col min="2567" max="2567" width="4.85546875" bestFit="1" customWidth="1"/>
    <col min="2568" max="2568" width="4.42578125" customWidth="1"/>
    <col min="2569" max="2573" width="4.42578125" bestFit="1" customWidth="1"/>
    <col min="2574" max="2575" width="5.28515625" bestFit="1" customWidth="1"/>
    <col min="2576" max="2576" width="3.85546875" bestFit="1" customWidth="1"/>
    <col min="2577" max="2577" width="20.7109375" bestFit="1" customWidth="1"/>
    <col min="2578" max="2578" width="0" hidden="1" customWidth="1"/>
    <col min="2580" max="2580" width="5.140625" bestFit="1" customWidth="1"/>
    <col min="2581" max="2581" width="5" bestFit="1" customWidth="1"/>
    <col min="2582" max="2582" width="7.85546875" bestFit="1" customWidth="1"/>
    <col min="2583" max="2583" width="4" customWidth="1"/>
    <col min="2584" max="2584" width="11.5703125" bestFit="1" customWidth="1"/>
    <col min="2585" max="2585" width="10.7109375" bestFit="1" customWidth="1"/>
    <col min="2586" max="2586" width="7.5703125" customWidth="1"/>
    <col min="2587" max="2587" width="19" bestFit="1" customWidth="1"/>
    <col min="2589" max="2589" width="10.85546875" bestFit="1" customWidth="1"/>
    <col min="2590" max="2590" width="9.28515625" bestFit="1" customWidth="1"/>
    <col min="2591" max="2591" width="4" customWidth="1"/>
    <col min="2592" max="2592" width="11.5703125" bestFit="1" customWidth="1"/>
    <col min="2593" max="2593" width="10.7109375" bestFit="1" customWidth="1"/>
    <col min="2594" max="2594" width="5.42578125" bestFit="1" customWidth="1"/>
    <col min="2595" max="2595" width="15" bestFit="1" customWidth="1"/>
    <col min="2598" max="2598" width="12.7109375" customWidth="1"/>
    <col min="2599" max="2599" width="12.42578125" customWidth="1"/>
    <col min="2817" max="2817" width="5.28515625" bestFit="1" customWidth="1"/>
    <col min="2818" max="2818" width="10.5703125" customWidth="1"/>
    <col min="2819" max="2819" width="9.7109375" bestFit="1" customWidth="1"/>
    <col min="2820" max="2820" width="11.5703125" bestFit="1" customWidth="1"/>
    <col min="2821" max="2821" width="7" customWidth="1"/>
    <col min="2822" max="2822" width="3.85546875" bestFit="1" customWidth="1"/>
    <col min="2823" max="2823" width="4.85546875" bestFit="1" customWidth="1"/>
    <col min="2824" max="2824" width="4.42578125" customWidth="1"/>
    <col min="2825" max="2829" width="4.42578125" bestFit="1" customWidth="1"/>
    <col min="2830" max="2831" width="5.28515625" bestFit="1" customWidth="1"/>
    <col min="2832" max="2832" width="3.85546875" bestFit="1" customWidth="1"/>
    <col min="2833" max="2833" width="20.7109375" bestFit="1" customWidth="1"/>
    <col min="2834" max="2834" width="0" hidden="1" customWidth="1"/>
    <col min="2836" max="2836" width="5.140625" bestFit="1" customWidth="1"/>
    <col min="2837" max="2837" width="5" bestFit="1" customWidth="1"/>
    <col min="2838" max="2838" width="7.85546875" bestFit="1" customWidth="1"/>
    <col min="2839" max="2839" width="4" customWidth="1"/>
    <col min="2840" max="2840" width="11.5703125" bestFit="1" customWidth="1"/>
    <col min="2841" max="2841" width="10.7109375" bestFit="1" customWidth="1"/>
    <col min="2842" max="2842" width="7.5703125" customWidth="1"/>
    <col min="2843" max="2843" width="19" bestFit="1" customWidth="1"/>
    <col min="2845" max="2845" width="10.85546875" bestFit="1" customWidth="1"/>
    <col min="2846" max="2846" width="9.28515625" bestFit="1" customWidth="1"/>
    <col min="2847" max="2847" width="4" customWidth="1"/>
    <col min="2848" max="2848" width="11.5703125" bestFit="1" customWidth="1"/>
    <col min="2849" max="2849" width="10.7109375" bestFit="1" customWidth="1"/>
    <col min="2850" max="2850" width="5.42578125" bestFit="1" customWidth="1"/>
    <col min="2851" max="2851" width="15" bestFit="1" customWidth="1"/>
    <col min="2854" max="2854" width="12.7109375" customWidth="1"/>
    <col min="2855" max="2855" width="12.42578125" customWidth="1"/>
    <col min="3073" max="3073" width="5.28515625" bestFit="1" customWidth="1"/>
    <col min="3074" max="3074" width="10.5703125" customWidth="1"/>
    <col min="3075" max="3075" width="9.7109375" bestFit="1" customWidth="1"/>
    <col min="3076" max="3076" width="11.5703125" bestFit="1" customWidth="1"/>
    <col min="3077" max="3077" width="7" customWidth="1"/>
    <col min="3078" max="3078" width="3.85546875" bestFit="1" customWidth="1"/>
    <col min="3079" max="3079" width="4.85546875" bestFit="1" customWidth="1"/>
    <col min="3080" max="3080" width="4.42578125" customWidth="1"/>
    <col min="3081" max="3085" width="4.42578125" bestFit="1" customWidth="1"/>
    <col min="3086" max="3087" width="5.28515625" bestFit="1" customWidth="1"/>
    <col min="3088" max="3088" width="3.85546875" bestFit="1" customWidth="1"/>
    <col min="3089" max="3089" width="20.7109375" bestFit="1" customWidth="1"/>
    <col min="3090" max="3090" width="0" hidden="1" customWidth="1"/>
    <col min="3092" max="3092" width="5.140625" bestFit="1" customWidth="1"/>
    <col min="3093" max="3093" width="5" bestFit="1" customWidth="1"/>
    <col min="3094" max="3094" width="7.85546875" bestFit="1" customWidth="1"/>
    <col min="3095" max="3095" width="4" customWidth="1"/>
    <col min="3096" max="3096" width="11.5703125" bestFit="1" customWidth="1"/>
    <col min="3097" max="3097" width="10.7109375" bestFit="1" customWidth="1"/>
    <col min="3098" max="3098" width="7.5703125" customWidth="1"/>
    <col min="3099" max="3099" width="19" bestFit="1" customWidth="1"/>
    <col min="3101" max="3101" width="10.85546875" bestFit="1" customWidth="1"/>
    <col min="3102" max="3102" width="9.28515625" bestFit="1" customWidth="1"/>
    <col min="3103" max="3103" width="4" customWidth="1"/>
    <col min="3104" max="3104" width="11.5703125" bestFit="1" customWidth="1"/>
    <col min="3105" max="3105" width="10.7109375" bestFit="1" customWidth="1"/>
    <col min="3106" max="3106" width="5.42578125" bestFit="1" customWidth="1"/>
    <col min="3107" max="3107" width="15" bestFit="1" customWidth="1"/>
    <col min="3110" max="3110" width="12.7109375" customWidth="1"/>
    <col min="3111" max="3111" width="12.42578125" customWidth="1"/>
    <col min="3329" max="3329" width="5.28515625" bestFit="1" customWidth="1"/>
    <col min="3330" max="3330" width="10.5703125" customWidth="1"/>
    <col min="3331" max="3331" width="9.7109375" bestFit="1" customWidth="1"/>
    <col min="3332" max="3332" width="11.5703125" bestFit="1" customWidth="1"/>
    <col min="3333" max="3333" width="7" customWidth="1"/>
    <col min="3334" max="3334" width="3.85546875" bestFit="1" customWidth="1"/>
    <col min="3335" max="3335" width="4.85546875" bestFit="1" customWidth="1"/>
    <col min="3336" max="3336" width="4.42578125" customWidth="1"/>
    <col min="3337" max="3341" width="4.42578125" bestFit="1" customWidth="1"/>
    <col min="3342" max="3343" width="5.28515625" bestFit="1" customWidth="1"/>
    <col min="3344" max="3344" width="3.85546875" bestFit="1" customWidth="1"/>
    <col min="3345" max="3345" width="20.7109375" bestFit="1" customWidth="1"/>
    <col min="3346" max="3346" width="0" hidden="1" customWidth="1"/>
    <col min="3348" max="3348" width="5.140625" bestFit="1" customWidth="1"/>
    <col min="3349" max="3349" width="5" bestFit="1" customWidth="1"/>
    <col min="3350" max="3350" width="7.85546875" bestFit="1" customWidth="1"/>
    <col min="3351" max="3351" width="4" customWidth="1"/>
    <col min="3352" max="3352" width="11.5703125" bestFit="1" customWidth="1"/>
    <col min="3353" max="3353" width="10.7109375" bestFit="1" customWidth="1"/>
    <col min="3354" max="3354" width="7.5703125" customWidth="1"/>
    <col min="3355" max="3355" width="19" bestFit="1" customWidth="1"/>
    <col min="3357" max="3357" width="10.85546875" bestFit="1" customWidth="1"/>
    <col min="3358" max="3358" width="9.28515625" bestFit="1" customWidth="1"/>
    <col min="3359" max="3359" width="4" customWidth="1"/>
    <col min="3360" max="3360" width="11.5703125" bestFit="1" customWidth="1"/>
    <col min="3361" max="3361" width="10.7109375" bestFit="1" customWidth="1"/>
    <col min="3362" max="3362" width="5.42578125" bestFit="1" customWidth="1"/>
    <col min="3363" max="3363" width="15" bestFit="1" customWidth="1"/>
    <col min="3366" max="3366" width="12.7109375" customWidth="1"/>
    <col min="3367" max="3367" width="12.42578125" customWidth="1"/>
    <col min="3585" max="3585" width="5.28515625" bestFit="1" customWidth="1"/>
    <col min="3586" max="3586" width="10.5703125" customWidth="1"/>
    <col min="3587" max="3587" width="9.7109375" bestFit="1" customWidth="1"/>
    <col min="3588" max="3588" width="11.5703125" bestFit="1" customWidth="1"/>
    <col min="3589" max="3589" width="7" customWidth="1"/>
    <col min="3590" max="3590" width="3.85546875" bestFit="1" customWidth="1"/>
    <col min="3591" max="3591" width="4.85546875" bestFit="1" customWidth="1"/>
    <col min="3592" max="3592" width="4.42578125" customWidth="1"/>
    <col min="3593" max="3597" width="4.42578125" bestFit="1" customWidth="1"/>
    <col min="3598" max="3599" width="5.28515625" bestFit="1" customWidth="1"/>
    <col min="3600" max="3600" width="3.85546875" bestFit="1" customWidth="1"/>
    <col min="3601" max="3601" width="20.7109375" bestFit="1" customWidth="1"/>
    <col min="3602" max="3602" width="0" hidden="1" customWidth="1"/>
    <col min="3604" max="3604" width="5.140625" bestFit="1" customWidth="1"/>
    <col min="3605" max="3605" width="5" bestFit="1" customWidth="1"/>
    <col min="3606" max="3606" width="7.85546875" bestFit="1" customWidth="1"/>
    <col min="3607" max="3607" width="4" customWidth="1"/>
    <col min="3608" max="3608" width="11.5703125" bestFit="1" customWidth="1"/>
    <col min="3609" max="3609" width="10.7109375" bestFit="1" customWidth="1"/>
    <col min="3610" max="3610" width="7.5703125" customWidth="1"/>
    <col min="3611" max="3611" width="19" bestFit="1" customWidth="1"/>
    <col min="3613" max="3613" width="10.85546875" bestFit="1" customWidth="1"/>
    <col min="3614" max="3614" width="9.28515625" bestFit="1" customWidth="1"/>
    <col min="3615" max="3615" width="4" customWidth="1"/>
    <col min="3616" max="3616" width="11.5703125" bestFit="1" customWidth="1"/>
    <col min="3617" max="3617" width="10.7109375" bestFit="1" customWidth="1"/>
    <col min="3618" max="3618" width="5.42578125" bestFit="1" customWidth="1"/>
    <col min="3619" max="3619" width="15" bestFit="1" customWidth="1"/>
    <col min="3622" max="3622" width="12.7109375" customWidth="1"/>
    <col min="3623" max="3623" width="12.42578125" customWidth="1"/>
    <col min="3841" max="3841" width="5.28515625" bestFit="1" customWidth="1"/>
    <col min="3842" max="3842" width="10.5703125" customWidth="1"/>
    <col min="3843" max="3843" width="9.7109375" bestFit="1" customWidth="1"/>
    <col min="3844" max="3844" width="11.5703125" bestFit="1" customWidth="1"/>
    <col min="3845" max="3845" width="7" customWidth="1"/>
    <col min="3846" max="3846" width="3.85546875" bestFit="1" customWidth="1"/>
    <col min="3847" max="3847" width="4.85546875" bestFit="1" customWidth="1"/>
    <col min="3848" max="3848" width="4.42578125" customWidth="1"/>
    <col min="3849" max="3853" width="4.42578125" bestFit="1" customWidth="1"/>
    <col min="3854" max="3855" width="5.28515625" bestFit="1" customWidth="1"/>
    <col min="3856" max="3856" width="3.85546875" bestFit="1" customWidth="1"/>
    <col min="3857" max="3857" width="20.7109375" bestFit="1" customWidth="1"/>
    <col min="3858" max="3858" width="0" hidden="1" customWidth="1"/>
    <col min="3860" max="3860" width="5.140625" bestFit="1" customWidth="1"/>
    <col min="3861" max="3861" width="5" bestFit="1" customWidth="1"/>
    <col min="3862" max="3862" width="7.85546875" bestFit="1" customWidth="1"/>
    <col min="3863" max="3863" width="4" customWidth="1"/>
    <col min="3864" max="3864" width="11.5703125" bestFit="1" customWidth="1"/>
    <col min="3865" max="3865" width="10.7109375" bestFit="1" customWidth="1"/>
    <col min="3866" max="3866" width="7.5703125" customWidth="1"/>
    <col min="3867" max="3867" width="19" bestFit="1" customWidth="1"/>
    <col min="3869" max="3869" width="10.85546875" bestFit="1" customWidth="1"/>
    <col min="3870" max="3870" width="9.28515625" bestFit="1" customWidth="1"/>
    <col min="3871" max="3871" width="4" customWidth="1"/>
    <col min="3872" max="3872" width="11.5703125" bestFit="1" customWidth="1"/>
    <col min="3873" max="3873" width="10.7109375" bestFit="1" customWidth="1"/>
    <col min="3874" max="3874" width="5.42578125" bestFit="1" customWidth="1"/>
    <col min="3875" max="3875" width="15" bestFit="1" customWidth="1"/>
    <col min="3878" max="3878" width="12.7109375" customWidth="1"/>
    <col min="3879" max="3879" width="12.42578125" customWidth="1"/>
    <col min="4097" max="4097" width="5.28515625" bestFit="1" customWidth="1"/>
    <col min="4098" max="4098" width="10.5703125" customWidth="1"/>
    <col min="4099" max="4099" width="9.7109375" bestFit="1" customWidth="1"/>
    <col min="4100" max="4100" width="11.5703125" bestFit="1" customWidth="1"/>
    <col min="4101" max="4101" width="7" customWidth="1"/>
    <col min="4102" max="4102" width="3.85546875" bestFit="1" customWidth="1"/>
    <col min="4103" max="4103" width="4.85546875" bestFit="1" customWidth="1"/>
    <col min="4104" max="4104" width="4.42578125" customWidth="1"/>
    <col min="4105" max="4109" width="4.42578125" bestFit="1" customWidth="1"/>
    <col min="4110" max="4111" width="5.28515625" bestFit="1" customWidth="1"/>
    <col min="4112" max="4112" width="3.85546875" bestFit="1" customWidth="1"/>
    <col min="4113" max="4113" width="20.7109375" bestFit="1" customWidth="1"/>
    <col min="4114" max="4114" width="0" hidden="1" customWidth="1"/>
    <col min="4116" max="4116" width="5.140625" bestFit="1" customWidth="1"/>
    <col min="4117" max="4117" width="5" bestFit="1" customWidth="1"/>
    <col min="4118" max="4118" width="7.85546875" bestFit="1" customWidth="1"/>
    <col min="4119" max="4119" width="4" customWidth="1"/>
    <col min="4120" max="4120" width="11.5703125" bestFit="1" customWidth="1"/>
    <col min="4121" max="4121" width="10.7109375" bestFit="1" customWidth="1"/>
    <col min="4122" max="4122" width="7.5703125" customWidth="1"/>
    <col min="4123" max="4123" width="19" bestFit="1" customWidth="1"/>
    <col min="4125" max="4125" width="10.85546875" bestFit="1" customWidth="1"/>
    <col min="4126" max="4126" width="9.28515625" bestFit="1" customWidth="1"/>
    <col min="4127" max="4127" width="4" customWidth="1"/>
    <col min="4128" max="4128" width="11.5703125" bestFit="1" customWidth="1"/>
    <col min="4129" max="4129" width="10.7109375" bestFit="1" customWidth="1"/>
    <col min="4130" max="4130" width="5.42578125" bestFit="1" customWidth="1"/>
    <col min="4131" max="4131" width="15" bestFit="1" customWidth="1"/>
    <col min="4134" max="4134" width="12.7109375" customWidth="1"/>
    <col min="4135" max="4135" width="12.42578125" customWidth="1"/>
    <col min="4353" max="4353" width="5.28515625" bestFit="1" customWidth="1"/>
    <col min="4354" max="4354" width="10.5703125" customWidth="1"/>
    <col min="4355" max="4355" width="9.7109375" bestFit="1" customWidth="1"/>
    <col min="4356" max="4356" width="11.5703125" bestFit="1" customWidth="1"/>
    <col min="4357" max="4357" width="7" customWidth="1"/>
    <col min="4358" max="4358" width="3.85546875" bestFit="1" customWidth="1"/>
    <col min="4359" max="4359" width="4.85546875" bestFit="1" customWidth="1"/>
    <col min="4360" max="4360" width="4.42578125" customWidth="1"/>
    <col min="4361" max="4365" width="4.42578125" bestFit="1" customWidth="1"/>
    <col min="4366" max="4367" width="5.28515625" bestFit="1" customWidth="1"/>
    <col min="4368" max="4368" width="3.85546875" bestFit="1" customWidth="1"/>
    <col min="4369" max="4369" width="20.7109375" bestFit="1" customWidth="1"/>
    <col min="4370" max="4370" width="0" hidden="1" customWidth="1"/>
    <col min="4372" max="4372" width="5.140625" bestFit="1" customWidth="1"/>
    <col min="4373" max="4373" width="5" bestFit="1" customWidth="1"/>
    <col min="4374" max="4374" width="7.85546875" bestFit="1" customWidth="1"/>
    <col min="4375" max="4375" width="4" customWidth="1"/>
    <col min="4376" max="4376" width="11.5703125" bestFit="1" customWidth="1"/>
    <col min="4377" max="4377" width="10.7109375" bestFit="1" customWidth="1"/>
    <col min="4378" max="4378" width="7.5703125" customWidth="1"/>
    <col min="4379" max="4379" width="19" bestFit="1" customWidth="1"/>
    <col min="4381" max="4381" width="10.85546875" bestFit="1" customWidth="1"/>
    <col min="4382" max="4382" width="9.28515625" bestFit="1" customWidth="1"/>
    <col min="4383" max="4383" width="4" customWidth="1"/>
    <col min="4384" max="4384" width="11.5703125" bestFit="1" customWidth="1"/>
    <col min="4385" max="4385" width="10.7109375" bestFit="1" customWidth="1"/>
    <col min="4386" max="4386" width="5.42578125" bestFit="1" customWidth="1"/>
    <col min="4387" max="4387" width="15" bestFit="1" customWidth="1"/>
    <col min="4390" max="4390" width="12.7109375" customWidth="1"/>
    <col min="4391" max="4391" width="12.42578125" customWidth="1"/>
    <col min="4609" max="4609" width="5.28515625" bestFit="1" customWidth="1"/>
    <col min="4610" max="4610" width="10.5703125" customWidth="1"/>
    <col min="4611" max="4611" width="9.7109375" bestFit="1" customWidth="1"/>
    <col min="4612" max="4612" width="11.5703125" bestFit="1" customWidth="1"/>
    <col min="4613" max="4613" width="7" customWidth="1"/>
    <col min="4614" max="4614" width="3.85546875" bestFit="1" customWidth="1"/>
    <col min="4615" max="4615" width="4.85546875" bestFit="1" customWidth="1"/>
    <col min="4616" max="4616" width="4.42578125" customWidth="1"/>
    <col min="4617" max="4621" width="4.42578125" bestFit="1" customWidth="1"/>
    <col min="4622" max="4623" width="5.28515625" bestFit="1" customWidth="1"/>
    <col min="4624" max="4624" width="3.85546875" bestFit="1" customWidth="1"/>
    <col min="4625" max="4625" width="20.7109375" bestFit="1" customWidth="1"/>
    <col min="4626" max="4626" width="0" hidden="1" customWidth="1"/>
    <col min="4628" max="4628" width="5.140625" bestFit="1" customWidth="1"/>
    <col min="4629" max="4629" width="5" bestFit="1" customWidth="1"/>
    <col min="4630" max="4630" width="7.85546875" bestFit="1" customWidth="1"/>
    <col min="4631" max="4631" width="4" customWidth="1"/>
    <col min="4632" max="4632" width="11.5703125" bestFit="1" customWidth="1"/>
    <col min="4633" max="4633" width="10.7109375" bestFit="1" customWidth="1"/>
    <col min="4634" max="4634" width="7.5703125" customWidth="1"/>
    <col min="4635" max="4635" width="19" bestFit="1" customWidth="1"/>
    <col min="4637" max="4637" width="10.85546875" bestFit="1" customWidth="1"/>
    <col min="4638" max="4638" width="9.28515625" bestFit="1" customWidth="1"/>
    <col min="4639" max="4639" width="4" customWidth="1"/>
    <col min="4640" max="4640" width="11.5703125" bestFit="1" customWidth="1"/>
    <col min="4641" max="4641" width="10.7109375" bestFit="1" customWidth="1"/>
    <col min="4642" max="4642" width="5.42578125" bestFit="1" customWidth="1"/>
    <col min="4643" max="4643" width="15" bestFit="1" customWidth="1"/>
    <col min="4646" max="4646" width="12.7109375" customWidth="1"/>
    <col min="4647" max="4647" width="12.42578125" customWidth="1"/>
    <col min="4865" max="4865" width="5.28515625" bestFit="1" customWidth="1"/>
    <col min="4866" max="4866" width="10.5703125" customWidth="1"/>
    <col min="4867" max="4867" width="9.7109375" bestFit="1" customWidth="1"/>
    <col min="4868" max="4868" width="11.5703125" bestFit="1" customWidth="1"/>
    <col min="4869" max="4869" width="7" customWidth="1"/>
    <col min="4870" max="4870" width="3.85546875" bestFit="1" customWidth="1"/>
    <col min="4871" max="4871" width="4.85546875" bestFit="1" customWidth="1"/>
    <col min="4872" max="4872" width="4.42578125" customWidth="1"/>
    <col min="4873" max="4877" width="4.42578125" bestFit="1" customWidth="1"/>
    <col min="4878" max="4879" width="5.28515625" bestFit="1" customWidth="1"/>
    <col min="4880" max="4880" width="3.85546875" bestFit="1" customWidth="1"/>
    <col min="4881" max="4881" width="20.7109375" bestFit="1" customWidth="1"/>
    <col min="4882" max="4882" width="0" hidden="1" customWidth="1"/>
    <col min="4884" max="4884" width="5.140625" bestFit="1" customWidth="1"/>
    <col min="4885" max="4885" width="5" bestFit="1" customWidth="1"/>
    <col min="4886" max="4886" width="7.85546875" bestFit="1" customWidth="1"/>
    <col min="4887" max="4887" width="4" customWidth="1"/>
    <col min="4888" max="4888" width="11.5703125" bestFit="1" customWidth="1"/>
    <col min="4889" max="4889" width="10.7109375" bestFit="1" customWidth="1"/>
    <col min="4890" max="4890" width="7.5703125" customWidth="1"/>
    <col min="4891" max="4891" width="19" bestFit="1" customWidth="1"/>
    <col min="4893" max="4893" width="10.85546875" bestFit="1" customWidth="1"/>
    <col min="4894" max="4894" width="9.28515625" bestFit="1" customWidth="1"/>
    <col min="4895" max="4895" width="4" customWidth="1"/>
    <col min="4896" max="4896" width="11.5703125" bestFit="1" customWidth="1"/>
    <col min="4897" max="4897" width="10.7109375" bestFit="1" customWidth="1"/>
    <col min="4898" max="4898" width="5.42578125" bestFit="1" customWidth="1"/>
    <col min="4899" max="4899" width="15" bestFit="1" customWidth="1"/>
    <col min="4902" max="4902" width="12.7109375" customWidth="1"/>
    <col min="4903" max="4903" width="12.42578125" customWidth="1"/>
    <col min="5121" max="5121" width="5.28515625" bestFit="1" customWidth="1"/>
    <col min="5122" max="5122" width="10.5703125" customWidth="1"/>
    <col min="5123" max="5123" width="9.7109375" bestFit="1" customWidth="1"/>
    <col min="5124" max="5124" width="11.5703125" bestFit="1" customWidth="1"/>
    <col min="5125" max="5125" width="7" customWidth="1"/>
    <col min="5126" max="5126" width="3.85546875" bestFit="1" customWidth="1"/>
    <col min="5127" max="5127" width="4.85546875" bestFit="1" customWidth="1"/>
    <col min="5128" max="5128" width="4.42578125" customWidth="1"/>
    <col min="5129" max="5133" width="4.42578125" bestFit="1" customWidth="1"/>
    <col min="5134" max="5135" width="5.28515625" bestFit="1" customWidth="1"/>
    <col min="5136" max="5136" width="3.85546875" bestFit="1" customWidth="1"/>
    <col min="5137" max="5137" width="20.7109375" bestFit="1" customWidth="1"/>
    <col min="5138" max="5138" width="0" hidden="1" customWidth="1"/>
    <col min="5140" max="5140" width="5.140625" bestFit="1" customWidth="1"/>
    <col min="5141" max="5141" width="5" bestFit="1" customWidth="1"/>
    <col min="5142" max="5142" width="7.85546875" bestFit="1" customWidth="1"/>
    <col min="5143" max="5143" width="4" customWidth="1"/>
    <col min="5144" max="5144" width="11.5703125" bestFit="1" customWidth="1"/>
    <col min="5145" max="5145" width="10.7109375" bestFit="1" customWidth="1"/>
    <col min="5146" max="5146" width="7.5703125" customWidth="1"/>
    <col min="5147" max="5147" width="19" bestFit="1" customWidth="1"/>
    <col min="5149" max="5149" width="10.85546875" bestFit="1" customWidth="1"/>
    <col min="5150" max="5150" width="9.28515625" bestFit="1" customWidth="1"/>
    <col min="5151" max="5151" width="4" customWidth="1"/>
    <col min="5152" max="5152" width="11.5703125" bestFit="1" customWidth="1"/>
    <col min="5153" max="5153" width="10.7109375" bestFit="1" customWidth="1"/>
    <col min="5154" max="5154" width="5.42578125" bestFit="1" customWidth="1"/>
    <col min="5155" max="5155" width="15" bestFit="1" customWidth="1"/>
    <col min="5158" max="5158" width="12.7109375" customWidth="1"/>
    <col min="5159" max="5159" width="12.42578125" customWidth="1"/>
    <col min="5377" max="5377" width="5.28515625" bestFit="1" customWidth="1"/>
    <col min="5378" max="5378" width="10.5703125" customWidth="1"/>
    <col min="5379" max="5379" width="9.7109375" bestFit="1" customWidth="1"/>
    <col min="5380" max="5380" width="11.5703125" bestFit="1" customWidth="1"/>
    <col min="5381" max="5381" width="7" customWidth="1"/>
    <col min="5382" max="5382" width="3.85546875" bestFit="1" customWidth="1"/>
    <col min="5383" max="5383" width="4.85546875" bestFit="1" customWidth="1"/>
    <col min="5384" max="5384" width="4.42578125" customWidth="1"/>
    <col min="5385" max="5389" width="4.42578125" bestFit="1" customWidth="1"/>
    <col min="5390" max="5391" width="5.28515625" bestFit="1" customWidth="1"/>
    <col min="5392" max="5392" width="3.85546875" bestFit="1" customWidth="1"/>
    <col min="5393" max="5393" width="20.7109375" bestFit="1" customWidth="1"/>
    <col min="5394" max="5394" width="0" hidden="1" customWidth="1"/>
    <col min="5396" max="5396" width="5.140625" bestFit="1" customWidth="1"/>
    <col min="5397" max="5397" width="5" bestFit="1" customWidth="1"/>
    <col min="5398" max="5398" width="7.85546875" bestFit="1" customWidth="1"/>
    <col min="5399" max="5399" width="4" customWidth="1"/>
    <col min="5400" max="5400" width="11.5703125" bestFit="1" customWidth="1"/>
    <col min="5401" max="5401" width="10.7109375" bestFit="1" customWidth="1"/>
    <col min="5402" max="5402" width="7.5703125" customWidth="1"/>
    <col min="5403" max="5403" width="19" bestFit="1" customWidth="1"/>
    <col min="5405" max="5405" width="10.85546875" bestFit="1" customWidth="1"/>
    <col min="5406" max="5406" width="9.28515625" bestFit="1" customWidth="1"/>
    <col min="5407" max="5407" width="4" customWidth="1"/>
    <col min="5408" max="5408" width="11.5703125" bestFit="1" customWidth="1"/>
    <col min="5409" max="5409" width="10.7109375" bestFit="1" customWidth="1"/>
    <col min="5410" max="5410" width="5.42578125" bestFit="1" customWidth="1"/>
    <col min="5411" max="5411" width="15" bestFit="1" customWidth="1"/>
    <col min="5414" max="5414" width="12.7109375" customWidth="1"/>
    <col min="5415" max="5415" width="12.42578125" customWidth="1"/>
    <col min="5633" max="5633" width="5.28515625" bestFit="1" customWidth="1"/>
    <col min="5634" max="5634" width="10.5703125" customWidth="1"/>
    <col min="5635" max="5635" width="9.7109375" bestFit="1" customWidth="1"/>
    <col min="5636" max="5636" width="11.5703125" bestFit="1" customWidth="1"/>
    <col min="5637" max="5637" width="7" customWidth="1"/>
    <col min="5638" max="5638" width="3.85546875" bestFit="1" customWidth="1"/>
    <col min="5639" max="5639" width="4.85546875" bestFit="1" customWidth="1"/>
    <col min="5640" max="5640" width="4.42578125" customWidth="1"/>
    <col min="5641" max="5645" width="4.42578125" bestFit="1" customWidth="1"/>
    <col min="5646" max="5647" width="5.28515625" bestFit="1" customWidth="1"/>
    <col min="5648" max="5648" width="3.85546875" bestFit="1" customWidth="1"/>
    <col min="5649" max="5649" width="20.7109375" bestFit="1" customWidth="1"/>
    <col min="5650" max="5650" width="0" hidden="1" customWidth="1"/>
    <col min="5652" max="5652" width="5.140625" bestFit="1" customWidth="1"/>
    <col min="5653" max="5653" width="5" bestFit="1" customWidth="1"/>
    <col min="5654" max="5654" width="7.85546875" bestFit="1" customWidth="1"/>
    <col min="5655" max="5655" width="4" customWidth="1"/>
    <col min="5656" max="5656" width="11.5703125" bestFit="1" customWidth="1"/>
    <col min="5657" max="5657" width="10.7109375" bestFit="1" customWidth="1"/>
    <col min="5658" max="5658" width="7.5703125" customWidth="1"/>
    <col min="5659" max="5659" width="19" bestFit="1" customWidth="1"/>
    <col min="5661" max="5661" width="10.85546875" bestFit="1" customWidth="1"/>
    <col min="5662" max="5662" width="9.28515625" bestFit="1" customWidth="1"/>
    <col min="5663" max="5663" width="4" customWidth="1"/>
    <col min="5664" max="5664" width="11.5703125" bestFit="1" customWidth="1"/>
    <col min="5665" max="5665" width="10.7109375" bestFit="1" customWidth="1"/>
    <col min="5666" max="5666" width="5.42578125" bestFit="1" customWidth="1"/>
    <col min="5667" max="5667" width="15" bestFit="1" customWidth="1"/>
    <col min="5670" max="5670" width="12.7109375" customWidth="1"/>
    <col min="5671" max="5671" width="12.42578125" customWidth="1"/>
    <col min="5889" max="5889" width="5.28515625" bestFit="1" customWidth="1"/>
    <col min="5890" max="5890" width="10.5703125" customWidth="1"/>
    <col min="5891" max="5891" width="9.7109375" bestFit="1" customWidth="1"/>
    <col min="5892" max="5892" width="11.5703125" bestFit="1" customWidth="1"/>
    <col min="5893" max="5893" width="7" customWidth="1"/>
    <col min="5894" max="5894" width="3.85546875" bestFit="1" customWidth="1"/>
    <col min="5895" max="5895" width="4.85546875" bestFit="1" customWidth="1"/>
    <col min="5896" max="5896" width="4.42578125" customWidth="1"/>
    <col min="5897" max="5901" width="4.42578125" bestFit="1" customWidth="1"/>
    <col min="5902" max="5903" width="5.28515625" bestFit="1" customWidth="1"/>
    <col min="5904" max="5904" width="3.85546875" bestFit="1" customWidth="1"/>
    <col min="5905" max="5905" width="20.7109375" bestFit="1" customWidth="1"/>
    <col min="5906" max="5906" width="0" hidden="1" customWidth="1"/>
    <col min="5908" max="5908" width="5.140625" bestFit="1" customWidth="1"/>
    <col min="5909" max="5909" width="5" bestFit="1" customWidth="1"/>
    <col min="5910" max="5910" width="7.85546875" bestFit="1" customWidth="1"/>
    <col min="5911" max="5911" width="4" customWidth="1"/>
    <col min="5912" max="5912" width="11.5703125" bestFit="1" customWidth="1"/>
    <col min="5913" max="5913" width="10.7109375" bestFit="1" customWidth="1"/>
    <col min="5914" max="5914" width="7.5703125" customWidth="1"/>
    <col min="5915" max="5915" width="19" bestFit="1" customWidth="1"/>
    <col min="5917" max="5917" width="10.85546875" bestFit="1" customWidth="1"/>
    <col min="5918" max="5918" width="9.28515625" bestFit="1" customWidth="1"/>
    <col min="5919" max="5919" width="4" customWidth="1"/>
    <col min="5920" max="5920" width="11.5703125" bestFit="1" customWidth="1"/>
    <col min="5921" max="5921" width="10.7109375" bestFit="1" customWidth="1"/>
    <col min="5922" max="5922" width="5.42578125" bestFit="1" customWidth="1"/>
    <col min="5923" max="5923" width="15" bestFit="1" customWidth="1"/>
    <col min="5926" max="5926" width="12.7109375" customWidth="1"/>
    <col min="5927" max="5927" width="12.42578125" customWidth="1"/>
    <col min="6145" max="6145" width="5.28515625" bestFit="1" customWidth="1"/>
    <col min="6146" max="6146" width="10.5703125" customWidth="1"/>
    <col min="6147" max="6147" width="9.7109375" bestFit="1" customWidth="1"/>
    <col min="6148" max="6148" width="11.5703125" bestFit="1" customWidth="1"/>
    <col min="6149" max="6149" width="7" customWidth="1"/>
    <col min="6150" max="6150" width="3.85546875" bestFit="1" customWidth="1"/>
    <col min="6151" max="6151" width="4.85546875" bestFit="1" customWidth="1"/>
    <col min="6152" max="6152" width="4.42578125" customWidth="1"/>
    <col min="6153" max="6157" width="4.42578125" bestFit="1" customWidth="1"/>
    <col min="6158" max="6159" width="5.28515625" bestFit="1" customWidth="1"/>
    <col min="6160" max="6160" width="3.85546875" bestFit="1" customWidth="1"/>
    <col min="6161" max="6161" width="20.7109375" bestFit="1" customWidth="1"/>
    <col min="6162" max="6162" width="0" hidden="1" customWidth="1"/>
    <col min="6164" max="6164" width="5.140625" bestFit="1" customWidth="1"/>
    <col min="6165" max="6165" width="5" bestFit="1" customWidth="1"/>
    <col min="6166" max="6166" width="7.85546875" bestFit="1" customWidth="1"/>
    <col min="6167" max="6167" width="4" customWidth="1"/>
    <col min="6168" max="6168" width="11.5703125" bestFit="1" customWidth="1"/>
    <col min="6169" max="6169" width="10.7109375" bestFit="1" customWidth="1"/>
    <col min="6170" max="6170" width="7.5703125" customWidth="1"/>
    <col min="6171" max="6171" width="19" bestFit="1" customWidth="1"/>
    <col min="6173" max="6173" width="10.85546875" bestFit="1" customWidth="1"/>
    <col min="6174" max="6174" width="9.28515625" bestFit="1" customWidth="1"/>
    <col min="6175" max="6175" width="4" customWidth="1"/>
    <col min="6176" max="6176" width="11.5703125" bestFit="1" customWidth="1"/>
    <col min="6177" max="6177" width="10.7109375" bestFit="1" customWidth="1"/>
    <col min="6178" max="6178" width="5.42578125" bestFit="1" customWidth="1"/>
    <col min="6179" max="6179" width="15" bestFit="1" customWidth="1"/>
    <col min="6182" max="6182" width="12.7109375" customWidth="1"/>
    <col min="6183" max="6183" width="12.42578125" customWidth="1"/>
    <col min="6401" max="6401" width="5.28515625" bestFit="1" customWidth="1"/>
    <col min="6402" max="6402" width="10.5703125" customWidth="1"/>
    <col min="6403" max="6403" width="9.7109375" bestFit="1" customWidth="1"/>
    <col min="6404" max="6404" width="11.5703125" bestFit="1" customWidth="1"/>
    <col min="6405" max="6405" width="7" customWidth="1"/>
    <col min="6406" max="6406" width="3.85546875" bestFit="1" customWidth="1"/>
    <col min="6407" max="6407" width="4.85546875" bestFit="1" customWidth="1"/>
    <col min="6408" max="6408" width="4.42578125" customWidth="1"/>
    <col min="6409" max="6413" width="4.42578125" bestFit="1" customWidth="1"/>
    <col min="6414" max="6415" width="5.28515625" bestFit="1" customWidth="1"/>
    <col min="6416" max="6416" width="3.85546875" bestFit="1" customWidth="1"/>
    <col min="6417" max="6417" width="20.7109375" bestFit="1" customWidth="1"/>
    <col min="6418" max="6418" width="0" hidden="1" customWidth="1"/>
    <col min="6420" max="6420" width="5.140625" bestFit="1" customWidth="1"/>
    <col min="6421" max="6421" width="5" bestFit="1" customWidth="1"/>
    <col min="6422" max="6422" width="7.85546875" bestFit="1" customWidth="1"/>
    <col min="6423" max="6423" width="4" customWidth="1"/>
    <col min="6424" max="6424" width="11.5703125" bestFit="1" customWidth="1"/>
    <col min="6425" max="6425" width="10.7109375" bestFit="1" customWidth="1"/>
    <col min="6426" max="6426" width="7.5703125" customWidth="1"/>
    <col min="6427" max="6427" width="19" bestFit="1" customWidth="1"/>
    <col min="6429" max="6429" width="10.85546875" bestFit="1" customWidth="1"/>
    <col min="6430" max="6430" width="9.28515625" bestFit="1" customWidth="1"/>
    <col min="6431" max="6431" width="4" customWidth="1"/>
    <col min="6432" max="6432" width="11.5703125" bestFit="1" customWidth="1"/>
    <col min="6433" max="6433" width="10.7109375" bestFit="1" customWidth="1"/>
    <col min="6434" max="6434" width="5.42578125" bestFit="1" customWidth="1"/>
    <col min="6435" max="6435" width="15" bestFit="1" customWidth="1"/>
    <col min="6438" max="6438" width="12.7109375" customWidth="1"/>
    <col min="6439" max="6439" width="12.42578125" customWidth="1"/>
    <col min="6657" max="6657" width="5.28515625" bestFit="1" customWidth="1"/>
    <col min="6658" max="6658" width="10.5703125" customWidth="1"/>
    <col min="6659" max="6659" width="9.7109375" bestFit="1" customWidth="1"/>
    <col min="6660" max="6660" width="11.5703125" bestFit="1" customWidth="1"/>
    <col min="6661" max="6661" width="7" customWidth="1"/>
    <col min="6662" max="6662" width="3.85546875" bestFit="1" customWidth="1"/>
    <col min="6663" max="6663" width="4.85546875" bestFit="1" customWidth="1"/>
    <col min="6664" max="6664" width="4.42578125" customWidth="1"/>
    <col min="6665" max="6669" width="4.42578125" bestFit="1" customWidth="1"/>
    <col min="6670" max="6671" width="5.28515625" bestFit="1" customWidth="1"/>
    <col min="6672" max="6672" width="3.85546875" bestFit="1" customWidth="1"/>
    <col min="6673" max="6673" width="20.7109375" bestFit="1" customWidth="1"/>
    <col min="6674" max="6674" width="0" hidden="1" customWidth="1"/>
    <col min="6676" max="6676" width="5.140625" bestFit="1" customWidth="1"/>
    <col min="6677" max="6677" width="5" bestFit="1" customWidth="1"/>
    <col min="6678" max="6678" width="7.85546875" bestFit="1" customWidth="1"/>
    <col min="6679" max="6679" width="4" customWidth="1"/>
    <col min="6680" max="6680" width="11.5703125" bestFit="1" customWidth="1"/>
    <col min="6681" max="6681" width="10.7109375" bestFit="1" customWidth="1"/>
    <col min="6682" max="6682" width="7.5703125" customWidth="1"/>
    <col min="6683" max="6683" width="19" bestFit="1" customWidth="1"/>
    <col min="6685" max="6685" width="10.85546875" bestFit="1" customWidth="1"/>
    <col min="6686" max="6686" width="9.28515625" bestFit="1" customWidth="1"/>
    <col min="6687" max="6687" width="4" customWidth="1"/>
    <col min="6688" max="6688" width="11.5703125" bestFit="1" customWidth="1"/>
    <col min="6689" max="6689" width="10.7109375" bestFit="1" customWidth="1"/>
    <col min="6690" max="6690" width="5.42578125" bestFit="1" customWidth="1"/>
    <col min="6691" max="6691" width="15" bestFit="1" customWidth="1"/>
    <col min="6694" max="6694" width="12.7109375" customWidth="1"/>
    <col min="6695" max="6695" width="12.42578125" customWidth="1"/>
    <col min="6913" max="6913" width="5.28515625" bestFit="1" customWidth="1"/>
    <col min="6914" max="6914" width="10.5703125" customWidth="1"/>
    <col min="6915" max="6915" width="9.7109375" bestFit="1" customWidth="1"/>
    <col min="6916" max="6916" width="11.5703125" bestFit="1" customWidth="1"/>
    <col min="6917" max="6917" width="7" customWidth="1"/>
    <col min="6918" max="6918" width="3.85546875" bestFit="1" customWidth="1"/>
    <col min="6919" max="6919" width="4.85546875" bestFit="1" customWidth="1"/>
    <col min="6920" max="6920" width="4.42578125" customWidth="1"/>
    <col min="6921" max="6925" width="4.42578125" bestFit="1" customWidth="1"/>
    <col min="6926" max="6927" width="5.28515625" bestFit="1" customWidth="1"/>
    <col min="6928" max="6928" width="3.85546875" bestFit="1" customWidth="1"/>
    <col min="6929" max="6929" width="20.7109375" bestFit="1" customWidth="1"/>
    <col min="6930" max="6930" width="0" hidden="1" customWidth="1"/>
    <col min="6932" max="6932" width="5.140625" bestFit="1" customWidth="1"/>
    <col min="6933" max="6933" width="5" bestFit="1" customWidth="1"/>
    <col min="6934" max="6934" width="7.85546875" bestFit="1" customWidth="1"/>
    <col min="6935" max="6935" width="4" customWidth="1"/>
    <col min="6936" max="6936" width="11.5703125" bestFit="1" customWidth="1"/>
    <col min="6937" max="6937" width="10.7109375" bestFit="1" customWidth="1"/>
    <col min="6938" max="6938" width="7.5703125" customWidth="1"/>
    <col min="6939" max="6939" width="19" bestFit="1" customWidth="1"/>
    <col min="6941" max="6941" width="10.85546875" bestFit="1" customWidth="1"/>
    <col min="6942" max="6942" width="9.28515625" bestFit="1" customWidth="1"/>
    <col min="6943" max="6943" width="4" customWidth="1"/>
    <col min="6944" max="6944" width="11.5703125" bestFit="1" customWidth="1"/>
    <col min="6945" max="6945" width="10.7109375" bestFit="1" customWidth="1"/>
    <col min="6946" max="6946" width="5.42578125" bestFit="1" customWidth="1"/>
    <col min="6947" max="6947" width="15" bestFit="1" customWidth="1"/>
    <col min="6950" max="6950" width="12.7109375" customWidth="1"/>
    <col min="6951" max="6951" width="12.42578125" customWidth="1"/>
    <col min="7169" max="7169" width="5.28515625" bestFit="1" customWidth="1"/>
    <col min="7170" max="7170" width="10.5703125" customWidth="1"/>
    <col min="7171" max="7171" width="9.7109375" bestFit="1" customWidth="1"/>
    <col min="7172" max="7172" width="11.5703125" bestFit="1" customWidth="1"/>
    <col min="7173" max="7173" width="7" customWidth="1"/>
    <col min="7174" max="7174" width="3.85546875" bestFit="1" customWidth="1"/>
    <col min="7175" max="7175" width="4.85546875" bestFit="1" customWidth="1"/>
    <col min="7176" max="7176" width="4.42578125" customWidth="1"/>
    <col min="7177" max="7181" width="4.42578125" bestFit="1" customWidth="1"/>
    <col min="7182" max="7183" width="5.28515625" bestFit="1" customWidth="1"/>
    <col min="7184" max="7184" width="3.85546875" bestFit="1" customWidth="1"/>
    <col min="7185" max="7185" width="20.7109375" bestFit="1" customWidth="1"/>
    <col min="7186" max="7186" width="0" hidden="1" customWidth="1"/>
    <col min="7188" max="7188" width="5.140625" bestFit="1" customWidth="1"/>
    <col min="7189" max="7189" width="5" bestFit="1" customWidth="1"/>
    <col min="7190" max="7190" width="7.85546875" bestFit="1" customWidth="1"/>
    <col min="7191" max="7191" width="4" customWidth="1"/>
    <col min="7192" max="7192" width="11.5703125" bestFit="1" customWidth="1"/>
    <col min="7193" max="7193" width="10.7109375" bestFit="1" customWidth="1"/>
    <col min="7194" max="7194" width="7.5703125" customWidth="1"/>
    <col min="7195" max="7195" width="19" bestFit="1" customWidth="1"/>
    <col min="7197" max="7197" width="10.85546875" bestFit="1" customWidth="1"/>
    <col min="7198" max="7198" width="9.28515625" bestFit="1" customWidth="1"/>
    <col min="7199" max="7199" width="4" customWidth="1"/>
    <col min="7200" max="7200" width="11.5703125" bestFit="1" customWidth="1"/>
    <col min="7201" max="7201" width="10.7109375" bestFit="1" customWidth="1"/>
    <col min="7202" max="7202" width="5.42578125" bestFit="1" customWidth="1"/>
    <col min="7203" max="7203" width="15" bestFit="1" customWidth="1"/>
    <col min="7206" max="7206" width="12.7109375" customWidth="1"/>
    <col min="7207" max="7207" width="12.42578125" customWidth="1"/>
    <col min="7425" max="7425" width="5.28515625" bestFit="1" customWidth="1"/>
    <col min="7426" max="7426" width="10.5703125" customWidth="1"/>
    <col min="7427" max="7427" width="9.7109375" bestFit="1" customWidth="1"/>
    <col min="7428" max="7428" width="11.5703125" bestFit="1" customWidth="1"/>
    <col min="7429" max="7429" width="7" customWidth="1"/>
    <col min="7430" max="7430" width="3.85546875" bestFit="1" customWidth="1"/>
    <col min="7431" max="7431" width="4.85546875" bestFit="1" customWidth="1"/>
    <col min="7432" max="7432" width="4.42578125" customWidth="1"/>
    <col min="7433" max="7437" width="4.42578125" bestFit="1" customWidth="1"/>
    <col min="7438" max="7439" width="5.28515625" bestFit="1" customWidth="1"/>
    <col min="7440" max="7440" width="3.85546875" bestFit="1" customWidth="1"/>
    <col min="7441" max="7441" width="20.7109375" bestFit="1" customWidth="1"/>
    <col min="7442" max="7442" width="0" hidden="1" customWidth="1"/>
    <col min="7444" max="7444" width="5.140625" bestFit="1" customWidth="1"/>
    <col min="7445" max="7445" width="5" bestFit="1" customWidth="1"/>
    <col min="7446" max="7446" width="7.85546875" bestFit="1" customWidth="1"/>
    <col min="7447" max="7447" width="4" customWidth="1"/>
    <col min="7448" max="7448" width="11.5703125" bestFit="1" customWidth="1"/>
    <col min="7449" max="7449" width="10.7109375" bestFit="1" customWidth="1"/>
    <col min="7450" max="7450" width="7.5703125" customWidth="1"/>
    <col min="7451" max="7451" width="19" bestFit="1" customWidth="1"/>
    <col min="7453" max="7453" width="10.85546875" bestFit="1" customWidth="1"/>
    <col min="7454" max="7454" width="9.28515625" bestFit="1" customWidth="1"/>
    <col min="7455" max="7455" width="4" customWidth="1"/>
    <col min="7456" max="7456" width="11.5703125" bestFit="1" customWidth="1"/>
    <col min="7457" max="7457" width="10.7109375" bestFit="1" customWidth="1"/>
    <col min="7458" max="7458" width="5.42578125" bestFit="1" customWidth="1"/>
    <col min="7459" max="7459" width="15" bestFit="1" customWidth="1"/>
    <col min="7462" max="7462" width="12.7109375" customWidth="1"/>
    <col min="7463" max="7463" width="12.42578125" customWidth="1"/>
    <col min="7681" max="7681" width="5.28515625" bestFit="1" customWidth="1"/>
    <col min="7682" max="7682" width="10.5703125" customWidth="1"/>
    <col min="7683" max="7683" width="9.7109375" bestFit="1" customWidth="1"/>
    <col min="7684" max="7684" width="11.5703125" bestFit="1" customWidth="1"/>
    <col min="7685" max="7685" width="7" customWidth="1"/>
    <col min="7686" max="7686" width="3.85546875" bestFit="1" customWidth="1"/>
    <col min="7687" max="7687" width="4.85546875" bestFit="1" customWidth="1"/>
    <col min="7688" max="7688" width="4.42578125" customWidth="1"/>
    <col min="7689" max="7693" width="4.42578125" bestFit="1" customWidth="1"/>
    <col min="7694" max="7695" width="5.28515625" bestFit="1" customWidth="1"/>
    <col min="7696" max="7696" width="3.85546875" bestFit="1" customWidth="1"/>
    <col min="7697" max="7697" width="20.7109375" bestFit="1" customWidth="1"/>
    <col min="7698" max="7698" width="0" hidden="1" customWidth="1"/>
    <col min="7700" max="7700" width="5.140625" bestFit="1" customWidth="1"/>
    <col min="7701" max="7701" width="5" bestFit="1" customWidth="1"/>
    <col min="7702" max="7702" width="7.85546875" bestFit="1" customWidth="1"/>
    <col min="7703" max="7703" width="4" customWidth="1"/>
    <col min="7704" max="7704" width="11.5703125" bestFit="1" customWidth="1"/>
    <col min="7705" max="7705" width="10.7109375" bestFit="1" customWidth="1"/>
    <col min="7706" max="7706" width="7.5703125" customWidth="1"/>
    <col min="7707" max="7707" width="19" bestFit="1" customWidth="1"/>
    <col min="7709" max="7709" width="10.85546875" bestFit="1" customWidth="1"/>
    <col min="7710" max="7710" width="9.28515625" bestFit="1" customWidth="1"/>
    <col min="7711" max="7711" width="4" customWidth="1"/>
    <col min="7712" max="7712" width="11.5703125" bestFit="1" customWidth="1"/>
    <col min="7713" max="7713" width="10.7109375" bestFit="1" customWidth="1"/>
    <col min="7714" max="7714" width="5.42578125" bestFit="1" customWidth="1"/>
    <col min="7715" max="7715" width="15" bestFit="1" customWidth="1"/>
    <col min="7718" max="7718" width="12.7109375" customWidth="1"/>
    <col min="7719" max="7719" width="12.42578125" customWidth="1"/>
    <col min="7937" max="7937" width="5.28515625" bestFit="1" customWidth="1"/>
    <col min="7938" max="7938" width="10.5703125" customWidth="1"/>
    <col min="7939" max="7939" width="9.7109375" bestFit="1" customWidth="1"/>
    <col min="7940" max="7940" width="11.5703125" bestFit="1" customWidth="1"/>
    <col min="7941" max="7941" width="7" customWidth="1"/>
    <col min="7942" max="7942" width="3.85546875" bestFit="1" customWidth="1"/>
    <col min="7943" max="7943" width="4.85546875" bestFit="1" customWidth="1"/>
    <col min="7944" max="7944" width="4.42578125" customWidth="1"/>
    <col min="7945" max="7949" width="4.42578125" bestFit="1" customWidth="1"/>
    <col min="7950" max="7951" width="5.28515625" bestFit="1" customWidth="1"/>
    <col min="7952" max="7952" width="3.85546875" bestFit="1" customWidth="1"/>
    <col min="7953" max="7953" width="20.7109375" bestFit="1" customWidth="1"/>
    <col min="7954" max="7954" width="0" hidden="1" customWidth="1"/>
    <col min="7956" max="7956" width="5.140625" bestFit="1" customWidth="1"/>
    <col min="7957" max="7957" width="5" bestFit="1" customWidth="1"/>
    <col min="7958" max="7958" width="7.85546875" bestFit="1" customWidth="1"/>
    <col min="7959" max="7959" width="4" customWidth="1"/>
    <col min="7960" max="7960" width="11.5703125" bestFit="1" customWidth="1"/>
    <col min="7961" max="7961" width="10.7109375" bestFit="1" customWidth="1"/>
    <col min="7962" max="7962" width="7.5703125" customWidth="1"/>
    <col min="7963" max="7963" width="19" bestFit="1" customWidth="1"/>
    <col min="7965" max="7965" width="10.85546875" bestFit="1" customWidth="1"/>
    <col min="7966" max="7966" width="9.28515625" bestFit="1" customWidth="1"/>
    <col min="7967" max="7967" width="4" customWidth="1"/>
    <col min="7968" max="7968" width="11.5703125" bestFit="1" customWidth="1"/>
    <col min="7969" max="7969" width="10.7109375" bestFit="1" customWidth="1"/>
    <col min="7970" max="7970" width="5.42578125" bestFit="1" customWidth="1"/>
    <col min="7971" max="7971" width="15" bestFit="1" customWidth="1"/>
    <col min="7974" max="7974" width="12.7109375" customWidth="1"/>
    <col min="7975" max="7975" width="12.42578125" customWidth="1"/>
    <col min="8193" max="8193" width="5.28515625" bestFit="1" customWidth="1"/>
    <col min="8194" max="8194" width="10.5703125" customWidth="1"/>
    <col min="8195" max="8195" width="9.7109375" bestFit="1" customWidth="1"/>
    <col min="8196" max="8196" width="11.5703125" bestFit="1" customWidth="1"/>
    <col min="8197" max="8197" width="7" customWidth="1"/>
    <col min="8198" max="8198" width="3.85546875" bestFit="1" customWidth="1"/>
    <col min="8199" max="8199" width="4.85546875" bestFit="1" customWidth="1"/>
    <col min="8200" max="8200" width="4.42578125" customWidth="1"/>
    <col min="8201" max="8205" width="4.42578125" bestFit="1" customWidth="1"/>
    <col min="8206" max="8207" width="5.28515625" bestFit="1" customWidth="1"/>
    <col min="8208" max="8208" width="3.85546875" bestFit="1" customWidth="1"/>
    <col min="8209" max="8209" width="20.7109375" bestFit="1" customWidth="1"/>
    <col min="8210" max="8210" width="0" hidden="1" customWidth="1"/>
    <col min="8212" max="8212" width="5.140625" bestFit="1" customWidth="1"/>
    <col min="8213" max="8213" width="5" bestFit="1" customWidth="1"/>
    <col min="8214" max="8214" width="7.85546875" bestFit="1" customWidth="1"/>
    <col min="8215" max="8215" width="4" customWidth="1"/>
    <col min="8216" max="8216" width="11.5703125" bestFit="1" customWidth="1"/>
    <col min="8217" max="8217" width="10.7109375" bestFit="1" customWidth="1"/>
    <col min="8218" max="8218" width="7.5703125" customWidth="1"/>
    <col min="8219" max="8219" width="19" bestFit="1" customWidth="1"/>
    <col min="8221" max="8221" width="10.85546875" bestFit="1" customWidth="1"/>
    <col min="8222" max="8222" width="9.28515625" bestFit="1" customWidth="1"/>
    <col min="8223" max="8223" width="4" customWidth="1"/>
    <col min="8224" max="8224" width="11.5703125" bestFit="1" customWidth="1"/>
    <col min="8225" max="8225" width="10.7109375" bestFit="1" customWidth="1"/>
    <col min="8226" max="8226" width="5.42578125" bestFit="1" customWidth="1"/>
    <col min="8227" max="8227" width="15" bestFit="1" customWidth="1"/>
    <col min="8230" max="8230" width="12.7109375" customWidth="1"/>
    <col min="8231" max="8231" width="12.42578125" customWidth="1"/>
    <col min="8449" max="8449" width="5.28515625" bestFit="1" customWidth="1"/>
    <col min="8450" max="8450" width="10.5703125" customWidth="1"/>
    <col min="8451" max="8451" width="9.7109375" bestFit="1" customWidth="1"/>
    <col min="8452" max="8452" width="11.5703125" bestFit="1" customWidth="1"/>
    <col min="8453" max="8453" width="7" customWidth="1"/>
    <col min="8454" max="8454" width="3.85546875" bestFit="1" customWidth="1"/>
    <col min="8455" max="8455" width="4.85546875" bestFit="1" customWidth="1"/>
    <col min="8456" max="8456" width="4.42578125" customWidth="1"/>
    <col min="8457" max="8461" width="4.42578125" bestFit="1" customWidth="1"/>
    <col min="8462" max="8463" width="5.28515625" bestFit="1" customWidth="1"/>
    <col min="8464" max="8464" width="3.85546875" bestFit="1" customWidth="1"/>
    <col min="8465" max="8465" width="20.7109375" bestFit="1" customWidth="1"/>
    <col min="8466" max="8466" width="0" hidden="1" customWidth="1"/>
    <col min="8468" max="8468" width="5.140625" bestFit="1" customWidth="1"/>
    <col min="8469" max="8469" width="5" bestFit="1" customWidth="1"/>
    <col min="8470" max="8470" width="7.85546875" bestFit="1" customWidth="1"/>
    <col min="8471" max="8471" width="4" customWidth="1"/>
    <col min="8472" max="8472" width="11.5703125" bestFit="1" customWidth="1"/>
    <col min="8473" max="8473" width="10.7109375" bestFit="1" customWidth="1"/>
    <col min="8474" max="8474" width="7.5703125" customWidth="1"/>
    <col min="8475" max="8475" width="19" bestFit="1" customWidth="1"/>
    <col min="8477" max="8477" width="10.85546875" bestFit="1" customWidth="1"/>
    <col min="8478" max="8478" width="9.28515625" bestFit="1" customWidth="1"/>
    <col min="8479" max="8479" width="4" customWidth="1"/>
    <col min="8480" max="8480" width="11.5703125" bestFit="1" customWidth="1"/>
    <col min="8481" max="8481" width="10.7109375" bestFit="1" customWidth="1"/>
    <col min="8482" max="8482" width="5.42578125" bestFit="1" customWidth="1"/>
    <col min="8483" max="8483" width="15" bestFit="1" customWidth="1"/>
    <col min="8486" max="8486" width="12.7109375" customWidth="1"/>
    <col min="8487" max="8487" width="12.42578125" customWidth="1"/>
    <col min="8705" max="8705" width="5.28515625" bestFit="1" customWidth="1"/>
    <col min="8706" max="8706" width="10.5703125" customWidth="1"/>
    <col min="8707" max="8707" width="9.7109375" bestFit="1" customWidth="1"/>
    <col min="8708" max="8708" width="11.5703125" bestFit="1" customWidth="1"/>
    <col min="8709" max="8709" width="7" customWidth="1"/>
    <col min="8710" max="8710" width="3.85546875" bestFit="1" customWidth="1"/>
    <col min="8711" max="8711" width="4.85546875" bestFit="1" customWidth="1"/>
    <col min="8712" max="8712" width="4.42578125" customWidth="1"/>
    <col min="8713" max="8717" width="4.42578125" bestFit="1" customWidth="1"/>
    <col min="8718" max="8719" width="5.28515625" bestFit="1" customWidth="1"/>
    <col min="8720" max="8720" width="3.85546875" bestFit="1" customWidth="1"/>
    <col min="8721" max="8721" width="20.7109375" bestFit="1" customWidth="1"/>
    <col min="8722" max="8722" width="0" hidden="1" customWidth="1"/>
    <col min="8724" max="8724" width="5.140625" bestFit="1" customWidth="1"/>
    <col min="8725" max="8725" width="5" bestFit="1" customWidth="1"/>
    <col min="8726" max="8726" width="7.85546875" bestFit="1" customWidth="1"/>
    <col min="8727" max="8727" width="4" customWidth="1"/>
    <col min="8728" max="8728" width="11.5703125" bestFit="1" customWidth="1"/>
    <col min="8729" max="8729" width="10.7109375" bestFit="1" customWidth="1"/>
    <col min="8730" max="8730" width="7.5703125" customWidth="1"/>
    <col min="8731" max="8731" width="19" bestFit="1" customWidth="1"/>
    <col min="8733" max="8733" width="10.85546875" bestFit="1" customWidth="1"/>
    <col min="8734" max="8734" width="9.28515625" bestFit="1" customWidth="1"/>
    <col min="8735" max="8735" width="4" customWidth="1"/>
    <col min="8736" max="8736" width="11.5703125" bestFit="1" customWidth="1"/>
    <col min="8737" max="8737" width="10.7109375" bestFit="1" customWidth="1"/>
    <col min="8738" max="8738" width="5.42578125" bestFit="1" customWidth="1"/>
    <col min="8739" max="8739" width="15" bestFit="1" customWidth="1"/>
    <col min="8742" max="8742" width="12.7109375" customWidth="1"/>
    <col min="8743" max="8743" width="12.42578125" customWidth="1"/>
    <col min="8961" max="8961" width="5.28515625" bestFit="1" customWidth="1"/>
    <col min="8962" max="8962" width="10.5703125" customWidth="1"/>
    <col min="8963" max="8963" width="9.7109375" bestFit="1" customWidth="1"/>
    <col min="8964" max="8964" width="11.5703125" bestFit="1" customWidth="1"/>
    <col min="8965" max="8965" width="7" customWidth="1"/>
    <col min="8966" max="8966" width="3.85546875" bestFit="1" customWidth="1"/>
    <col min="8967" max="8967" width="4.85546875" bestFit="1" customWidth="1"/>
    <col min="8968" max="8968" width="4.42578125" customWidth="1"/>
    <col min="8969" max="8973" width="4.42578125" bestFit="1" customWidth="1"/>
    <col min="8974" max="8975" width="5.28515625" bestFit="1" customWidth="1"/>
    <col min="8976" max="8976" width="3.85546875" bestFit="1" customWidth="1"/>
    <col min="8977" max="8977" width="20.7109375" bestFit="1" customWidth="1"/>
    <col min="8978" max="8978" width="0" hidden="1" customWidth="1"/>
    <col min="8980" max="8980" width="5.140625" bestFit="1" customWidth="1"/>
    <col min="8981" max="8981" width="5" bestFit="1" customWidth="1"/>
    <col min="8982" max="8982" width="7.85546875" bestFit="1" customWidth="1"/>
    <col min="8983" max="8983" width="4" customWidth="1"/>
    <col min="8984" max="8984" width="11.5703125" bestFit="1" customWidth="1"/>
    <col min="8985" max="8985" width="10.7109375" bestFit="1" customWidth="1"/>
    <col min="8986" max="8986" width="7.5703125" customWidth="1"/>
    <col min="8987" max="8987" width="19" bestFit="1" customWidth="1"/>
    <col min="8989" max="8989" width="10.85546875" bestFit="1" customWidth="1"/>
    <col min="8990" max="8990" width="9.28515625" bestFit="1" customWidth="1"/>
    <col min="8991" max="8991" width="4" customWidth="1"/>
    <col min="8992" max="8992" width="11.5703125" bestFit="1" customWidth="1"/>
    <col min="8993" max="8993" width="10.7109375" bestFit="1" customWidth="1"/>
    <col min="8994" max="8994" width="5.42578125" bestFit="1" customWidth="1"/>
    <col min="8995" max="8995" width="15" bestFit="1" customWidth="1"/>
    <col min="8998" max="8998" width="12.7109375" customWidth="1"/>
    <col min="8999" max="8999" width="12.42578125" customWidth="1"/>
    <col min="9217" max="9217" width="5.28515625" bestFit="1" customWidth="1"/>
    <col min="9218" max="9218" width="10.5703125" customWidth="1"/>
    <col min="9219" max="9219" width="9.7109375" bestFit="1" customWidth="1"/>
    <col min="9220" max="9220" width="11.5703125" bestFit="1" customWidth="1"/>
    <col min="9221" max="9221" width="7" customWidth="1"/>
    <col min="9222" max="9222" width="3.85546875" bestFit="1" customWidth="1"/>
    <col min="9223" max="9223" width="4.85546875" bestFit="1" customWidth="1"/>
    <col min="9224" max="9224" width="4.42578125" customWidth="1"/>
    <col min="9225" max="9229" width="4.42578125" bestFit="1" customWidth="1"/>
    <col min="9230" max="9231" width="5.28515625" bestFit="1" customWidth="1"/>
    <col min="9232" max="9232" width="3.85546875" bestFit="1" customWidth="1"/>
    <col min="9233" max="9233" width="20.7109375" bestFit="1" customWidth="1"/>
    <col min="9234" max="9234" width="0" hidden="1" customWidth="1"/>
    <col min="9236" max="9236" width="5.140625" bestFit="1" customWidth="1"/>
    <col min="9237" max="9237" width="5" bestFit="1" customWidth="1"/>
    <col min="9238" max="9238" width="7.85546875" bestFit="1" customWidth="1"/>
    <col min="9239" max="9239" width="4" customWidth="1"/>
    <col min="9240" max="9240" width="11.5703125" bestFit="1" customWidth="1"/>
    <col min="9241" max="9241" width="10.7109375" bestFit="1" customWidth="1"/>
    <col min="9242" max="9242" width="7.5703125" customWidth="1"/>
    <col min="9243" max="9243" width="19" bestFit="1" customWidth="1"/>
    <col min="9245" max="9245" width="10.85546875" bestFit="1" customWidth="1"/>
    <col min="9246" max="9246" width="9.28515625" bestFit="1" customWidth="1"/>
    <col min="9247" max="9247" width="4" customWidth="1"/>
    <col min="9248" max="9248" width="11.5703125" bestFit="1" customWidth="1"/>
    <col min="9249" max="9249" width="10.7109375" bestFit="1" customWidth="1"/>
    <col min="9250" max="9250" width="5.42578125" bestFit="1" customWidth="1"/>
    <col min="9251" max="9251" width="15" bestFit="1" customWidth="1"/>
    <col min="9254" max="9254" width="12.7109375" customWidth="1"/>
    <col min="9255" max="9255" width="12.42578125" customWidth="1"/>
    <col min="9473" max="9473" width="5.28515625" bestFit="1" customWidth="1"/>
    <col min="9474" max="9474" width="10.5703125" customWidth="1"/>
    <col min="9475" max="9475" width="9.7109375" bestFit="1" customWidth="1"/>
    <col min="9476" max="9476" width="11.5703125" bestFit="1" customWidth="1"/>
    <col min="9477" max="9477" width="7" customWidth="1"/>
    <col min="9478" max="9478" width="3.85546875" bestFit="1" customWidth="1"/>
    <col min="9479" max="9479" width="4.85546875" bestFit="1" customWidth="1"/>
    <col min="9480" max="9480" width="4.42578125" customWidth="1"/>
    <col min="9481" max="9485" width="4.42578125" bestFit="1" customWidth="1"/>
    <col min="9486" max="9487" width="5.28515625" bestFit="1" customWidth="1"/>
    <col min="9488" max="9488" width="3.85546875" bestFit="1" customWidth="1"/>
    <col min="9489" max="9489" width="20.7109375" bestFit="1" customWidth="1"/>
    <col min="9490" max="9490" width="0" hidden="1" customWidth="1"/>
    <col min="9492" max="9492" width="5.140625" bestFit="1" customWidth="1"/>
    <col min="9493" max="9493" width="5" bestFit="1" customWidth="1"/>
    <col min="9494" max="9494" width="7.85546875" bestFit="1" customWidth="1"/>
    <col min="9495" max="9495" width="4" customWidth="1"/>
    <col min="9496" max="9496" width="11.5703125" bestFit="1" customWidth="1"/>
    <col min="9497" max="9497" width="10.7109375" bestFit="1" customWidth="1"/>
    <col min="9498" max="9498" width="7.5703125" customWidth="1"/>
    <col min="9499" max="9499" width="19" bestFit="1" customWidth="1"/>
    <col min="9501" max="9501" width="10.85546875" bestFit="1" customWidth="1"/>
    <col min="9502" max="9502" width="9.28515625" bestFit="1" customWidth="1"/>
    <col min="9503" max="9503" width="4" customWidth="1"/>
    <col min="9504" max="9504" width="11.5703125" bestFit="1" customWidth="1"/>
    <col min="9505" max="9505" width="10.7109375" bestFit="1" customWidth="1"/>
    <col min="9506" max="9506" width="5.42578125" bestFit="1" customWidth="1"/>
    <col min="9507" max="9507" width="15" bestFit="1" customWidth="1"/>
    <col min="9510" max="9510" width="12.7109375" customWidth="1"/>
    <col min="9511" max="9511" width="12.42578125" customWidth="1"/>
    <col min="9729" max="9729" width="5.28515625" bestFit="1" customWidth="1"/>
    <col min="9730" max="9730" width="10.5703125" customWidth="1"/>
    <col min="9731" max="9731" width="9.7109375" bestFit="1" customWidth="1"/>
    <col min="9732" max="9732" width="11.5703125" bestFit="1" customWidth="1"/>
    <col min="9733" max="9733" width="7" customWidth="1"/>
    <col min="9734" max="9734" width="3.85546875" bestFit="1" customWidth="1"/>
    <col min="9735" max="9735" width="4.85546875" bestFit="1" customWidth="1"/>
    <col min="9736" max="9736" width="4.42578125" customWidth="1"/>
    <col min="9737" max="9741" width="4.42578125" bestFit="1" customWidth="1"/>
    <col min="9742" max="9743" width="5.28515625" bestFit="1" customWidth="1"/>
    <col min="9744" max="9744" width="3.85546875" bestFit="1" customWidth="1"/>
    <col min="9745" max="9745" width="20.7109375" bestFit="1" customWidth="1"/>
    <col min="9746" max="9746" width="0" hidden="1" customWidth="1"/>
    <col min="9748" max="9748" width="5.140625" bestFit="1" customWidth="1"/>
    <col min="9749" max="9749" width="5" bestFit="1" customWidth="1"/>
    <col min="9750" max="9750" width="7.85546875" bestFit="1" customWidth="1"/>
    <col min="9751" max="9751" width="4" customWidth="1"/>
    <col min="9752" max="9752" width="11.5703125" bestFit="1" customWidth="1"/>
    <col min="9753" max="9753" width="10.7109375" bestFit="1" customWidth="1"/>
    <col min="9754" max="9754" width="7.5703125" customWidth="1"/>
    <col min="9755" max="9755" width="19" bestFit="1" customWidth="1"/>
    <col min="9757" max="9757" width="10.85546875" bestFit="1" customWidth="1"/>
    <col min="9758" max="9758" width="9.28515625" bestFit="1" customWidth="1"/>
    <col min="9759" max="9759" width="4" customWidth="1"/>
    <col min="9760" max="9760" width="11.5703125" bestFit="1" customWidth="1"/>
    <col min="9761" max="9761" width="10.7109375" bestFit="1" customWidth="1"/>
    <col min="9762" max="9762" width="5.42578125" bestFit="1" customWidth="1"/>
    <col min="9763" max="9763" width="15" bestFit="1" customWidth="1"/>
    <col min="9766" max="9766" width="12.7109375" customWidth="1"/>
    <col min="9767" max="9767" width="12.42578125" customWidth="1"/>
    <col min="9985" max="9985" width="5.28515625" bestFit="1" customWidth="1"/>
    <col min="9986" max="9986" width="10.5703125" customWidth="1"/>
    <col min="9987" max="9987" width="9.7109375" bestFit="1" customWidth="1"/>
    <col min="9988" max="9988" width="11.5703125" bestFit="1" customWidth="1"/>
    <col min="9989" max="9989" width="7" customWidth="1"/>
    <col min="9990" max="9990" width="3.85546875" bestFit="1" customWidth="1"/>
    <col min="9991" max="9991" width="4.85546875" bestFit="1" customWidth="1"/>
    <col min="9992" max="9992" width="4.42578125" customWidth="1"/>
    <col min="9993" max="9997" width="4.42578125" bestFit="1" customWidth="1"/>
    <col min="9998" max="9999" width="5.28515625" bestFit="1" customWidth="1"/>
    <col min="10000" max="10000" width="3.85546875" bestFit="1" customWidth="1"/>
    <col min="10001" max="10001" width="20.7109375" bestFit="1" customWidth="1"/>
    <col min="10002" max="10002" width="0" hidden="1" customWidth="1"/>
    <col min="10004" max="10004" width="5.140625" bestFit="1" customWidth="1"/>
    <col min="10005" max="10005" width="5" bestFit="1" customWidth="1"/>
    <col min="10006" max="10006" width="7.85546875" bestFit="1" customWidth="1"/>
    <col min="10007" max="10007" width="4" customWidth="1"/>
    <col min="10008" max="10008" width="11.5703125" bestFit="1" customWidth="1"/>
    <col min="10009" max="10009" width="10.7109375" bestFit="1" customWidth="1"/>
    <col min="10010" max="10010" width="7.5703125" customWidth="1"/>
    <col min="10011" max="10011" width="19" bestFit="1" customWidth="1"/>
    <col min="10013" max="10013" width="10.85546875" bestFit="1" customWidth="1"/>
    <col min="10014" max="10014" width="9.28515625" bestFit="1" customWidth="1"/>
    <col min="10015" max="10015" width="4" customWidth="1"/>
    <col min="10016" max="10016" width="11.5703125" bestFit="1" customWidth="1"/>
    <col min="10017" max="10017" width="10.7109375" bestFit="1" customWidth="1"/>
    <col min="10018" max="10018" width="5.42578125" bestFit="1" customWidth="1"/>
    <col min="10019" max="10019" width="15" bestFit="1" customWidth="1"/>
    <col min="10022" max="10022" width="12.7109375" customWidth="1"/>
    <col min="10023" max="10023" width="12.42578125" customWidth="1"/>
    <col min="10241" max="10241" width="5.28515625" bestFit="1" customWidth="1"/>
    <col min="10242" max="10242" width="10.5703125" customWidth="1"/>
    <col min="10243" max="10243" width="9.7109375" bestFit="1" customWidth="1"/>
    <col min="10244" max="10244" width="11.5703125" bestFit="1" customWidth="1"/>
    <col min="10245" max="10245" width="7" customWidth="1"/>
    <col min="10246" max="10246" width="3.85546875" bestFit="1" customWidth="1"/>
    <col min="10247" max="10247" width="4.85546875" bestFit="1" customWidth="1"/>
    <col min="10248" max="10248" width="4.42578125" customWidth="1"/>
    <col min="10249" max="10253" width="4.42578125" bestFit="1" customWidth="1"/>
    <col min="10254" max="10255" width="5.28515625" bestFit="1" customWidth="1"/>
    <col min="10256" max="10256" width="3.85546875" bestFit="1" customWidth="1"/>
    <col min="10257" max="10257" width="20.7109375" bestFit="1" customWidth="1"/>
    <col min="10258" max="10258" width="0" hidden="1" customWidth="1"/>
    <col min="10260" max="10260" width="5.140625" bestFit="1" customWidth="1"/>
    <col min="10261" max="10261" width="5" bestFit="1" customWidth="1"/>
    <col min="10262" max="10262" width="7.85546875" bestFit="1" customWidth="1"/>
    <col min="10263" max="10263" width="4" customWidth="1"/>
    <col min="10264" max="10264" width="11.5703125" bestFit="1" customWidth="1"/>
    <col min="10265" max="10265" width="10.7109375" bestFit="1" customWidth="1"/>
    <col min="10266" max="10266" width="7.5703125" customWidth="1"/>
    <col min="10267" max="10267" width="19" bestFit="1" customWidth="1"/>
    <col min="10269" max="10269" width="10.85546875" bestFit="1" customWidth="1"/>
    <col min="10270" max="10270" width="9.28515625" bestFit="1" customWidth="1"/>
    <col min="10271" max="10271" width="4" customWidth="1"/>
    <col min="10272" max="10272" width="11.5703125" bestFit="1" customWidth="1"/>
    <col min="10273" max="10273" width="10.7109375" bestFit="1" customWidth="1"/>
    <col min="10274" max="10274" width="5.42578125" bestFit="1" customWidth="1"/>
    <col min="10275" max="10275" width="15" bestFit="1" customWidth="1"/>
    <col min="10278" max="10278" width="12.7109375" customWidth="1"/>
    <col min="10279" max="10279" width="12.42578125" customWidth="1"/>
    <col min="10497" max="10497" width="5.28515625" bestFit="1" customWidth="1"/>
    <col min="10498" max="10498" width="10.5703125" customWidth="1"/>
    <col min="10499" max="10499" width="9.7109375" bestFit="1" customWidth="1"/>
    <col min="10500" max="10500" width="11.5703125" bestFit="1" customWidth="1"/>
    <col min="10501" max="10501" width="7" customWidth="1"/>
    <col min="10502" max="10502" width="3.85546875" bestFit="1" customWidth="1"/>
    <col min="10503" max="10503" width="4.85546875" bestFit="1" customWidth="1"/>
    <col min="10504" max="10504" width="4.42578125" customWidth="1"/>
    <col min="10505" max="10509" width="4.42578125" bestFit="1" customWidth="1"/>
    <col min="10510" max="10511" width="5.28515625" bestFit="1" customWidth="1"/>
    <col min="10512" max="10512" width="3.85546875" bestFit="1" customWidth="1"/>
    <col min="10513" max="10513" width="20.7109375" bestFit="1" customWidth="1"/>
    <col min="10514" max="10514" width="0" hidden="1" customWidth="1"/>
    <col min="10516" max="10516" width="5.140625" bestFit="1" customWidth="1"/>
    <col min="10517" max="10517" width="5" bestFit="1" customWidth="1"/>
    <col min="10518" max="10518" width="7.85546875" bestFit="1" customWidth="1"/>
    <col min="10519" max="10519" width="4" customWidth="1"/>
    <col min="10520" max="10520" width="11.5703125" bestFit="1" customWidth="1"/>
    <col min="10521" max="10521" width="10.7109375" bestFit="1" customWidth="1"/>
    <col min="10522" max="10522" width="7.5703125" customWidth="1"/>
    <col min="10523" max="10523" width="19" bestFit="1" customWidth="1"/>
    <col min="10525" max="10525" width="10.85546875" bestFit="1" customWidth="1"/>
    <col min="10526" max="10526" width="9.28515625" bestFit="1" customWidth="1"/>
    <col min="10527" max="10527" width="4" customWidth="1"/>
    <col min="10528" max="10528" width="11.5703125" bestFit="1" customWidth="1"/>
    <col min="10529" max="10529" width="10.7109375" bestFit="1" customWidth="1"/>
    <col min="10530" max="10530" width="5.42578125" bestFit="1" customWidth="1"/>
    <col min="10531" max="10531" width="15" bestFit="1" customWidth="1"/>
    <col min="10534" max="10534" width="12.7109375" customWidth="1"/>
    <col min="10535" max="10535" width="12.42578125" customWidth="1"/>
    <col min="10753" max="10753" width="5.28515625" bestFit="1" customWidth="1"/>
    <col min="10754" max="10754" width="10.5703125" customWidth="1"/>
    <col min="10755" max="10755" width="9.7109375" bestFit="1" customWidth="1"/>
    <col min="10756" max="10756" width="11.5703125" bestFit="1" customWidth="1"/>
    <col min="10757" max="10757" width="7" customWidth="1"/>
    <col min="10758" max="10758" width="3.85546875" bestFit="1" customWidth="1"/>
    <col min="10759" max="10759" width="4.85546875" bestFit="1" customWidth="1"/>
    <col min="10760" max="10760" width="4.42578125" customWidth="1"/>
    <col min="10761" max="10765" width="4.42578125" bestFit="1" customWidth="1"/>
    <col min="10766" max="10767" width="5.28515625" bestFit="1" customWidth="1"/>
    <col min="10768" max="10768" width="3.85546875" bestFit="1" customWidth="1"/>
    <col min="10769" max="10769" width="20.7109375" bestFit="1" customWidth="1"/>
    <col min="10770" max="10770" width="0" hidden="1" customWidth="1"/>
    <col min="10772" max="10772" width="5.140625" bestFit="1" customWidth="1"/>
    <col min="10773" max="10773" width="5" bestFit="1" customWidth="1"/>
    <col min="10774" max="10774" width="7.85546875" bestFit="1" customWidth="1"/>
    <col min="10775" max="10775" width="4" customWidth="1"/>
    <col min="10776" max="10776" width="11.5703125" bestFit="1" customWidth="1"/>
    <col min="10777" max="10777" width="10.7109375" bestFit="1" customWidth="1"/>
    <col min="10778" max="10778" width="7.5703125" customWidth="1"/>
    <col min="10779" max="10779" width="19" bestFit="1" customWidth="1"/>
    <col min="10781" max="10781" width="10.85546875" bestFit="1" customWidth="1"/>
    <col min="10782" max="10782" width="9.28515625" bestFit="1" customWidth="1"/>
    <col min="10783" max="10783" width="4" customWidth="1"/>
    <col min="10784" max="10784" width="11.5703125" bestFit="1" customWidth="1"/>
    <col min="10785" max="10785" width="10.7109375" bestFit="1" customWidth="1"/>
    <col min="10786" max="10786" width="5.42578125" bestFit="1" customWidth="1"/>
    <col min="10787" max="10787" width="15" bestFit="1" customWidth="1"/>
    <col min="10790" max="10790" width="12.7109375" customWidth="1"/>
    <col min="10791" max="10791" width="12.42578125" customWidth="1"/>
    <col min="11009" max="11009" width="5.28515625" bestFit="1" customWidth="1"/>
    <col min="11010" max="11010" width="10.5703125" customWidth="1"/>
    <col min="11011" max="11011" width="9.7109375" bestFit="1" customWidth="1"/>
    <col min="11012" max="11012" width="11.5703125" bestFit="1" customWidth="1"/>
    <col min="11013" max="11013" width="7" customWidth="1"/>
    <col min="11014" max="11014" width="3.85546875" bestFit="1" customWidth="1"/>
    <col min="11015" max="11015" width="4.85546875" bestFit="1" customWidth="1"/>
    <col min="11016" max="11016" width="4.42578125" customWidth="1"/>
    <col min="11017" max="11021" width="4.42578125" bestFit="1" customWidth="1"/>
    <col min="11022" max="11023" width="5.28515625" bestFit="1" customWidth="1"/>
    <col min="11024" max="11024" width="3.85546875" bestFit="1" customWidth="1"/>
    <col min="11025" max="11025" width="20.7109375" bestFit="1" customWidth="1"/>
    <col min="11026" max="11026" width="0" hidden="1" customWidth="1"/>
    <col min="11028" max="11028" width="5.140625" bestFit="1" customWidth="1"/>
    <col min="11029" max="11029" width="5" bestFit="1" customWidth="1"/>
    <col min="11030" max="11030" width="7.85546875" bestFit="1" customWidth="1"/>
    <col min="11031" max="11031" width="4" customWidth="1"/>
    <col min="11032" max="11032" width="11.5703125" bestFit="1" customWidth="1"/>
    <col min="11033" max="11033" width="10.7109375" bestFit="1" customWidth="1"/>
    <col min="11034" max="11034" width="7.5703125" customWidth="1"/>
    <col min="11035" max="11035" width="19" bestFit="1" customWidth="1"/>
    <col min="11037" max="11037" width="10.85546875" bestFit="1" customWidth="1"/>
    <col min="11038" max="11038" width="9.28515625" bestFit="1" customWidth="1"/>
    <col min="11039" max="11039" width="4" customWidth="1"/>
    <col min="11040" max="11040" width="11.5703125" bestFit="1" customWidth="1"/>
    <col min="11041" max="11041" width="10.7109375" bestFit="1" customWidth="1"/>
    <col min="11042" max="11042" width="5.42578125" bestFit="1" customWidth="1"/>
    <col min="11043" max="11043" width="15" bestFit="1" customWidth="1"/>
    <col min="11046" max="11046" width="12.7109375" customWidth="1"/>
    <col min="11047" max="11047" width="12.42578125" customWidth="1"/>
    <col min="11265" max="11265" width="5.28515625" bestFit="1" customWidth="1"/>
    <col min="11266" max="11266" width="10.5703125" customWidth="1"/>
    <col min="11267" max="11267" width="9.7109375" bestFit="1" customWidth="1"/>
    <col min="11268" max="11268" width="11.5703125" bestFit="1" customWidth="1"/>
    <col min="11269" max="11269" width="7" customWidth="1"/>
    <col min="11270" max="11270" width="3.85546875" bestFit="1" customWidth="1"/>
    <col min="11271" max="11271" width="4.85546875" bestFit="1" customWidth="1"/>
    <col min="11272" max="11272" width="4.42578125" customWidth="1"/>
    <col min="11273" max="11277" width="4.42578125" bestFit="1" customWidth="1"/>
    <col min="11278" max="11279" width="5.28515625" bestFit="1" customWidth="1"/>
    <col min="11280" max="11280" width="3.85546875" bestFit="1" customWidth="1"/>
    <col min="11281" max="11281" width="20.7109375" bestFit="1" customWidth="1"/>
    <col min="11282" max="11282" width="0" hidden="1" customWidth="1"/>
    <col min="11284" max="11284" width="5.140625" bestFit="1" customWidth="1"/>
    <col min="11285" max="11285" width="5" bestFit="1" customWidth="1"/>
    <col min="11286" max="11286" width="7.85546875" bestFit="1" customWidth="1"/>
    <col min="11287" max="11287" width="4" customWidth="1"/>
    <col min="11288" max="11288" width="11.5703125" bestFit="1" customWidth="1"/>
    <col min="11289" max="11289" width="10.7109375" bestFit="1" customWidth="1"/>
    <col min="11290" max="11290" width="7.5703125" customWidth="1"/>
    <col min="11291" max="11291" width="19" bestFit="1" customWidth="1"/>
    <col min="11293" max="11293" width="10.85546875" bestFit="1" customWidth="1"/>
    <col min="11294" max="11294" width="9.28515625" bestFit="1" customWidth="1"/>
    <col min="11295" max="11295" width="4" customWidth="1"/>
    <col min="11296" max="11296" width="11.5703125" bestFit="1" customWidth="1"/>
    <col min="11297" max="11297" width="10.7109375" bestFit="1" customWidth="1"/>
    <col min="11298" max="11298" width="5.42578125" bestFit="1" customWidth="1"/>
    <col min="11299" max="11299" width="15" bestFit="1" customWidth="1"/>
    <col min="11302" max="11302" width="12.7109375" customWidth="1"/>
    <col min="11303" max="11303" width="12.42578125" customWidth="1"/>
    <col min="11521" max="11521" width="5.28515625" bestFit="1" customWidth="1"/>
    <col min="11522" max="11522" width="10.5703125" customWidth="1"/>
    <col min="11523" max="11523" width="9.7109375" bestFit="1" customWidth="1"/>
    <col min="11524" max="11524" width="11.5703125" bestFit="1" customWidth="1"/>
    <col min="11525" max="11525" width="7" customWidth="1"/>
    <col min="11526" max="11526" width="3.85546875" bestFit="1" customWidth="1"/>
    <col min="11527" max="11527" width="4.85546875" bestFit="1" customWidth="1"/>
    <col min="11528" max="11528" width="4.42578125" customWidth="1"/>
    <col min="11529" max="11533" width="4.42578125" bestFit="1" customWidth="1"/>
    <col min="11534" max="11535" width="5.28515625" bestFit="1" customWidth="1"/>
    <col min="11536" max="11536" width="3.85546875" bestFit="1" customWidth="1"/>
    <col min="11537" max="11537" width="20.7109375" bestFit="1" customWidth="1"/>
    <col min="11538" max="11538" width="0" hidden="1" customWidth="1"/>
    <col min="11540" max="11540" width="5.140625" bestFit="1" customWidth="1"/>
    <col min="11541" max="11541" width="5" bestFit="1" customWidth="1"/>
    <col min="11542" max="11542" width="7.85546875" bestFit="1" customWidth="1"/>
    <col min="11543" max="11543" width="4" customWidth="1"/>
    <col min="11544" max="11544" width="11.5703125" bestFit="1" customWidth="1"/>
    <col min="11545" max="11545" width="10.7109375" bestFit="1" customWidth="1"/>
    <col min="11546" max="11546" width="7.5703125" customWidth="1"/>
    <col min="11547" max="11547" width="19" bestFit="1" customWidth="1"/>
    <col min="11549" max="11549" width="10.85546875" bestFit="1" customWidth="1"/>
    <col min="11550" max="11550" width="9.28515625" bestFit="1" customWidth="1"/>
    <col min="11551" max="11551" width="4" customWidth="1"/>
    <col min="11552" max="11552" width="11.5703125" bestFit="1" customWidth="1"/>
    <col min="11553" max="11553" width="10.7109375" bestFit="1" customWidth="1"/>
    <col min="11554" max="11554" width="5.42578125" bestFit="1" customWidth="1"/>
    <col min="11555" max="11555" width="15" bestFit="1" customWidth="1"/>
    <col min="11558" max="11558" width="12.7109375" customWidth="1"/>
    <col min="11559" max="11559" width="12.42578125" customWidth="1"/>
    <col min="11777" max="11777" width="5.28515625" bestFit="1" customWidth="1"/>
    <col min="11778" max="11778" width="10.5703125" customWidth="1"/>
    <col min="11779" max="11779" width="9.7109375" bestFit="1" customWidth="1"/>
    <col min="11780" max="11780" width="11.5703125" bestFit="1" customWidth="1"/>
    <col min="11781" max="11781" width="7" customWidth="1"/>
    <col min="11782" max="11782" width="3.85546875" bestFit="1" customWidth="1"/>
    <col min="11783" max="11783" width="4.85546875" bestFit="1" customWidth="1"/>
    <col min="11784" max="11784" width="4.42578125" customWidth="1"/>
    <col min="11785" max="11789" width="4.42578125" bestFit="1" customWidth="1"/>
    <col min="11790" max="11791" width="5.28515625" bestFit="1" customWidth="1"/>
    <col min="11792" max="11792" width="3.85546875" bestFit="1" customWidth="1"/>
    <col min="11793" max="11793" width="20.7109375" bestFit="1" customWidth="1"/>
    <col min="11794" max="11794" width="0" hidden="1" customWidth="1"/>
    <col min="11796" max="11796" width="5.140625" bestFit="1" customWidth="1"/>
    <col min="11797" max="11797" width="5" bestFit="1" customWidth="1"/>
    <col min="11798" max="11798" width="7.85546875" bestFit="1" customWidth="1"/>
    <col min="11799" max="11799" width="4" customWidth="1"/>
    <col min="11800" max="11800" width="11.5703125" bestFit="1" customWidth="1"/>
    <col min="11801" max="11801" width="10.7109375" bestFit="1" customWidth="1"/>
    <col min="11802" max="11802" width="7.5703125" customWidth="1"/>
    <col min="11803" max="11803" width="19" bestFit="1" customWidth="1"/>
    <col min="11805" max="11805" width="10.85546875" bestFit="1" customWidth="1"/>
    <col min="11806" max="11806" width="9.28515625" bestFit="1" customWidth="1"/>
    <col min="11807" max="11807" width="4" customWidth="1"/>
    <col min="11808" max="11808" width="11.5703125" bestFit="1" customWidth="1"/>
    <col min="11809" max="11809" width="10.7109375" bestFit="1" customWidth="1"/>
    <col min="11810" max="11810" width="5.42578125" bestFit="1" customWidth="1"/>
    <col min="11811" max="11811" width="15" bestFit="1" customWidth="1"/>
    <col min="11814" max="11814" width="12.7109375" customWidth="1"/>
    <col min="11815" max="11815" width="12.42578125" customWidth="1"/>
    <col min="12033" max="12033" width="5.28515625" bestFit="1" customWidth="1"/>
    <col min="12034" max="12034" width="10.5703125" customWidth="1"/>
    <col min="12035" max="12035" width="9.7109375" bestFit="1" customWidth="1"/>
    <col min="12036" max="12036" width="11.5703125" bestFit="1" customWidth="1"/>
    <col min="12037" max="12037" width="7" customWidth="1"/>
    <col min="12038" max="12038" width="3.85546875" bestFit="1" customWidth="1"/>
    <col min="12039" max="12039" width="4.85546875" bestFit="1" customWidth="1"/>
    <col min="12040" max="12040" width="4.42578125" customWidth="1"/>
    <col min="12041" max="12045" width="4.42578125" bestFit="1" customWidth="1"/>
    <col min="12046" max="12047" width="5.28515625" bestFit="1" customWidth="1"/>
    <col min="12048" max="12048" width="3.85546875" bestFit="1" customWidth="1"/>
    <col min="12049" max="12049" width="20.7109375" bestFit="1" customWidth="1"/>
    <col min="12050" max="12050" width="0" hidden="1" customWidth="1"/>
    <col min="12052" max="12052" width="5.140625" bestFit="1" customWidth="1"/>
    <col min="12053" max="12053" width="5" bestFit="1" customWidth="1"/>
    <col min="12054" max="12054" width="7.85546875" bestFit="1" customWidth="1"/>
    <col min="12055" max="12055" width="4" customWidth="1"/>
    <col min="12056" max="12056" width="11.5703125" bestFit="1" customWidth="1"/>
    <col min="12057" max="12057" width="10.7109375" bestFit="1" customWidth="1"/>
    <col min="12058" max="12058" width="7.5703125" customWidth="1"/>
    <col min="12059" max="12059" width="19" bestFit="1" customWidth="1"/>
    <col min="12061" max="12061" width="10.85546875" bestFit="1" customWidth="1"/>
    <col min="12062" max="12062" width="9.28515625" bestFit="1" customWidth="1"/>
    <col min="12063" max="12063" width="4" customWidth="1"/>
    <col min="12064" max="12064" width="11.5703125" bestFit="1" customWidth="1"/>
    <col min="12065" max="12065" width="10.7109375" bestFit="1" customWidth="1"/>
    <col min="12066" max="12066" width="5.42578125" bestFit="1" customWidth="1"/>
    <col min="12067" max="12067" width="15" bestFit="1" customWidth="1"/>
    <col min="12070" max="12070" width="12.7109375" customWidth="1"/>
    <col min="12071" max="12071" width="12.42578125" customWidth="1"/>
    <col min="12289" max="12289" width="5.28515625" bestFit="1" customWidth="1"/>
    <col min="12290" max="12290" width="10.5703125" customWidth="1"/>
    <col min="12291" max="12291" width="9.7109375" bestFit="1" customWidth="1"/>
    <col min="12292" max="12292" width="11.5703125" bestFit="1" customWidth="1"/>
    <col min="12293" max="12293" width="7" customWidth="1"/>
    <col min="12294" max="12294" width="3.85546875" bestFit="1" customWidth="1"/>
    <col min="12295" max="12295" width="4.85546875" bestFit="1" customWidth="1"/>
    <col min="12296" max="12296" width="4.42578125" customWidth="1"/>
    <col min="12297" max="12301" width="4.42578125" bestFit="1" customWidth="1"/>
    <col min="12302" max="12303" width="5.28515625" bestFit="1" customWidth="1"/>
    <col min="12304" max="12304" width="3.85546875" bestFit="1" customWidth="1"/>
    <col min="12305" max="12305" width="20.7109375" bestFit="1" customWidth="1"/>
    <col min="12306" max="12306" width="0" hidden="1" customWidth="1"/>
    <col min="12308" max="12308" width="5.140625" bestFit="1" customWidth="1"/>
    <col min="12309" max="12309" width="5" bestFit="1" customWidth="1"/>
    <col min="12310" max="12310" width="7.85546875" bestFit="1" customWidth="1"/>
    <col min="12311" max="12311" width="4" customWidth="1"/>
    <col min="12312" max="12312" width="11.5703125" bestFit="1" customWidth="1"/>
    <col min="12313" max="12313" width="10.7109375" bestFit="1" customWidth="1"/>
    <col min="12314" max="12314" width="7.5703125" customWidth="1"/>
    <col min="12315" max="12315" width="19" bestFit="1" customWidth="1"/>
    <col min="12317" max="12317" width="10.85546875" bestFit="1" customWidth="1"/>
    <col min="12318" max="12318" width="9.28515625" bestFit="1" customWidth="1"/>
    <col min="12319" max="12319" width="4" customWidth="1"/>
    <col min="12320" max="12320" width="11.5703125" bestFit="1" customWidth="1"/>
    <col min="12321" max="12321" width="10.7109375" bestFit="1" customWidth="1"/>
    <col min="12322" max="12322" width="5.42578125" bestFit="1" customWidth="1"/>
    <col min="12323" max="12323" width="15" bestFit="1" customWidth="1"/>
    <col min="12326" max="12326" width="12.7109375" customWidth="1"/>
    <col min="12327" max="12327" width="12.42578125" customWidth="1"/>
    <col min="12545" max="12545" width="5.28515625" bestFit="1" customWidth="1"/>
    <col min="12546" max="12546" width="10.5703125" customWidth="1"/>
    <col min="12547" max="12547" width="9.7109375" bestFit="1" customWidth="1"/>
    <col min="12548" max="12548" width="11.5703125" bestFit="1" customWidth="1"/>
    <col min="12549" max="12549" width="7" customWidth="1"/>
    <col min="12550" max="12550" width="3.85546875" bestFit="1" customWidth="1"/>
    <col min="12551" max="12551" width="4.85546875" bestFit="1" customWidth="1"/>
    <col min="12552" max="12552" width="4.42578125" customWidth="1"/>
    <col min="12553" max="12557" width="4.42578125" bestFit="1" customWidth="1"/>
    <col min="12558" max="12559" width="5.28515625" bestFit="1" customWidth="1"/>
    <col min="12560" max="12560" width="3.85546875" bestFit="1" customWidth="1"/>
    <col min="12561" max="12561" width="20.7109375" bestFit="1" customWidth="1"/>
    <col min="12562" max="12562" width="0" hidden="1" customWidth="1"/>
    <col min="12564" max="12564" width="5.140625" bestFit="1" customWidth="1"/>
    <col min="12565" max="12565" width="5" bestFit="1" customWidth="1"/>
    <col min="12566" max="12566" width="7.85546875" bestFit="1" customWidth="1"/>
    <col min="12567" max="12567" width="4" customWidth="1"/>
    <col min="12568" max="12568" width="11.5703125" bestFit="1" customWidth="1"/>
    <col min="12569" max="12569" width="10.7109375" bestFit="1" customWidth="1"/>
    <col min="12570" max="12570" width="7.5703125" customWidth="1"/>
    <col min="12571" max="12571" width="19" bestFit="1" customWidth="1"/>
    <col min="12573" max="12573" width="10.85546875" bestFit="1" customWidth="1"/>
    <col min="12574" max="12574" width="9.28515625" bestFit="1" customWidth="1"/>
    <col min="12575" max="12575" width="4" customWidth="1"/>
    <col min="12576" max="12576" width="11.5703125" bestFit="1" customWidth="1"/>
    <col min="12577" max="12577" width="10.7109375" bestFit="1" customWidth="1"/>
    <col min="12578" max="12578" width="5.42578125" bestFit="1" customWidth="1"/>
    <col min="12579" max="12579" width="15" bestFit="1" customWidth="1"/>
    <col min="12582" max="12582" width="12.7109375" customWidth="1"/>
    <col min="12583" max="12583" width="12.42578125" customWidth="1"/>
    <col min="12801" max="12801" width="5.28515625" bestFit="1" customWidth="1"/>
    <col min="12802" max="12802" width="10.5703125" customWidth="1"/>
    <col min="12803" max="12803" width="9.7109375" bestFit="1" customWidth="1"/>
    <col min="12804" max="12804" width="11.5703125" bestFit="1" customWidth="1"/>
    <col min="12805" max="12805" width="7" customWidth="1"/>
    <col min="12806" max="12806" width="3.85546875" bestFit="1" customWidth="1"/>
    <col min="12807" max="12807" width="4.85546875" bestFit="1" customWidth="1"/>
    <col min="12808" max="12808" width="4.42578125" customWidth="1"/>
    <col min="12809" max="12813" width="4.42578125" bestFit="1" customWidth="1"/>
    <col min="12814" max="12815" width="5.28515625" bestFit="1" customWidth="1"/>
    <col min="12816" max="12816" width="3.85546875" bestFit="1" customWidth="1"/>
    <col min="12817" max="12817" width="20.7109375" bestFit="1" customWidth="1"/>
    <col min="12818" max="12818" width="0" hidden="1" customWidth="1"/>
    <col min="12820" max="12820" width="5.140625" bestFit="1" customWidth="1"/>
    <col min="12821" max="12821" width="5" bestFit="1" customWidth="1"/>
    <col min="12822" max="12822" width="7.85546875" bestFit="1" customWidth="1"/>
    <col min="12823" max="12823" width="4" customWidth="1"/>
    <col min="12824" max="12824" width="11.5703125" bestFit="1" customWidth="1"/>
    <col min="12825" max="12825" width="10.7109375" bestFit="1" customWidth="1"/>
    <col min="12826" max="12826" width="7.5703125" customWidth="1"/>
    <col min="12827" max="12827" width="19" bestFit="1" customWidth="1"/>
    <col min="12829" max="12829" width="10.85546875" bestFit="1" customWidth="1"/>
    <col min="12830" max="12830" width="9.28515625" bestFit="1" customWidth="1"/>
    <col min="12831" max="12831" width="4" customWidth="1"/>
    <col min="12832" max="12832" width="11.5703125" bestFit="1" customWidth="1"/>
    <col min="12833" max="12833" width="10.7109375" bestFit="1" customWidth="1"/>
    <col min="12834" max="12834" width="5.42578125" bestFit="1" customWidth="1"/>
    <col min="12835" max="12835" width="15" bestFit="1" customWidth="1"/>
    <col min="12838" max="12838" width="12.7109375" customWidth="1"/>
    <col min="12839" max="12839" width="12.42578125" customWidth="1"/>
    <col min="13057" max="13057" width="5.28515625" bestFit="1" customWidth="1"/>
    <col min="13058" max="13058" width="10.5703125" customWidth="1"/>
    <col min="13059" max="13059" width="9.7109375" bestFit="1" customWidth="1"/>
    <col min="13060" max="13060" width="11.5703125" bestFit="1" customWidth="1"/>
    <col min="13061" max="13061" width="7" customWidth="1"/>
    <col min="13062" max="13062" width="3.85546875" bestFit="1" customWidth="1"/>
    <col min="13063" max="13063" width="4.85546875" bestFit="1" customWidth="1"/>
    <col min="13064" max="13064" width="4.42578125" customWidth="1"/>
    <col min="13065" max="13069" width="4.42578125" bestFit="1" customWidth="1"/>
    <col min="13070" max="13071" width="5.28515625" bestFit="1" customWidth="1"/>
    <col min="13072" max="13072" width="3.85546875" bestFit="1" customWidth="1"/>
    <col min="13073" max="13073" width="20.7109375" bestFit="1" customWidth="1"/>
    <col min="13074" max="13074" width="0" hidden="1" customWidth="1"/>
    <col min="13076" max="13076" width="5.140625" bestFit="1" customWidth="1"/>
    <col min="13077" max="13077" width="5" bestFit="1" customWidth="1"/>
    <col min="13078" max="13078" width="7.85546875" bestFit="1" customWidth="1"/>
    <col min="13079" max="13079" width="4" customWidth="1"/>
    <col min="13080" max="13080" width="11.5703125" bestFit="1" customWidth="1"/>
    <col min="13081" max="13081" width="10.7109375" bestFit="1" customWidth="1"/>
    <col min="13082" max="13082" width="7.5703125" customWidth="1"/>
    <col min="13083" max="13083" width="19" bestFit="1" customWidth="1"/>
    <col min="13085" max="13085" width="10.85546875" bestFit="1" customWidth="1"/>
    <col min="13086" max="13086" width="9.28515625" bestFit="1" customWidth="1"/>
    <col min="13087" max="13087" width="4" customWidth="1"/>
    <col min="13088" max="13088" width="11.5703125" bestFit="1" customWidth="1"/>
    <col min="13089" max="13089" width="10.7109375" bestFit="1" customWidth="1"/>
    <col min="13090" max="13090" width="5.42578125" bestFit="1" customWidth="1"/>
    <col min="13091" max="13091" width="15" bestFit="1" customWidth="1"/>
    <col min="13094" max="13094" width="12.7109375" customWidth="1"/>
    <col min="13095" max="13095" width="12.42578125" customWidth="1"/>
    <col min="13313" max="13313" width="5.28515625" bestFit="1" customWidth="1"/>
    <col min="13314" max="13314" width="10.5703125" customWidth="1"/>
    <col min="13315" max="13315" width="9.7109375" bestFit="1" customWidth="1"/>
    <col min="13316" max="13316" width="11.5703125" bestFit="1" customWidth="1"/>
    <col min="13317" max="13317" width="7" customWidth="1"/>
    <col min="13318" max="13318" width="3.85546875" bestFit="1" customWidth="1"/>
    <col min="13319" max="13319" width="4.85546875" bestFit="1" customWidth="1"/>
    <col min="13320" max="13320" width="4.42578125" customWidth="1"/>
    <col min="13321" max="13325" width="4.42578125" bestFit="1" customWidth="1"/>
    <col min="13326" max="13327" width="5.28515625" bestFit="1" customWidth="1"/>
    <col min="13328" max="13328" width="3.85546875" bestFit="1" customWidth="1"/>
    <col min="13329" max="13329" width="20.7109375" bestFit="1" customWidth="1"/>
    <col min="13330" max="13330" width="0" hidden="1" customWidth="1"/>
    <col min="13332" max="13332" width="5.140625" bestFit="1" customWidth="1"/>
    <col min="13333" max="13333" width="5" bestFit="1" customWidth="1"/>
    <col min="13334" max="13334" width="7.85546875" bestFit="1" customWidth="1"/>
    <col min="13335" max="13335" width="4" customWidth="1"/>
    <col min="13336" max="13336" width="11.5703125" bestFit="1" customWidth="1"/>
    <col min="13337" max="13337" width="10.7109375" bestFit="1" customWidth="1"/>
    <col min="13338" max="13338" width="7.5703125" customWidth="1"/>
    <col min="13339" max="13339" width="19" bestFit="1" customWidth="1"/>
    <col min="13341" max="13341" width="10.85546875" bestFit="1" customWidth="1"/>
    <col min="13342" max="13342" width="9.28515625" bestFit="1" customWidth="1"/>
    <col min="13343" max="13343" width="4" customWidth="1"/>
    <col min="13344" max="13344" width="11.5703125" bestFit="1" customWidth="1"/>
    <col min="13345" max="13345" width="10.7109375" bestFit="1" customWidth="1"/>
    <col min="13346" max="13346" width="5.42578125" bestFit="1" customWidth="1"/>
    <col min="13347" max="13347" width="15" bestFit="1" customWidth="1"/>
    <col min="13350" max="13350" width="12.7109375" customWidth="1"/>
    <col min="13351" max="13351" width="12.42578125" customWidth="1"/>
    <col min="13569" max="13569" width="5.28515625" bestFit="1" customWidth="1"/>
    <col min="13570" max="13570" width="10.5703125" customWidth="1"/>
    <col min="13571" max="13571" width="9.7109375" bestFit="1" customWidth="1"/>
    <col min="13572" max="13572" width="11.5703125" bestFit="1" customWidth="1"/>
    <col min="13573" max="13573" width="7" customWidth="1"/>
    <col min="13574" max="13574" width="3.85546875" bestFit="1" customWidth="1"/>
    <col min="13575" max="13575" width="4.85546875" bestFit="1" customWidth="1"/>
    <col min="13576" max="13576" width="4.42578125" customWidth="1"/>
    <col min="13577" max="13581" width="4.42578125" bestFit="1" customWidth="1"/>
    <col min="13582" max="13583" width="5.28515625" bestFit="1" customWidth="1"/>
    <col min="13584" max="13584" width="3.85546875" bestFit="1" customWidth="1"/>
    <col min="13585" max="13585" width="20.7109375" bestFit="1" customWidth="1"/>
    <col min="13586" max="13586" width="0" hidden="1" customWidth="1"/>
    <col min="13588" max="13588" width="5.140625" bestFit="1" customWidth="1"/>
    <col min="13589" max="13589" width="5" bestFit="1" customWidth="1"/>
    <col min="13590" max="13590" width="7.85546875" bestFit="1" customWidth="1"/>
    <col min="13591" max="13591" width="4" customWidth="1"/>
    <col min="13592" max="13592" width="11.5703125" bestFit="1" customWidth="1"/>
    <col min="13593" max="13593" width="10.7109375" bestFit="1" customWidth="1"/>
    <col min="13594" max="13594" width="7.5703125" customWidth="1"/>
    <col min="13595" max="13595" width="19" bestFit="1" customWidth="1"/>
    <col min="13597" max="13597" width="10.85546875" bestFit="1" customWidth="1"/>
    <col min="13598" max="13598" width="9.28515625" bestFit="1" customWidth="1"/>
    <col min="13599" max="13599" width="4" customWidth="1"/>
    <col min="13600" max="13600" width="11.5703125" bestFit="1" customWidth="1"/>
    <col min="13601" max="13601" width="10.7109375" bestFit="1" customWidth="1"/>
    <col min="13602" max="13602" width="5.42578125" bestFit="1" customWidth="1"/>
    <col min="13603" max="13603" width="15" bestFit="1" customWidth="1"/>
    <col min="13606" max="13606" width="12.7109375" customWidth="1"/>
    <col min="13607" max="13607" width="12.42578125" customWidth="1"/>
    <col min="13825" max="13825" width="5.28515625" bestFit="1" customWidth="1"/>
    <col min="13826" max="13826" width="10.5703125" customWidth="1"/>
    <col min="13827" max="13827" width="9.7109375" bestFit="1" customWidth="1"/>
    <col min="13828" max="13828" width="11.5703125" bestFit="1" customWidth="1"/>
    <col min="13829" max="13829" width="7" customWidth="1"/>
    <col min="13830" max="13830" width="3.85546875" bestFit="1" customWidth="1"/>
    <col min="13831" max="13831" width="4.85546875" bestFit="1" customWidth="1"/>
    <col min="13832" max="13832" width="4.42578125" customWidth="1"/>
    <col min="13833" max="13837" width="4.42578125" bestFit="1" customWidth="1"/>
    <col min="13838" max="13839" width="5.28515625" bestFit="1" customWidth="1"/>
    <col min="13840" max="13840" width="3.85546875" bestFit="1" customWidth="1"/>
    <col min="13841" max="13841" width="20.7109375" bestFit="1" customWidth="1"/>
    <col min="13842" max="13842" width="0" hidden="1" customWidth="1"/>
    <col min="13844" max="13844" width="5.140625" bestFit="1" customWidth="1"/>
    <col min="13845" max="13845" width="5" bestFit="1" customWidth="1"/>
    <col min="13846" max="13846" width="7.85546875" bestFit="1" customWidth="1"/>
    <col min="13847" max="13847" width="4" customWidth="1"/>
    <col min="13848" max="13848" width="11.5703125" bestFit="1" customWidth="1"/>
    <col min="13849" max="13849" width="10.7109375" bestFit="1" customWidth="1"/>
    <col min="13850" max="13850" width="7.5703125" customWidth="1"/>
    <col min="13851" max="13851" width="19" bestFit="1" customWidth="1"/>
    <col min="13853" max="13853" width="10.85546875" bestFit="1" customWidth="1"/>
    <col min="13854" max="13854" width="9.28515625" bestFit="1" customWidth="1"/>
    <col min="13855" max="13855" width="4" customWidth="1"/>
    <col min="13856" max="13856" width="11.5703125" bestFit="1" customWidth="1"/>
    <col min="13857" max="13857" width="10.7109375" bestFit="1" customWidth="1"/>
    <col min="13858" max="13858" width="5.42578125" bestFit="1" customWidth="1"/>
    <col min="13859" max="13859" width="15" bestFit="1" customWidth="1"/>
    <col min="13862" max="13862" width="12.7109375" customWidth="1"/>
    <col min="13863" max="13863" width="12.42578125" customWidth="1"/>
    <col min="14081" max="14081" width="5.28515625" bestFit="1" customWidth="1"/>
    <col min="14082" max="14082" width="10.5703125" customWidth="1"/>
    <col min="14083" max="14083" width="9.7109375" bestFit="1" customWidth="1"/>
    <col min="14084" max="14084" width="11.5703125" bestFit="1" customWidth="1"/>
    <col min="14085" max="14085" width="7" customWidth="1"/>
    <col min="14086" max="14086" width="3.85546875" bestFit="1" customWidth="1"/>
    <col min="14087" max="14087" width="4.85546875" bestFit="1" customWidth="1"/>
    <col min="14088" max="14088" width="4.42578125" customWidth="1"/>
    <col min="14089" max="14093" width="4.42578125" bestFit="1" customWidth="1"/>
    <col min="14094" max="14095" width="5.28515625" bestFit="1" customWidth="1"/>
    <col min="14096" max="14096" width="3.85546875" bestFit="1" customWidth="1"/>
    <col min="14097" max="14097" width="20.7109375" bestFit="1" customWidth="1"/>
    <col min="14098" max="14098" width="0" hidden="1" customWidth="1"/>
    <col min="14100" max="14100" width="5.140625" bestFit="1" customWidth="1"/>
    <col min="14101" max="14101" width="5" bestFit="1" customWidth="1"/>
    <col min="14102" max="14102" width="7.85546875" bestFit="1" customWidth="1"/>
    <col min="14103" max="14103" width="4" customWidth="1"/>
    <col min="14104" max="14104" width="11.5703125" bestFit="1" customWidth="1"/>
    <col min="14105" max="14105" width="10.7109375" bestFit="1" customWidth="1"/>
    <col min="14106" max="14106" width="7.5703125" customWidth="1"/>
    <col min="14107" max="14107" width="19" bestFit="1" customWidth="1"/>
    <col min="14109" max="14109" width="10.85546875" bestFit="1" customWidth="1"/>
    <col min="14110" max="14110" width="9.28515625" bestFit="1" customWidth="1"/>
    <col min="14111" max="14111" width="4" customWidth="1"/>
    <col min="14112" max="14112" width="11.5703125" bestFit="1" customWidth="1"/>
    <col min="14113" max="14113" width="10.7109375" bestFit="1" customWidth="1"/>
    <col min="14114" max="14114" width="5.42578125" bestFit="1" customWidth="1"/>
    <col min="14115" max="14115" width="15" bestFit="1" customWidth="1"/>
    <col min="14118" max="14118" width="12.7109375" customWidth="1"/>
    <col min="14119" max="14119" width="12.42578125" customWidth="1"/>
    <col min="14337" max="14337" width="5.28515625" bestFit="1" customWidth="1"/>
    <col min="14338" max="14338" width="10.5703125" customWidth="1"/>
    <col min="14339" max="14339" width="9.7109375" bestFit="1" customWidth="1"/>
    <col min="14340" max="14340" width="11.5703125" bestFit="1" customWidth="1"/>
    <col min="14341" max="14341" width="7" customWidth="1"/>
    <col min="14342" max="14342" width="3.85546875" bestFit="1" customWidth="1"/>
    <col min="14343" max="14343" width="4.85546875" bestFit="1" customWidth="1"/>
    <col min="14344" max="14344" width="4.42578125" customWidth="1"/>
    <col min="14345" max="14349" width="4.42578125" bestFit="1" customWidth="1"/>
    <col min="14350" max="14351" width="5.28515625" bestFit="1" customWidth="1"/>
    <col min="14352" max="14352" width="3.85546875" bestFit="1" customWidth="1"/>
    <col min="14353" max="14353" width="20.7109375" bestFit="1" customWidth="1"/>
    <col min="14354" max="14354" width="0" hidden="1" customWidth="1"/>
    <col min="14356" max="14356" width="5.140625" bestFit="1" customWidth="1"/>
    <col min="14357" max="14357" width="5" bestFit="1" customWidth="1"/>
    <col min="14358" max="14358" width="7.85546875" bestFit="1" customWidth="1"/>
    <col min="14359" max="14359" width="4" customWidth="1"/>
    <col min="14360" max="14360" width="11.5703125" bestFit="1" customWidth="1"/>
    <col min="14361" max="14361" width="10.7109375" bestFit="1" customWidth="1"/>
    <col min="14362" max="14362" width="7.5703125" customWidth="1"/>
    <col min="14363" max="14363" width="19" bestFit="1" customWidth="1"/>
    <col min="14365" max="14365" width="10.85546875" bestFit="1" customWidth="1"/>
    <col min="14366" max="14366" width="9.28515625" bestFit="1" customWidth="1"/>
    <col min="14367" max="14367" width="4" customWidth="1"/>
    <col min="14368" max="14368" width="11.5703125" bestFit="1" customWidth="1"/>
    <col min="14369" max="14369" width="10.7109375" bestFit="1" customWidth="1"/>
    <col min="14370" max="14370" width="5.42578125" bestFit="1" customWidth="1"/>
    <col min="14371" max="14371" width="15" bestFit="1" customWidth="1"/>
    <col min="14374" max="14374" width="12.7109375" customWidth="1"/>
    <col min="14375" max="14375" width="12.42578125" customWidth="1"/>
    <col min="14593" max="14593" width="5.28515625" bestFit="1" customWidth="1"/>
    <col min="14594" max="14594" width="10.5703125" customWidth="1"/>
    <col min="14595" max="14595" width="9.7109375" bestFit="1" customWidth="1"/>
    <col min="14596" max="14596" width="11.5703125" bestFit="1" customWidth="1"/>
    <col min="14597" max="14597" width="7" customWidth="1"/>
    <col min="14598" max="14598" width="3.85546875" bestFit="1" customWidth="1"/>
    <col min="14599" max="14599" width="4.85546875" bestFit="1" customWidth="1"/>
    <col min="14600" max="14600" width="4.42578125" customWidth="1"/>
    <col min="14601" max="14605" width="4.42578125" bestFit="1" customWidth="1"/>
    <col min="14606" max="14607" width="5.28515625" bestFit="1" customWidth="1"/>
    <col min="14608" max="14608" width="3.85546875" bestFit="1" customWidth="1"/>
    <col min="14609" max="14609" width="20.7109375" bestFit="1" customWidth="1"/>
    <col min="14610" max="14610" width="0" hidden="1" customWidth="1"/>
    <col min="14612" max="14612" width="5.140625" bestFit="1" customWidth="1"/>
    <col min="14613" max="14613" width="5" bestFit="1" customWidth="1"/>
    <col min="14614" max="14614" width="7.85546875" bestFit="1" customWidth="1"/>
    <col min="14615" max="14615" width="4" customWidth="1"/>
    <col min="14616" max="14616" width="11.5703125" bestFit="1" customWidth="1"/>
    <col min="14617" max="14617" width="10.7109375" bestFit="1" customWidth="1"/>
    <col min="14618" max="14618" width="7.5703125" customWidth="1"/>
    <col min="14619" max="14619" width="19" bestFit="1" customWidth="1"/>
    <col min="14621" max="14621" width="10.85546875" bestFit="1" customWidth="1"/>
    <col min="14622" max="14622" width="9.28515625" bestFit="1" customWidth="1"/>
    <col min="14623" max="14623" width="4" customWidth="1"/>
    <col min="14624" max="14624" width="11.5703125" bestFit="1" customWidth="1"/>
    <col min="14625" max="14625" width="10.7109375" bestFit="1" customWidth="1"/>
    <col min="14626" max="14626" width="5.42578125" bestFit="1" customWidth="1"/>
    <col min="14627" max="14627" width="15" bestFit="1" customWidth="1"/>
    <col min="14630" max="14630" width="12.7109375" customWidth="1"/>
    <col min="14631" max="14631" width="12.42578125" customWidth="1"/>
    <col min="14849" max="14849" width="5.28515625" bestFit="1" customWidth="1"/>
    <col min="14850" max="14850" width="10.5703125" customWidth="1"/>
    <col min="14851" max="14851" width="9.7109375" bestFit="1" customWidth="1"/>
    <col min="14852" max="14852" width="11.5703125" bestFit="1" customWidth="1"/>
    <col min="14853" max="14853" width="7" customWidth="1"/>
    <col min="14854" max="14854" width="3.85546875" bestFit="1" customWidth="1"/>
    <col min="14855" max="14855" width="4.85546875" bestFit="1" customWidth="1"/>
    <col min="14856" max="14856" width="4.42578125" customWidth="1"/>
    <col min="14857" max="14861" width="4.42578125" bestFit="1" customWidth="1"/>
    <col min="14862" max="14863" width="5.28515625" bestFit="1" customWidth="1"/>
    <col min="14864" max="14864" width="3.85546875" bestFit="1" customWidth="1"/>
    <col min="14865" max="14865" width="20.7109375" bestFit="1" customWidth="1"/>
    <col min="14866" max="14866" width="0" hidden="1" customWidth="1"/>
    <col min="14868" max="14868" width="5.140625" bestFit="1" customWidth="1"/>
    <col min="14869" max="14869" width="5" bestFit="1" customWidth="1"/>
    <col min="14870" max="14870" width="7.85546875" bestFit="1" customWidth="1"/>
    <col min="14871" max="14871" width="4" customWidth="1"/>
    <col min="14872" max="14872" width="11.5703125" bestFit="1" customWidth="1"/>
    <col min="14873" max="14873" width="10.7109375" bestFit="1" customWidth="1"/>
    <col min="14874" max="14874" width="7.5703125" customWidth="1"/>
    <col min="14875" max="14875" width="19" bestFit="1" customWidth="1"/>
    <col min="14877" max="14877" width="10.85546875" bestFit="1" customWidth="1"/>
    <col min="14878" max="14878" width="9.28515625" bestFit="1" customWidth="1"/>
    <col min="14879" max="14879" width="4" customWidth="1"/>
    <col min="14880" max="14880" width="11.5703125" bestFit="1" customWidth="1"/>
    <col min="14881" max="14881" width="10.7109375" bestFit="1" customWidth="1"/>
    <col min="14882" max="14882" width="5.42578125" bestFit="1" customWidth="1"/>
    <col min="14883" max="14883" width="15" bestFit="1" customWidth="1"/>
    <col min="14886" max="14886" width="12.7109375" customWidth="1"/>
    <col min="14887" max="14887" width="12.42578125" customWidth="1"/>
    <col min="15105" max="15105" width="5.28515625" bestFit="1" customWidth="1"/>
    <col min="15106" max="15106" width="10.5703125" customWidth="1"/>
    <col min="15107" max="15107" width="9.7109375" bestFit="1" customWidth="1"/>
    <col min="15108" max="15108" width="11.5703125" bestFit="1" customWidth="1"/>
    <col min="15109" max="15109" width="7" customWidth="1"/>
    <col min="15110" max="15110" width="3.85546875" bestFit="1" customWidth="1"/>
    <col min="15111" max="15111" width="4.85546875" bestFit="1" customWidth="1"/>
    <col min="15112" max="15112" width="4.42578125" customWidth="1"/>
    <col min="15113" max="15117" width="4.42578125" bestFit="1" customWidth="1"/>
    <col min="15118" max="15119" width="5.28515625" bestFit="1" customWidth="1"/>
    <col min="15120" max="15120" width="3.85546875" bestFit="1" customWidth="1"/>
    <col min="15121" max="15121" width="20.7109375" bestFit="1" customWidth="1"/>
    <col min="15122" max="15122" width="0" hidden="1" customWidth="1"/>
    <col min="15124" max="15124" width="5.140625" bestFit="1" customWidth="1"/>
    <col min="15125" max="15125" width="5" bestFit="1" customWidth="1"/>
    <col min="15126" max="15126" width="7.85546875" bestFit="1" customWidth="1"/>
    <col min="15127" max="15127" width="4" customWidth="1"/>
    <col min="15128" max="15128" width="11.5703125" bestFit="1" customWidth="1"/>
    <col min="15129" max="15129" width="10.7109375" bestFit="1" customWidth="1"/>
    <col min="15130" max="15130" width="7.5703125" customWidth="1"/>
    <col min="15131" max="15131" width="19" bestFit="1" customWidth="1"/>
    <col min="15133" max="15133" width="10.85546875" bestFit="1" customWidth="1"/>
    <col min="15134" max="15134" width="9.28515625" bestFit="1" customWidth="1"/>
    <col min="15135" max="15135" width="4" customWidth="1"/>
    <col min="15136" max="15136" width="11.5703125" bestFit="1" customWidth="1"/>
    <col min="15137" max="15137" width="10.7109375" bestFit="1" customWidth="1"/>
    <col min="15138" max="15138" width="5.42578125" bestFit="1" customWidth="1"/>
    <col min="15139" max="15139" width="15" bestFit="1" customWidth="1"/>
    <col min="15142" max="15142" width="12.7109375" customWidth="1"/>
    <col min="15143" max="15143" width="12.42578125" customWidth="1"/>
    <col min="15361" max="15361" width="5.28515625" bestFit="1" customWidth="1"/>
    <col min="15362" max="15362" width="10.5703125" customWidth="1"/>
    <col min="15363" max="15363" width="9.7109375" bestFit="1" customWidth="1"/>
    <col min="15364" max="15364" width="11.5703125" bestFit="1" customWidth="1"/>
    <col min="15365" max="15365" width="7" customWidth="1"/>
    <col min="15366" max="15366" width="3.85546875" bestFit="1" customWidth="1"/>
    <col min="15367" max="15367" width="4.85546875" bestFit="1" customWidth="1"/>
    <col min="15368" max="15368" width="4.42578125" customWidth="1"/>
    <col min="15369" max="15373" width="4.42578125" bestFit="1" customWidth="1"/>
    <col min="15374" max="15375" width="5.28515625" bestFit="1" customWidth="1"/>
    <col min="15376" max="15376" width="3.85546875" bestFit="1" customWidth="1"/>
    <col min="15377" max="15377" width="20.7109375" bestFit="1" customWidth="1"/>
    <col min="15378" max="15378" width="0" hidden="1" customWidth="1"/>
    <col min="15380" max="15380" width="5.140625" bestFit="1" customWidth="1"/>
    <col min="15381" max="15381" width="5" bestFit="1" customWidth="1"/>
    <col min="15382" max="15382" width="7.85546875" bestFit="1" customWidth="1"/>
    <col min="15383" max="15383" width="4" customWidth="1"/>
    <col min="15384" max="15384" width="11.5703125" bestFit="1" customWidth="1"/>
    <col min="15385" max="15385" width="10.7109375" bestFit="1" customWidth="1"/>
    <col min="15386" max="15386" width="7.5703125" customWidth="1"/>
    <col min="15387" max="15387" width="19" bestFit="1" customWidth="1"/>
    <col min="15389" max="15389" width="10.85546875" bestFit="1" customWidth="1"/>
    <col min="15390" max="15390" width="9.28515625" bestFit="1" customWidth="1"/>
    <col min="15391" max="15391" width="4" customWidth="1"/>
    <col min="15392" max="15392" width="11.5703125" bestFit="1" customWidth="1"/>
    <col min="15393" max="15393" width="10.7109375" bestFit="1" customWidth="1"/>
    <col min="15394" max="15394" width="5.42578125" bestFit="1" customWidth="1"/>
    <col min="15395" max="15395" width="15" bestFit="1" customWidth="1"/>
    <col min="15398" max="15398" width="12.7109375" customWidth="1"/>
    <col min="15399" max="15399" width="12.42578125" customWidth="1"/>
    <col min="15617" max="15617" width="5.28515625" bestFit="1" customWidth="1"/>
    <col min="15618" max="15618" width="10.5703125" customWidth="1"/>
    <col min="15619" max="15619" width="9.7109375" bestFit="1" customWidth="1"/>
    <col min="15620" max="15620" width="11.5703125" bestFit="1" customWidth="1"/>
    <col min="15621" max="15621" width="7" customWidth="1"/>
    <col min="15622" max="15622" width="3.85546875" bestFit="1" customWidth="1"/>
    <col min="15623" max="15623" width="4.85546875" bestFit="1" customWidth="1"/>
    <col min="15624" max="15624" width="4.42578125" customWidth="1"/>
    <col min="15625" max="15629" width="4.42578125" bestFit="1" customWidth="1"/>
    <col min="15630" max="15631" width="5.28515625" bestFit="1" customWidth="1"/>
    <col min="15632" max="15632" width="3.85546875" bestFit="1" customWidth="1"/>
    <col min="15633" max="15633" width="20.7109375" bestFit="1" customWidth="1"/>
    <col min="15634" max="15634" width="0" hidden="1" customWidth="1"/>
    <col min="15636" max="15636" width="5.140625" bestFit="1" customWidth="1"/>
    <col min="15637" max="15637" width="5" bestFit="1" customWidth="1"/>
    <col min="15638" max="15638" width="7.85546875" bestFit="1" customWidth="1"/>
    <col min="15639" max="15639" width="4" customWidth="1"/>
    <col min="15640" max="15640" width="11.5703125" bestFit="1" customWidth="1"/>
    <col min="15641" max="15641" width="10.7109375" bestFit="1" customWidth="1"/>
    <col min="15642" max="15642" width="7.5703125" customWidth="1"/>
    <col min="15643" max="15643" width="19" bestFit="1" customWidth="1"/>
    <col min="15645" max="15645" width="10.85546875" bestFit="1" customWidth="1"/>
    <col min="15646" max="15646" width="9.28515625" bestFit="1" customWidth="1"/>
    <col min="15647" max="15647" width="4" customWidth="1"/>
    <col min="15648" max="15648" width="11.5703125" bestFit="1" customWidth="1"/>
    <col min="15649" max="15649" width="10.7109375" bestFit="1" customWidth="1"/>
    <col min="15650" max="15650" width="5.42578125" bestFit="1" customWidth="1"/>
    <col min="15651" max="15651" width="15" bestFit="1" customWidth="1"/>
    <col min="15654" max="15654" width="12.7109375" customWidth="1"/>
    <col min="15655" max="15655" width="12.42578125" customWidth="1"/>
    <col min="15873" max="15873" width="5.28515625" bestFit="1" customWidth="1"/>
    <col min="15874" max="15874" width="10.5703125" customWidth="1"/>
    <col min="15875" max="15875" width="9.7109375" bestFit="1" customWidth="1"/>
    <col min="15876" max="15876" width="11.5703125" bestFit="1" customWidth="1"/>
    <col min="15877" max="15877" width="7" customWidth="1"/>
    <col min="15878" max="15878" width="3.85546875" bestFit="1" customWidth="1"/>
    <col min="15879" max="15879" width="4.85546875" bestFit="1" customWidth="1"/>
    <col min="15880" max="15880" width="4.42578125" customWidth="1"/>
    <col min="15881" max="15885" width="4.42578125" bestFit="1" customWidth="1"/>
    <col min="15886" max="15887" width="5.28515625" bestFit="1" customWidth="1"/>
    <col min="15888" max="15888" width="3.85546875" bestFit="1" customWidth="1"/>
    <col min="15889" max="15889" width="20.7109375" bestFit="1" customWidth="1"/>
    <col min="15890" max="15890" width="0" hidden="1" customWidth="1"/>
    <col min="15892" max="15892" width="5.140625" bestFit="1" customWidth="1"/>
    <col min="15893" max="15893" width="5" bestFit="1" customWidth="1"/>
    <col min="15894" max="15894" width="7.85546875" bestFit="1" customWidth="1"/>
    <col min="15895" max="15895" width="4" customWidth="1"/>
    <col min="15896" max="15896" width="11.5703125" bestFit="1" customWidth="1"/>
    <col min="15897" max="15897" width="10.7109375" bestFit="1" customWidth="1"/>
    <col min="15898" max="15898" width="7.5703125" customWidth="1"/>
    <col min="15899" max="15899" width="19" bestFit="1" customWidth="1"/>
    <col min="15901" max="15901" width="10.85546875" bestFit="1" customWidth="1"/>
    <col min="15902" max="15902" width="9.28515625" bestFit="1" customWidth="1"/>
    <col min="15903" max="15903" width="4" customWidth="1"/>
    <col min="15904" max="15904" width="11.5703125" bestFit="1" customWidth="1"/>
    <col min="15905" max="15905" width="10.7109375" bestFit="1" customWidth="1"/>
    <col min="15906" max="15906" width="5.42578125" bestFit="1" customWidth="1"/>
    <col min="15907" max="15907" width="15" bestFit="1" customWidth="1"/>
    <col min="15910" max="15910" width="12.7109375" customWidth="1"/>
    <col min="15911" max="15911" width="12.42578125" customWidth="1"/>
    <col min="16129" max="16129" width="5.28515625" bestFit="1" customWidth="1"/>
    <col min="16130" max="16130" width="10.5703125" customWidth="1"/>
    <col min="16131" max="16131" width="9.7109375" bestFit="1" customWidth="1"/>
    <col min="16132" max="16132" width="11.5703125" bestFit="1" customWidth="1"/>
    <col min="16133" max="16133" width="7" customWidth="1"/>
    <col min="16134" max="16134" width="3.85546875" bestFit="1" customWidth="1"/>
    <col min="16135" max="16135" width="4.85546875" bestFit="1" customWidth="1"/>
    <col min="16136" max="16136" width="4.42578125" customWidth="1"/>
    <col min="16137" max="16141" width="4.42578125" bestFit="1" customWidth="1"/>
    <col min="16142" max="16143" width="5.28515625" bestFit="1" customWidth="1"/>
    <col min="16144" max="16144" width="3.85546875" bestFit="1" customWidth="1"/>
    <col min="16145" max="16145" width="20.7109375" bestFit="1" customWidth="1"/>
    <col min="16146" max="16146" width="0" hidden="1" customWidth="1"/>
    <col min="16148" max="16148" width="5.140625" bestFit="1" customWidth="1"/>
    <col min="16149" max="16149" width="5" bestFit="1" customWidth="1"/>
    <col min="16150" max="16150" width="7.85546875" bestFit="1" customWidth="1"/>
    <col min="16151" max="16151" width="4" customWidth="1"/>
    <col min="16152" max="16152" width="11.5703125" bestFit="1" customWidth="1"/>
    <col min="16153" max="16153" width="10.7109375" bestFit="1" customWidth="1"/>
    <col min="16154" max="16154" width="7.5703125" customWidth="1"/>
    <col min="16155" max="16155" width="19" bestFit="1" customWidth="1"/>
    <col min="16157" max="16157" width="10.85546875" bestFit="1" customWidth="1"/>
    <col min="16158" max="16158" width="9.28515625" bestFit="1" customWidth="1"/>
    <col min="16159" max="16159" width="4" customWidth="1"/>
    <col min="16160" max="16160" width="11.5703125" bestFit="1" customWidth="1"/>
    <col min="16161" max="16161" width="10.7109375" bestFit="1" customWidth="1"/>
    <col min="16162" max="16162" width="5.42578125" bestFit="1" customWidth="1"/>
    <col min="16163" max="16163" width="15" bestFit="1" customWidth="1"/>
    <col min="16166" max="16166" width="12.7109375" customWidth="1"/>
    <col min="16167" max="16167" width="12.42578125" customWidth="1"/>
  </cols>
  <sheetData>
    <row r="1" spans="1:39" x14ac:dyDescent="0.2">
      <c r="A1" s="207" t="s">
        <v>12</v>
      </c>
      <c r="B1" s="208" t="s">
        <v>292</v>
      </c>
      <c r="C1" s="209" t="s">
        <v>293</v>
      </c>
      <c r="D1" s="209" t="s">
        <v>294</v>
      </c>
      <c r="E1" s="209" t="s">
        <v>295</v>
      </c>
      <c r="F1" s="209" t="s">
        <v>296</v>
      </c>
      <c r="G1" s="209" t="s">
        <v>297</v>
      </c>
      <c r="H1" s="209" t="s">
        <v>26</v>
      </c>
      <c r="I1" s="210" t="s">
        <v>27</v>
      </c>
      <c r="J1" s="210" t="s">
        <v>298</v>
      </c>
      <c r="K1" s="210" t="s">
        <v>299</v>
      </c>
      <c r="L1" s="210" t="s">
        <v>300</v>
      </c>
      <c r="M1" s="210" t="s">
        <v>301</v>
      </c>
      <c r="N1" s="210" t="s">
        <v>302</v>
      </c>
      <c r="O1" s="210" t="s">
        <v>303</v>
      </c>
      <c r="P1" s="210" t="s">
        <v>19</v>
      </c>
      <c r="Q1" s="207"/>
      <c r="R1" s="207"/>
      <c r="AD1" s="53"/>
      <c r="AE1" s="211"/>
      <c r="AF1" s="135">
        <f>VLOOKUP($W1,Namn,27)</f>
        <v>0</v>
      </c>
      <c r="AG1" s="135">
        <f>VLOOKUP($W1,Namn,3)</f>
        <v>0</v>
      </c>
      <c r="AH1" s="133" t="str">
        <f>IF(VLOOKUP($W1,Namn,8)="X","Elit",IF(VLOOKUP($W1,Namn,9)="X","A",IF(VLOOKUP($W1,Namn,10)="X","B",IF(VLOOKUP($W1,Namn,11)="X","C",IF(VLOOKUP($W1,Namn,12)="X","D",IF(VLOOKUP($W1,Namn,13)="X","OB",IF(VLOOKUP($W1,Namn,10)="X","OG","")))))))</f>
        <v/>
      </c>
      <c r="AI1" s="133">
        <f>VLOOKUP($W1,Namn,26)</f>
        <v>0</v>
      </c>
      <c r="AJ1">
        <v>48</v>
      </c>
      <c r="AK1" s="135" t="str">
        <f t="shared" ref="AK1:AK8" si="0">VLOOKUP(AJ1,Namn,27)</f>
        <v>Västra Frölunda</v>
      </c>
      <c r="AL1" s="135" t="str">
        <f t="shared" ref="AL1:AL8" si="1">VLOOKUP(AJ1,Namn,3)</f>
        <v>Seholm</v>
      </c>
      <c r="AM1" s="133">
        <f t="shared" ref="AM1:AM8" si="2">VLOOKUP(AJ1,Namn,26)</f>
        <v>0</v>
      </c>
    </row>
    <row r="2" spans="1:39" ht="26.25" x14ac:dyDescent="0.4">
      <c r="A2" s="212">
        <v>0</v>
      </c>
      <c r="B2" s="213"/>
      <c r="C2" s="214"/>
      <c r="D2" s="214"/>
      <c r="E2" s="214"/>
      <c r="F2" s="214"/>
      <c r="G2" s="214"/>
      <c r="H2" s="214"/>
      <c r="I2" s="215"/>
      <c r="J2" s="215"/>
      <c r="K2" s="215"/>
      <c r="L2" s="215"/>
      <c r="M2" s="215"/>
      <c r="N2" s="215"/>
      <c r="O2" s="215"/>
      <c r="P2" s="215"/>
      <c r="Q2" s="212"/>
      <c r="R2" s="213"/>
      <c r="T2" s="372" t="s">
        <v>499</v>
      </c>
      <c r="AD2" s="53"/>
      <c r="AE2" s="211"/>
      <c r="AF2" s="135">
        <f>VLOOKUP($W2,Namn,27)</f>
        <v>0</v>
      </c>
      <c r="AG2" s="135">
        <f>VLOOKUP($W2,Namn,3)</f>
        <v>0</v>
      </c>
      <c r="AH2" s="133" t="str">
        <f>IF(VLOOKUP($W2,Namn,8)="X","Elit",IF(VLOOKUP($W2,Namn,9)="X","A",IF(VLOOKUP($W2,Namn,10)="X","B",IF(VLOOKUP($W2,Namn,11)="X","C",IF(VLOOKUP($W2,Namn,12)="X","D",IF(VLOOKUP($W2,Namn,13)="X","OB",IF(VLOOKUP($W2,Namn,10)="X","OG","")))))))</f>
        <v/>
      </c>
      <c r="AI2" s="133">
        <f>VLOOKUP($W2,Namn,26)</f>
        <v>0</v>
      </c>
      <c r="AJ2">
        <v>52</v>
      </c>
      <c r="AK2" s="135" t="str">
        <f t="shared" si="0"/>
        <v>Wisby BK</v>
      </c>
      <c r="AL2" s="135" t="str">
        <f t="shared" si="1"/>
        <v>Westergren</v>
      </c>
      <c r="AM2" s="133">
        <f t="shared" si="2"/>
        <v>0</v>
      </c>
    </row>
    <row r="3" spans="1:39" x14ac:dyDescent="0.2">
      <c r="A3" s="211">
        <v>1</v>
      </c>
      <c r="B3" s="216" t="s">
        <v>304</v>
      </c>
      <c r="C3" s="217"/>
      <c r="D3" s="217" t="s">
        <v>305</v>
      </c>
      <c r="E3" s="217" t="s">
        <v>306</v>
      </c>
      <c r="F3" s="217"/>
      <c r="G3" s="217" t="s">
        <v>45</v>
      </c>
      <c r="H3" s="217"/>
      <c r="I3" s="217"/>
      <c r="J3" s="217" t="s">
        <v>42</v>
      </c>
      <c r="K3" s="217"/>
      <c r="L3" s="217"/>
      <c r="M3" s="217"/>
      <c r="N3" s="217" t="s">
        <v>184</v>
      </c>
      <c r="O3" s="217"/>
      <c r="P3" s="217" t="s">
        <v>42</v>
      </c>
      <c r="Q3" s="212"/>
      <c r="R3" s="213"/>
      <c r="AD3" s="53"/>
      <c r="AE3" s="211"/>
      <c r="AF3" s="135">
        <f>VLOOKUP($W3,Namn,27)</f>
        <v>0</v>
      </c>
      <c r="AG3" s="135">
        <f>VLOOKUP($W3,Namn,3)</f>
        <v>0</v>
      </c>
      <c r="AH3" s="133" t="str">
        <f>IF(VLOOKUP($W3,Namn,8)="X","Elit",IF(VLOOKUP($W3,Namn,9)="X","A",IF(VLOOKUP($W3,Namn,10)="X","B",IF(VLOOKUP($W3,Namn,11)="X","C",IF(VLOOKUP($W3,Namn,12)="X","D",IF(VLOOKUP($W3,Namn,13)="X","OB",IF(VLOOKUP($W3,Namn,10)="X","OG","")))))))</f>
        <v/>
      </c>
      <c r="AI3" s="133">
        <f>VLOOKUP($W3,Namn,26)</f>
        <v>0</v>
      </c>
      <c r="AJ3">
        <v>53</v>
      </c>
      <c r="AK3" s="135" t="str">
        <f t="shared" si="0"/>
        <v>Östergarns IK</v>
      </c>
      <c r="AL3" s="135" t="str">
        <f t="shared" si="1"/>
        <v>Eriksson</v>
      </c>
      <c r="AM3" s="133">
        <f t="shared" si="2"/>
        <v>0</v>
      </c>
    </row>
    <row r="4" spans="1:39" ht="25.5" x14ac:dyDescent="0.2">
      <c r="A4" s="211">
        <v>2</v>
      </c>
      <c r="B4" s="216" t="s">
        <v>304</v>
      </c>
      <c r="C4" s="217"/>
      <c r="D4" s="217" t="s">
        <v>307</v>
      </c>
      <c r="E4" s="217" t="s">
        <v>308</v>
      </c>
      <c r="F4" s="217"/>
      <c r="G4" s="217" t="s">
        <v>45</v>
      </c>
      <c r="H4" s="217"/>
      <c r="I4" s="217"/>
      <c r="J4" s="217" t="s">
        <v>42</v>
      </c>
      <c r="K4" s="217"/>
      <c r="L4" s="217"/>
      <c r="M4" s="217"/>
      <c r="N4" s="217" t="s">
        <v>184</v>
      </c>
      <c r="O4" s="217"/>
      <c r="P4" s="217" t="s">
        <v>42</v>
      </c>
      <c r="Q4" s="218"/>
      <c r="R4" s="218"/>
      <c r="T4" s="219" t="s">
        <v>213</v>
      </c>
      <c r="U4" s="219" t="s">
        <v>309</v>
      </c>
      <c r="V4" s="220" t="s">
        <v>310</v>
      </c>
      <c r="W4" s="221" t="s">
        <v>12</v>
      </c>
      <c r="X4" s="222" t="s">
        <v>214</v>
      </c>
      <c r="Y4" s="222"/>
      <c r="Z4" s="219" t="s">
        <v>17</v>
      </c>
      <c r="AA4" s="222" t="s">
        <v>311</v>
      </c>
      <c r="AD4" s="53"/>
      <c r="AE4" s="211" t="s">
        <v>12</v>
      </c>
      <c r="AF4" s="135" t="s">
        <v>214</v>
      </c>
      <c r="AG4" s="135"/>
      <c r="AH4" s="133" t="s">
        <v>17</v>
      </c>
      <c r="AI4" s="133" t="s">
        <v>292</v>
      </c>
      <c r="AJ4">
        <v>57</v>
      </c>
      <c r="AK4" s="135" t="str">
        <f t="shared" si="0"/>
        <v>Östergarns IK</v>
      </c>
      <c r="AL4" s="135" t="str">
        <f t="shared" si="1"/>
        <v>Pettersson</v>
      </c>
      <c r="AM4" s="133">
        <f t="shared" si="2"/>
        <v>0</v>
      </c>
    </row>
    <row r="5" spans="1:39" x14ac:dyDescent="0.2">
      <c r="A5" s="211">
        <v>3</v>
      </c>
      <c r="B5" s="211" t="s">
        <v>304</v>
      </c>
      <c r="C5" s="223"/>
      <c r="D5" s="223" t="s">
        <v>312</v>
      </c>
      <c r="E5" s="223" t="s">
        <v>313</v>
      </c>
      <c r="F5" s="223"/>
      <c r="G5" s="223" t="s">
        <v>45</v>
      </c>
      <c r="H5" s="223"/>
      <c r="I5" s="223"/>
      <c r="J5" s="223" t="s">
        <v>42</v>
      </c>
      <c r="K5" s="223"/>
      <c r="L5" s="223"/>
      <c r="M5" s="223"/>
      <c r="N5" s="223" t="s">
        <v>184</v>
      </c>
      <c r="O5" s="223"/>
      <c r="P5" s="223" t="s">
        <v>42</v>
      </c>
      <c r="Q5" s="224"/>
      <c r="R5" s="224"/>
      <c r="T5">
        <v>1</v>
      </c>
      <c r="U5">
        <v>1</v>
      </c>
      <c r="V5">
        <v>1</v>
      </c>
      <c r="W5" s="136">
        <v>17</v>
      </c>
      <c r="X5" s="135" t="str">
        <f t="shared" ref="X5:X10" si="3">VLOOKUP($W5,Namn,2)</f>
        <v>Christoffer</v>
      </c>
      <c r="Y5" s="135" t="str">
        <f t="shared" ref="Y5:Y10" si="4">VLOOKUP($W5,Namn,3)</f>
        <v>Carlsson</v>
      </c>
      <c r="Z5" s="133" t="s">
        <v>75</v>
      </c>
      <c r="AA5" s="133" t="str">
        <f t="shared" ref="AA5:AA10" si="5">VLOOKUP($W5,Namn,27)</f>
        <v>Fårö IF</v>
      </c>
      <c r="AC5">
        <f t="shared" ref="AC5:AC67" si="6">AD5-AE5</f>
        <v>0</v>
      </c>
      <c r="AD5">
        <v>1</v>
      </c>
      <c r="AE5" s="127">
        <v>1</v>
      </c>
      <c r="AF5" s="135" t="str">
        <f t="shared" ref="AF5:AF13" si="7">VLOOKUP(AE5,Namn,2)</f>
        <v xml:space="preserve">Tage </v>
      </c>
      <c r="AG5" s="135" t="str">
        <f t="shared" ref="AG5:AG67" si="8">VLOOKUP(AE5,Namn,3)</f>
        <v>Appelqvist</v>
      </c>
      <c r="AH5" s="133" t="str">
        <f t="shared" ref="AH5:AH67" si="9">VLOOKUP(AE5,Namn,10)</f>
        <v>C</v>
      </c>
      <c r="AI5" s="133" t="str">
        <f t="shared" ref="AI5:AI36" si="10">VLOOKUP(AE5,Namn,27)</f>
        <v>Banda VK</v>
      </c>
      <c r="AJ5">
        <v>77</v>
      </c>
      <c r="AK5" s="135">
        <f t="shared" si="0"/>
        <v>0</v>
      </c>
      <c r="AL5" s="135">
        <f t="shared" si="1"/>
        <v>0</v>
      </c>
      <c r="AM5" s="133">
        <f t="shared" si="2"/>
        <v>0</v>
      </c>
    </row>
    <row r="6" spans="1:39" x14ac:dyDescent="0.2">
      <c r="A6" s="211">
        <v>8</v>
      </c>
      <c r="B6" s="211" t="s">
        <v>290</v>
      </c>
      <c r="C6" s="223"/>
      <c r="D6" s="223" t="s">
        <v>66</v>
      </c>
      <c r="E6" s="223" t="s">
        <v>69</v>
      </c>
      <c r="F6" s="223"/>
      <c r="G6" s="223" t="s">
        <v>45</v>
      </c>
      <c r="H6" s="223"/>
      <c r="I6" s="223"/>
      <c r="J6" s="223"/>
      <c r="K6" s="223"/>
      <c r="L6" s="223" t="s">
        <v>42</v>
      </c>
      <c r="M6" s="223"/>
      <c r="N6" s="223" t="s">
        <v>216</v>
      </c>
      <c r="O6" s="223"/>
      <c r="P6" s="223" t="s">
        <v>42</v>
      </c>
      <c r="Q6" s="224"/>
      <c r="R6" s="224"/>
      <c r="U6">
        <v>1</v>
      </c>
      <c r="V6">
        <v>2</v>
      </c>
      <c r="W6" s="136">
        <v>27</v>
      </c>
      <c r="X6" s="135" t="str">
        <f t="shared" si="3"/>
        <v>Berne</v>
      </c>
      <c r="Y6" s="135" t="str">
        <f t="shared" si="4"/>
        <v>Appelqvist</v>
      </c>
      <c r="Z6" s="133" t="str">
        <f t="shared" ref="Z6:Z10" si="11">VLOOKUP(W6,Namn,10)</f>
        <v>E</v>
      </c>
      <c r="AA6" s="133" t="str">
        <f t="shared" si="5"/>
        <v>Hablingbo IK</v>
      </c>
      <c r="AC6">
        <f t="shared" si="6"/>
        <v>0</v>
      </c>
      <c r="AD6">
        <v>2</v>
      </c>
      <c r="AE6" s="127">
        <v>2</v>
      </c>
      <c r="AF6" s="135" t="str">
        <f t="shared" si="7"/>
        <v>Sven-Olof</v>
      </c>
      <c r="AG6" s="135" t="str">
        <f t="shared" si="8"/>
        <v>Bohlin</v>
      </c>
      <c r="AH6" s="133">
        <f t="shared" si="9"/>
        <v>0</v>
      </c>
      <c r="AI6" s="133" t="str">
        <f t="shared" si="10"/>
        <v>Banda VK</v>
      </c>
      <c r="AJ6">
        <v>133</v>
      </c>
      <c r="AK6" s="135">
        <f t="shared" si="0"/>
        <v>0</v>
      </c>
      <c r="AL6" s="135">
        <f t="shared" si="1"/>
        <v>0</v>
      </c>
      <c r="AM6" s="133">
        <f t="shared" si="2"/>
        <v>0</v>
      </c>
    </row>
    <row r="7" spans="1:39" x14ac:dyDescent="0.2">
      <c r="A7" s="211">
        <v>9</v>
      </c>
      <c r="B7" s="211" t="s">
        <v>290</v>
      </c>
      <c r="C7" s="223"/>
      <c r="D7" s="223" t="s">
        <v>79</v>
      </c>
      <c r="E7" s="223" t="s">
        <v>69</v>
      </c>
      <c r="F7" s="223"/>
      <c r="G7" s="223" t="s">
        <v>45</v>
      </c>
      <c r="H7" s="223"/>
      <c r="I7" s="223"/>
      <c r="J7" s="223" t="s">
        <v>42</v>
      </c>
      <c r="K7" s="223"/>
      <c r="L7" s="223"/>
      <c r="M7" s="223"/>
      <c r="N7" s="223" t="s">
        <v>184</v>
      </c>
      <c r="O7" s="223"/>
      <c r="P7" s="223" t="s">
        <v>42</v>
      </c>
      <c r="Q7" s="224"/>
      <c r="R7" s="224"/>
      <c r="U7">
        <v>1</v>
      </c>
      <c r="V7">
        <v>3</v>
      </c>
      <c r="W7" s="136">
        <v>30</v>
      </c>
      <c r="X7" s="135" t="str">
        <f t="shared" si="3"/>
        <v>Olof</v>
      </c>
      <c r="Y7" s="135" t="str">
        <f t="shared" si="4"/>
        <v>Lithberg</v>
      </c>
      <c r="Z7" s="133" t="str">
        <f t="shared" si="11"/>
        <v>E</v>
      </c>
      <c r="AA7" s="133" t="str">
        <f t="shared" si="5"/>
        <v>Hablingbo IK</v>
      </c>
      <c r="AC7">
        <f t="shared" si="6"/>
        <v>0</v>
      </c>
      <c r="AD7">
        <v>3</v>
      </c>
      <c r="AE7" s="127">
        <v>3</v>
      </c>
      <c r="AF7" s="135" t="str">
        <f t="shared" si="7"/>
        <v>Sven-Ove</v>
      </c>
      <c r="AG7" s="135" t="str">
        <f t="shared" si="8"/>
        <v>Gillerfors</v>
      </c>
      <c r="AH7" s="133" t="str">
        <f t="shared" si="9"/>
        <v>E</v>
      </c>
      <c r="AI7" s="133" t="str">
        <f t="shared" si="10"/>
        <v>Banda VK</v>
      </c>
      <c r="AJ7">
        <v>212</v>
      </c>
      <c r="AK7" s="135">
        <f t="shared" si="0"/>
        <v>0</v>
      </c>
      <c r="AL7" s="135">
        <f t="shared" si="1"/>
        <v>0</v>
      </c>
      <c r="AM7" s="133">
        <f t="shared" si="2"/>
        <v>0</v>
      </c>
    </row>
    <row r="8" spans="1:39" x14ac:dyDescent="0.2">
      <c r="A8" s="211">
        <v>10</v>
      </c>
      <c r="B8" s="211" t="s">
        <v>314</v>
      </c>
      <c r="C8" s="223"/>
      <c r="D8" s="223" t="s">
        <v>64</v>
      </c>
      <c r="E8" s="223" t="s">
        <v>71</v>
      </c>
      <c r="F8" s="223"/>
      <c r="G8" s="223" t="s">
        <v>45</v>
      </c>
      <c r="H8" s="223"/>
      <c r="I8" s="223"/>
      <c r="J8" s="223"/>
      <c r="K8" s="223"/>
      <c r="L8" s="223" t="s">
        <v>42</v>
      </c>
      <c r="M8" s="223"/>
      <c r="N8" s="223" t="s">
        <v>216</v>
      </c>
      <c r="O8" s="223"/>
      <c r="P8" s="223" t="s">
        <v>42</v>
      </c>
      <c r="Q8" s="224"/>
      <c r="R8" s="224"/>
      <c r="U8">
        <v>2</v>
      </c>
      <c r="V8">
        <v>1</v>
      </c>
      <c r="W8" s="136">
        <v>42</v>
      </c>
      <c r="X8" s="135" t="str">
        <f t="shared" si="3"/>
        <v>Anders</v>
      </c>
      <c r="Y8" s="135" t="str">
        <f t="shared" si="4"/>
        <v>Jona</v>
      </c>
      <c r="Z8" s="133" t="str">
        <f t="shared" si="11"/>
        <v>B</v>
      </c>
      <c r="AA8" s="133" t="str">
        <f t="shared" si="5"/>
        <v>Stockholms VK</v>
      </c>
      <c r="AC8">
        <f t="shared" si="6"/>
        <v>0</v>
      </c>
      <c r="AD8">
        <v>5</v>
      </c>
      <c r="AE8" s="127">
        <v>5</v>
      </c>
      <c r="AF8" s="135" t="str">
        <f t="shared" si="7"/>
        <v>Kjell-Åke</v>
      </c>
      <c r="AG8" s="135" t="str">
        <f t="shared" si="8"/>
        <v>Ohlin</v>
      </c>
      <c r="AH8" s="133" t="str">
        <f t="shared" si="9"/>
        <v>A</v>
      </c>
      <c r="AI8" s="133" t="str">
        <f t="shared" si="10"/>
        <v>Banda VK</v>
      </c>
      <c r="AJ8">
        <v>226</v>
      </c>
      <c r="AK8" s="135">
        <f t="shared" si="0"/>
        <v>0</v>
      </c>
      <c r="AL8" s="135">
        <f t="shared" si="1"/>
        <v>0</v>
      </c>
      <c r="AM8" s="133">
        <f t="shared" si="2"/>
        <v>0</v>
      </c>
    </row>
    <row r="9" spans="1:39" x14ac:dyDescent="0.2">
      <c r="A9" s="211">
        <v>11</v>
      </c>
      <c r="B9" s="211" t="s">
        <v>314</v>
      </c>
      <c r="C9" s="223"/>
      <c r="D9" s="223" t="s">
        <v>76</v>
      </c>
      <c r="E9" s="223" t="s">
        <v>71</v>
      </c>
      <c r="F9" s="223"/>
      <c r="G9" s="223" t="s">
        <v>45</v>
      </c>
      <c r="H9" s="223"/>
      <c r="I9" s="223"/>
      <c r="J9" s="223" t="s">
        <v>42</v>
      </c>
      <c r="K9" s="223"/>
      <c r="L9" s="223"/>
      <c r="M9" s="223"/>
      <c r="N9" s="223" t="s">
        <v>184</v>
      </c>
      <c r="O9" s="223"/>
      <c r="P9" s="223" t="s">
        <v>42</v>
      </c>
      <c r="Q9" s="224"/>
      <c r="R9" s="224"/>
      <c r="U9">
        <v>2</v>
      </c>
      <c r="V9">
        <v>2</v>
      </c>
      <c r="W9" s="136">
        <v>26</v>
      </c>
      <c r="X9" s="135" t="str">
        <f t="shared" si="3"/>
        <v xml:space="preserve">Mattias </v>
      </c>
      <c r="Y9" s="135" t="str">
        <f t="shared" si="4"/>
        <v>Wahlgren</v>
      </c>
      <c r="Z9" s="133" t="str">
        <f t="shared" si="11"/>
        <v>A</v>
      </c>
      <c r="AA9" s="133" t="str">
        <f t="shared" si="5"/>
        <v>Gotl. Bara IF</v>
      </c>
      <c r="AC9">
        <f t="shared" si="6"/>
        <v>0</v>
      </c>
      <c r="AD9">
        <v>6</v>
      </c>
      <c r="AE9" s="127">
        <v>6</v>
      </c>
      <c r="AF9" s="135" t="str">
        <f t="shared" si="7"/>
        <v xml:space="preserve">Torsten </v>
      </c>
      <c r="AG9" s="135" t="str">
        <f t="shared" si="8"/>
        <v>Olofsson</v>
      </c>
      <c r="AH9" s="133" t="str">
        <f t="shared" si="9"/>
        <v>A</v>
      </c>
      <c r="AI9" s="133" t="str">
        <f t="shared" si="10"/>
        <v>Banda VK</v>
      </c>
    </row>
    <row r="10" spans="1:39" x14ac:dyDescent="0.2">
      <c r="A10" s="211">
        <v>12</v>
      </c>
      <c r="B10" s="211" t="s">
        <v>314</v>
      </c>
      <c r="C10" s="223"/>
      <c r="D10" s="223" t="s">
        <v>72</v>
      </c>
      <c r="E10" s="223" t="s">
        <v>73</v>
      </c>
      <c r="F10" s="223"/>
      <c r="G10" s="223" t="s">
        <v>45</v>
      </c>
      <c r="H10" s="223"/>
      <c r="I10" s="223"/>
      <c r="J10" s="223"/>
      <c r="K10" s="223"/>
      <c r="L10" s="223" t="s">
        <v>42</v>
      </c>
      <c r="M10" s="223"/>
      <c r="N10" s="223" t="s">
        <v>216</v>
      </c>
      <c r="O10" s="223"/>
      <c r="P10" s="223" t="s">
        <v>42</v>
      </c>
      <c r="Q10" s="224"/>
      <c r="R10" s="224"/>
      <c r="U10">
        <v>2</v>
      </c>
      <c r="V10">
        <v>3</v>
      </c>
      <c r="W10" s="136">
        <v>36</v>
      </c>
      <c r="X10" s="135" t="str">
        <f t="shared" si="3"/>
        <v>Tim</v>
      </c>
      <c r="Y10" s="135" t="str">
        <f t="shared" si="4"/>
        <v>Andersson Ljung</v>
      </c>
      <c r="Z10" s="133" t="str">
        <f t="shared" si="11"/>
        <v>A</v>
      </c>
      <c r="AA10" s="133" t="str">
        <f t="shared" si="5"/>
        <v>Landskrona VK</v>
      </c>
      <c r="AC10">
        <f t="shared" si="6"/>
        <v>0</v>
      </c>
      <c r="AD10">
        <v>7</v>
      </c>
      <c r="AE10" s="235">
        <v>7</v>
      </c>
      <c r="AF10" s="135" t="str">
        <f t="shared" si="7"/>
        <v>Ulf</v>
      </c>
      <c r="AG10" s="135" t="str">
        <f t="shared" si="8"/>
        <v>Stenström</v>
      </c>
      <c r="AH10" s="133" t="str">
        <f t="shared" si="9"/>
        <v>E</v>
      </c>
      <c r="AI10" s="133" t="str">
        <f t="shared" si="10"/>
        <v>Banda VK</v>
      </c>
      <c r="AJ10" t="s">
        <v>227</v>
      </c>
    </row>
    <row r="11" spans="1:39" x14ac:dyDescent="0.2">
      <c r="A11" s="211">
        <v>13</v>
      </c>
      <c r="B11" s="211" t="s">
        <v>314</v>
      </c>
      <c r="C11" s="223"/>
      <c r="D11" s="223" t="s">
        <v>74</v>
      </c>
      <c r="E11" s="223" t="s">
        <v>315</v>
      </c>
      <c r="F11" s="223"/>
      <c r="G11" s="223" t="s">
        <v>45</v>
      </c>
      <c r="H11" s="223"/>
      <c r="I11" s="223"/>
      <c r="J11" s="223" t="s">
        <v>42</v>
      </c>
      <c r="K11" s="223"/>
      <c r="L11" s="223"/>
      <c r="M11" s="223"/>
      <c r="N11" s="223" t="s">
        <v>184</v>
      </c>
      <c r="O11" s="223"/>
      <c r="P11" s="223" t="s">
        <v>42</v>
      </c>
      <c r="Q11" s="224"/>
      <c r="R11" s="224"/>
      <c r="W11" s="225"/>
      <c r="X11" s="112"/>
      <c r="Y11" s="112"/>
      <c r="Z11" s="133" t="str">
        <f>CONCATENATE(VLOOKUP(W11,Namn,10)," ",IF(VLOOKUP(W11,Namn,9)="x","Vet",IF(VLOOKUP(W11,Namn,8)="x",IF(VLOOKUP(W11,Namn,3)="H","OB","OG")," ")))</f>
        <v xml:space="preserve">  </v>
      </c>
      <c r="AA11" s="112"/>
      <c r="AC11">
        <f t="shared" si="6"/>
        <v>0</v>
      </c>
      <c r="AD11">
        <v>8</v>
      </c>
      <c r="AE11" s="136">
        <v>8</v>
      </c>
      <c r="AF11" s="135" t="str">
        <f t="shared" si="7"/>
        <v>Jan-Erik</v>
      </c>
      <c r="AG11" s="135" t="str">
        <f t="shared" si="8"/>
        <v>Wickman</v>
      </c>
      <c r="AH11" s="133" t="str">
        <f t="shared" si="9"/>
        <v>B</v>
      </c>
      <c r="AI11" s="133" t="str">
        <f t="shared" si="10"/>
        <v>Banda VK</v>
      </c>
      <c r="AJ11">
        <v>3</v>
      </c>
    </row>
    <row r="12" spans="1:39" x14ac:dyDescent="0.2">
      <c r="A12" s="211">
        <v>14</v>
      </c>
      <c r="B12" s="211" t="s">
        <v>314</v>
      </c>
      <c r="C12" s="223"/>
      <c r="D12" s="223" t="s">
        <v>316</v>
      </c>
      <c r="E12" s="223" t="s">
        <v>315</v>
      </c>
      <c r="F12" s="223"/>
      <c r="G12" s="223" t="s">
        <v>45</v>
      </c>
      <c r="H12" s="223"/>
      <c r="I12" s="223"/>
      <c r="J12" s="223"/>
      <c r="K12" s="223"/>
      <c r="L12" s="223" t="s">
        <v>42</v>
      </c>
      <c r="M12" s="223"/>
      <c r="N12" s="223" t="s">
        <v>216</v>
      </c>
      <c r="O12" s="223"/>
      <c r="P12" s="223" t="s">
        <v>42</v>
      </c>
      <c r="Q12" s="224"/>
      <c r="R12" s="224"/>
      <c r="T12">
        <f>T5+1</f>
        <v>2</v>
      </c>
      <c r="U12">
        <v>1</v>
      </c>
      <c r="V12">
        <v>1</v>
      </c>
      <c r="W12" s="136">
        <v>33</v>
      </c>
      <c r="X12" s="135" t="str">
        <f t="shared" ref="X12:X17" si="12">VLOOKUP($W12,Namn,2)</f>
        <v>Ola</v>
      </c>
      <c r="Y12" s="135" t="str">
        <f t="shared" ref="Y12:Y17" si="13">VLOOKUP($W12,Namn,3)</f>
        <v>Nilsson</v>
      </c>
      <c r="Z12" s="133" t="str">
        <f t="shared" ref="Z12:Z16" si="14">VLOOKUP(W12,Namn,10)</f>
        <v>E</v>
      </c>
      <c r="AA12" s="133" t="str">
        <f t="shared" ref="AA12:AA17" si="15">VLOOKUP($W12,Namn,27)</f>
        <v>Hablingbo IK</v>
      </c>
      <c r="AC12">
        <f t="shared" si="6"/>
        <v>0</v>
      </c>
      <c r="AD12">
        <v>9</v>
      </c>
      <c r="AE12" s="235">
        <v>9</v>
      </c>
      <c r="AF12" s="135" t="str">
        <f t="shared" si="7"/>
        <v>Evert</v>
      </c>
      <c r="AG12" s="135" t="str">
        <f t="shared" si="8"/>
        <v>Olsson</v>
      </c>
      <c r="AH12" s="133" t="str">
        <f t="shared" si="9"/>
        <v>E</v>
      </c>
      <c r="AI12" s="133" t="str">
        <f t="shared" si="10"/>
        <v>Bäl IF</v>
      </c>
      <c r="AJ12">
        <f ca="1">RAND()</f>
        <v>0.77998960627848135</v>
      </c>
    </row>
    <row r="13" spans="1:39" x14ac:dyDescent="0.2">
      <c r="A13" s="211">
        <v>15</v>
      </c>
      <c r="B13" s="211" t="s">
        <v>314</v>
      </c>
      <c r="C13" s="223"/>
      <c r="D13" s="223" t="s">
        <v>317</v>
      </c>
      <c r="E13" s="223" t="s">
        <v>78</v>
      </c>
      <c r="F13" s="223"/>
      <c r="G13" s="223" t="s">
        <v>45</v>
      </c>
      <c r="H13" s="223"/>
      <c r="I13" s="223"/>
      <c r="J13" s="223" t="s">
        <v>42</v>
      </c>
      <c r="K13" s="223"/>
      <c r="L13" s="223"/>
      <c r="M13" s="223"/>
      <c r="N13" s="223" t="s">
        <v>184</v>
      </c>
      <c r="O13" s="223"/>
      <c r="P13" s="223" t="s">
        <v>42</v>
      </c>
      <c r="Q13" s="224"/>
      <c r="R13" s="224"/>
      <c r="U13">
        <v>1</v>
      </c>
      <c r="V13">
        <v>2</v>
      </c>
      <c r="W13" s="136">
        <v>34</v>
      </c>
      <c r="X13" s="135" t="str">
        <f t="shared" si="12"/>
        <v xml:space="preserve">Roland </v>
      </c>
      <c r="Y13" s="135" t="str">
        <f t="shared" si="13"/>
        <v>Nilsson</v>
      </c>
      <c r="Z13" s="133" t="str">
        <f t="shared" si="14"/>
        <v>E</v>
      </c>
      <c r="AA13" s="133" t="str">
        <f t="shared" si="15"/>
        <v>Hablingbo IK</v>
      </c>
      <c r="AC13">
        <f t="shared" si="6"/>
        <v>0</v>
      </c>
      <c r="AD13">
        <v>10</v>
      </c>
      <c r="AE13" s="235">
        <v>10</v>
      </c>
      <c r="AF13" s="135" t="str">
        <f t="shared" si="7"/>
        <v xml:space="preserve">Rune </v>
      </c>
      <c r="AG13" s="135" t="str">
        <f t="shared" si="8"/>
        <v>Olsson</v>
      </c>
      <c r="AH13" s="133" t="str">
        <f t="shared" si="9"/>
        <v>E</v>
      </c>
      <c r="AI13" s="133" t="str">
        <f t="shared" si="10"/>
        <v>Bäl IF</v>
      </c>
      <c r="AJ13">
        <f ca="1">ROUNDDOWN(AJ12*AJ11+1,0)</f>
        <v>3</v>
      </c>
    </row>
    <row r="14" spans="1:39" x14ac:dyDescent="0.2">
      <c r="A14" s="211">
        <v>17</v>
      </c>
      <c r="B14" s="211" t="s">
        <v>314</v>
      </c>
      <c r="C14" s="223"/>
      <c r="D14" s="223" t="s">
        <v>82</v>
      </c>
      <c r="E14" s="223" t="s">
        <v>83</v>
      </c>
      <c r="F14" s="223"/>
      <c r="G14" s="223" t="s">
        <v>45</v>
      </c>
      <c r="H14" s="223" t="s">
        <v>42</v>
      </c>
      <c r="I14" s="223"/>
      <c r="J14" s="223"/>
      <c r="K14" s="223"/>
      <c r="L14" s="223"/>
      <c r="M14" s="223"/>
      <c r="N14" s="223" t="s">
        <v>47</v>
      </c>
      <c r="O14" s="223"/>
      <c r="P14" s="223" t="s">
        <v>42</v>
      </c>
      <c r="Q14" s="224"/>
      <c r="R14" s="224"/>
      <c r="U14">
        <v>1</v>
      </c>
      <c r="V14">
        <v>3</v>
      </c>
      <c r="W14" s="136">
        <v>55</v>
      </c>
      <c r="X14" s="135" t="str">
        <f t="shared" si="12"/>
        <v>Torbjörn</v>
      </c>
      <c r="Y14" s="135" t="str">
        <f t="shared" si="13"/>
        <v>Lavergren</v>
      </c>
      <c r="Z14" s="133" t="str">
        <f t="shared" si="14"/>
        <v>E</v>
      </c>
      <c r="AA14" s="133" t="str">
        <f t="shared" si="15"/>
        <v>Östergarns IK</v>
      </c>
      <c r="AC14">
        <f t="shared" si="6"/>
        <v>0</v>
      </c>
      <c r="AD14">
        <v>11</v>
      </c>
      <c r="AE14" s="235">
        <v>11</v>
      </c>
      <c r="AF14" s="240"/>
      <c r="AG14" s="135" t="str">
        <f t="shared" si="8"/>
        <v>Nilsson</v>
      </c>
      <c r="AH14" s="133" t="str">
        <f t="shared" si="9"/>
        <v>B</v>
      </c>
      <c r="AI14" s="133" t="str">
        <f t="shared" si="10"/>
        <v>Bäl IF</v>
      </c>
    </row>
    <row r="15" spans="1:39" x14ac:dyDescent="0.2">
      <c r="A15" s="211">
        <v>18</v>
      </c>
      <c r="B15" s="211" t="s">
        <v>314</v>
      </c>
      <c r="C15" s="223"/>
      <c r="D15" s="223" t="s">
        <v>318</v>
      </c>
      <c r="E15" s="223" t="s">
        <v>319</v>
      </c>
      <c r="F15" s="223"/>
      <c r="G15" s="223" t="s">
        <v>46</v>
      </c>
      <c r="H15" s="223"/>
      <c r="I15" s="223"/>
      <c r="J15" s="223"/>
      <c r="K15" s="223" t="s">
        <v>42</v>
      </c>
      <c r="L15" s="223"/>
      <c r="M15" s="223"/>
      <c r="N15" s="223" t="s">
        <v>185</v>
      </c>
      <c r="O15" s="223"/>
      <c r="P15" s="223" t="s">
        <v>42</v>
      </c>
      <c r="Q15" s="224"/>
      <c r="R15" s="224"/>
      <c r="U15">
        <v>2</v>
      </c>
      <c r="V15">
        <v>1</v>
      </c>
      <c r="W15" s="136">
        <v>25</v>
      </c>
      <c r="X15" s="135" t="str">
        <f t="shared" si="12"/>
        <v>Roger</v>
      </c>
      <c r="Y15" s="135" t="str">
        <f t="shared" si="13"/>
        <v>Lindberg</v>
      </c>
      <c r="Z15" s="133" t="str">
        <f t="shared" si="14"/>
        <v>B</v>
      </c>
      <c r="AA15" s="133" t="str">
        <f t="shared" si="15"/>
        <v>Gotl. Bara IF</v>
      </c>
      <c r="AC15">
        <f t="shared" si="6"/>
        <v>0</v>
      </c>
      <c r="AD15">
        <v>12</v>
      </c>
      <c r="AE15">
        <v>12</v>
      </c>
      <c r="AF15" s="135" t="str">
        <f t="shared" ref="AF15:AF29" si="16">VLOOKUP(AE15,Namn,2)</f>
        <v>Eva</v>
      </c>
      <c r="AG15" s="135" t="str">
        <f t="shared" si="8"/>
        <v>Björklöf-Nygren</v>
      </c>
      <c r="AH15" s="133">
        <f t="shared" si="9"/>
        <v>0</v>
      </c>
      <c r="AI15" s="133" t="str">
        <f t="shared" si="10"/>
        <v>Eksta IF</v>
      </c>
    </row>
    <row r="16" spans="1:39" x14ac:dyDescent="0.2">
      <c r="A16" s="211">
        <v>20</v>
      </c>
      <c r="B16" s="211" t="s">
        <v>314</v>
      </c>
      <c r="C16" s="223"/>
      <c r="D16" s="223" t="s">
        <v>320</v>
      </c>
      <c r="E16" s="223" t="s">
        <v>321</v>
      </c>
      <c r="F16" s="223"/>
      <c r="G16" s="223" t="s">
        <v>45</v>
      </c>
      <c r="H16" s="223"/>
      <c r="I16" s="223"/>
      <c r="J16" s="223" t="s">
        <v>42</v>
      </c>
      <c r="K16" s="223"/>
      <c r="L16" s="223"/>
      <c r="M16" s="223"/>
      <c r="N16" s="223" t="s">
        <v>184</v>
      </c>
      <c r="O16" s="223"/>
      <c r="P16" s="223" t="s">
        <v>42</v>
      </c>
      <c r="Q16" s="224"/>
      <c r="R16" s="224"/>
      <c r="U16">
        <v>2</v>
      </c>
      <c r="V16">
        <v>2</v>
      </c>
      <c r="W16" s="136">
        <v>23</v>
      </c>
      <c r="X16" s="135" t="str">
        <f t="shared" si="12"/>
        <v>Johan</v>
      </c>
      <c r="Y16" s="135" t="str">
        <f t="shared" si="13"/>
        <v>Lindberg</v>
      </c>
      <c r="Z16" s="133" t="str">
        <f t="shared" si="14"/>
        <v>A</v>
      </c>
      <c r="AA16" s="133" t="str">
        <f t="shared" si="15"/>
        <v>Gotl. Bara IF</v>
      </c>
      <c r="AB16" s="211"/>
      <c r="AC16">
        <f t="shared" si="6"/>
        <v>0</v>
      </c>
      <c r="AD16">
        <v>14</v>
      </c>
      <c r="AE16" s="127">
        <v>14</v>
      </c>
      <c r="AF16" s="135" t="str">
        <f t="shared" si="16"/>
        <v>Barbro</v>
      </c>
      <c r="AG16" s="135" t="str">
        <f t="shared" si="8"/>
        <v>Wettersten</v>
      </c>
      <c r="AH16" s="133">
        <f t="shared" si="9"/>
        <v>0</v>
      </c>
      <c r="AI16" s="133" t="str">
        <f t="shared" si="10"/>
        <v>Fole IF</v>
      </c>
    </row>
    <row r="17" spans="1:35" x14ac:dyDescent="0.2">
      <c r="A17" s="211">
        <v>21</v>
      </c>
      <c r="B17" s="211" t="s">
        <v>314</v>
      </c>
      <c r="C17" s="223"/>
      <c r="D17" s="223" t="s">
        <v>79</v>
      </c>
      <c r="E17" s="223" t="s">
        <v>322</v>
      </c>
      <c r="F17" s="223"/>
      <c r="G17" s="223" t="s">
        <v>45</v>
      </c>
      <c r="H17" s="223"/>
      <c r="I17" s="223"/>
      <c r="J17" s="223" t="s">
        <v>42</v>
      </c>
      <c r="K17" s="223"/>
      <c r="L17" s="223"/>
      <c r="M17" s="223"/>
      <c r="N17" s="223" t="s">
        <v>184</v>
      </c>
      <c r="O17" s="223"/>
      <c r="P17" s="223" t="s">
        <v>42</v>
      </c>
      <c r="Q17" s="224"/>
      <c r="R17" s="224"/>
      <c r="U17">
        <v>2</v>
      </c>
      <c r="V17">
        <v>3</v>
      </c>
      <c r="W17" s="136">
        <v>18</v>
      </c>
      <c r="X17" s="135" t="str">
        <f t="shared" si="12"/>
        <v>Anders</v>
      </c>
      <c r="Y17" s="135" t="str">
        <f t="shared" si="13"/>
        <v xml:space="preserve">Johansson </v>
      </c>
      <c r="Z17" s="133" t="s">
        <v>47</v>
      </c>
      <c r="AA17" s="133" t="str">
        <f t="shared" si="15"/>
        <v>Fårö IF</v>
      </c>
      <c r="AB17">
        <v>8</v>
      </c>
      <c r="AC17">
        <f t="shared" si="6"/>
        <v>0</v>
      </c>
      <c r="AD17">
        <v>15</v>
      </c>
      <c r="AE17" s="136">
        <v>15</v>
      </c>
      <c r="AF17" s="135" t="str">
        <f t="shared" si="16"/>
        <v xml:space="preserve">Benny </v>
      </c>
      <c r="AG17" s="135" t="str">
        <f t="shared" si="8"/>
        <v>Broberg</v>
      </c>
      <c r="AH17" s="133">
        <f t="shared" si="9"/>
        <v>0</v>
      </c>
      <c r="AI17" s="133" t="str">
        <f t="shared" si="10"/>
        <v>Fårö IF</v>
      </c>
    </row>
    <row r="18" spans="1:35" x14ac:dyDescent="0.2">
      <c r="A18" s="211">
        <v>25</v>
      </c>
      <c r="B18" s="211" t="s">
        <v>323</v>
      </c>
      <c r="C18" s="223"/>
      <c r="D18" s="223" t="s">
        <v>85</v>
      </c>
      <c r="E18" s="223" t="s">
        <v>86</v>
      </c>
      <c r="F18" s="223"/>
      <c r="G18" s="223" t="s">
        <v>46</v>
      </c>
      <c r="H18" s="223"/>
      <c r="I18" s="223"/>
      <c r="J18" s="223"/>
      <c r="K18" s="223" t="s">
        <v>42</v>
      </c>
      <c r="L18" s="223"/>
      <c r="M18" s="223"/>
      <c r="N18" s="223" t="s">
        <v>185</v>
      </c>
      <c r="O18" s="223"/>
      <c r="P18" s="223" t="s">
        <v>42</v>
      </c>
      <c r="Q18" s="224"/>
      <c r="R18" s="224"/>
      <c r="W18" s="225"/>
      <c r="X18" s="112"/>
      <c r="Y18" s="112"/>
      <c r="Z18" s="133" t="str">
        <f>CONCATENATE(VLOOKUP(W18,Namn,10)," ",IF(VLOOKUP(W18,Namn,9)="x","Vet",IF(VLOOKUP(W18,Namn,8)="x",IF(VLOOKUP(W18,Namn,3)="H","OB","OG")," ")))</f>
        <v xml:space="preserve">  </v>
      </c>
      <c r="AA18" s="112"/>
      <c r="AB18">
        <v>27</v>
      </c>
      <c r="AC18">
        <f t="shared" si="6"/>
        <v>0</v>
      </c>
      <c r="AD18">
        <v>16</v>
      </c>
      <c r="AE18" s="235">
        <v>16</v>
      </c>
      <c r="AF18" s="135" t="str">
        <f t="shared" si="16"/>
        <v>Sara</v>
      </c>
      <c r="AG18" s="135" t="str">
        <f t="shared" si="8"/>
        <v>Broberg Carlsson</v>
      </c>
      <c r="AH18" s="133">
        <f t="shared" si="9"/>
        <v>0</v>
      </c>
      <c r="AI18" s="133" t="str">
        <f t="shared" si="10"/>
        <v>Fårö IF</v>
      </c>
    </row>
    <row r="19" spans="1:35" x14ac:dyDescent="0.2">
      <c r="A19" s="211">
        <v>30</v>
      </c>
      <c r="B19" s="211" t="s">
        <v>249</v>
      </c>
      <c r="C19" s="223"/>
      <c r="D19" s="223" t="s">
        <v>109</v>
      </c>
      <c r="E19" s="223" t="s">
        <v>102</v>
      </c>
      <c r="F19" s="223"/>
      <c r="G19" s="223" t="s">
        <v>46</v>
      </c>
      <c r="H19" s="223" t="s">
        <v>42</v>
      </c>
      <c r="I19" s="223"/>
      <c r="J19" s="223"/>
      <c r="K19" s="223"/>
      <c r="L19" s="223"/>
      <c r="M19" s="223"/>
      <c r="N19" s="223" t="s">
        <v>43</v>
      </c>
      <c r="O19" s="223"/>
      <c r="P19" s="223" t="s">
        <v>42</v>
      </c>
      <c r="Q19" s="224"/>
      <c r="R19" s="224"/>
      <c r="T19">
        <f>T12+1</f>
        <v>3</v>
      </c>
      <c r="U19">
        <v>1</v>
      </c>
      <c r="V19">
        <v>1</v>
      </c>
      <c r="W19" s="136">
        <v>31</v>
      </c>
      <c r="X19" s="135" t="str">
        <f t="shared" ref="X19:X24" si="17">VLOOKUP($W19,Namn,2)</f>
        <v>Kenneth</v>
      </c>
      <c r="Y19" s="135" t="str">
        <f t="shared" ref="Y19:Y24" si="18">VLOOKUP($W19,Namn,3)</f>
        <v>Nilsson</v>
      </c>
      <c r="Z19" s="133" t="str">
        <f t="shared" ref="Z19:Z24" si="19">VLOOKUP(W19,Namn,10)</f>
        <v>A</v>
      </c>
      <c r="AA19" s="133" t="str">
        <f t="shared" ref="AA19:AA24" si="20">VLOOKUP($W19,Namn,27)</f>
        <v>Hablingbo IK</v>
      </c>
      <c r="AB19">
        <v>30</v>
      </c>
      <c r="AC19">
        <f t="shared" si="6"/>
        <v>0</v>
      </c>
      <c r="AD19">
        <v>17</v>
      </c>
      <c r="AE19" s="226">
        <v>17</v>
      </c>
      <c r="AF19" s="135" t="str">
        <f t="shared" si="16"/>
        <v>Christoffer</v>
      </c>
      <c r="AG19" s="135" t="str">
        <f t="shared" si="8"/>
        <v>Carlsson</v>
      </c>
      <c r="AH19" s="133">
        <f t="shared" si="9"/>
        <v>0</v>
      </c>
      <c r="AI19" s="133" t="str">
        <f t="shared" si="10"/>
        <v>Fårö IF</v>
      </c>
    </row>
    <row r="20" spans="1:35" x14ac:dyDescent="0.2">
      <c r="A20" s="211">
        <v>31</v>
      </c>
      <c r="B20" s="211" t="s">
        <v>249</v>
      </c>
      <c r="C20" s="223"/>
      <c r="D20" s="223" t="s">
        <v>108</v>
      </c>
      <c r="E20" s="223" t="s">
        <v>102</v>
      </c>
      <c r="F20" s="223"/>
      <c r="G20" s="223" t="s">
        <v>46</v>
      </c>
      <c r="H20" s="223" t="s">
        <v>42</v>
      </c>
      <c r="I20" s="223"/>
      <c r="J20" s="223"/>
      <c r="K20" s="223"/>
      <c r="L20" s="223"/>
      <c r="M20" s="223"/>
      <c r="N20" s="223" t="s">
        <v>44</v>
      </c>
      <c r="O20" s="223"/>
      <c r="P20" s="223" t="s">
        <v>42</v>
      </c>
      <c r="Q20" s="224"/>
      <c r="R20" s="224"/>
      <c r="U20">
        <v>1</v>
      </c>
      <c r="V20">
        <v>2</v>
      </c>
      <c r="W20" s="136">
        <v>15</v>
      </c>
      <c r="X20" s="135" t="str">
        <f t="shared" si="17"/>
        <v xml:space="preserve">Benny </v>
      </c>
      <c r="Y20" s="135" t="str">
        <f t="shared" si="18"/>
        <v>Broberg</v>
      </c>
      <c r="Z20" s="133" t="s">
        <v>47</v>
      </c>
      <c r="AA20" s="133" t="str">
        <f t="shared" si="20"/>
        <v>Fårö IF</v>
      </c>
      <c r="AB20">
        <v>41</v>
      </c>
      <c r="AC20">
        <f t="shared" si="6"/>
        <v>0</v>
      </c>
      <c r="AD20">
        <v>18</v>
      </c>
      <c r="AE20" s="235">
        <v>18</v>
      </c>
      <c r="AF20" s="135" t="str">
        <f t="shared" si="16"/>
        <v>Anders</v>
      </c>
      <c r="AG20" s="135" t="str">
        <f t="shared" si="8"/>
        <v xml:space="preserve">Johansson </v>
      </c>
      <c r="AH20" s="133">
        <f t="shared" si="9"/>
        <v>0</v>
      </c>
      <c r="AI20" s="133" t="str">
        <f t="shared" si="10"/>
        <v>Fårö IF</v>
      </c>
    </row>
    <row r="21" spans="1:35" x14ac:dyDescent="0.2">
      <c r="A21" s="211">
        <v>32</v>
      </c>
      <c r="B21" s="211" t="s">
        <v>249</v>
      </c>
      <c r="C21" s="223"/>
      <c r="D21" s="223" t="s">
        <v>107</v>
      </c>
      <c r="E21" s="223" t="s">
        <v>102</v>
      </c>
      <c r="F21" s="223"/>
      <c r="G21" s="223" t="s">
        <v>46</v>
      </c>
      <c r="H21" s="223" t="s">
        <v>42</v>
      </c>
      <c r="I21" s="223"/>
      <c r="J21" s="223"/>
      <c r="K21" s="223"/>
      <c r="L21" s="223"/>
      <c r="M21" s="223"/>
      <c r="N21" s="223" t="s">
        <v>43</v>
      </c>
      <c r="O21" s="223"/>
      <c r="P21" s="223" t="s">
        <v>42</v>
      </c>
      <c r="Q21" s="224"/>
      <c r="R21" s="224"/>
      <c r="U21">
        <v>1</v>
      </c>
      <c r="V21">
        <v>3</v>
      </c>
      <c r="W21" s="225"/>
      <c r="X21" s="135">
        <f t="shared" si="17"/>
        <v>0</v>
      </c>
      <c r="Y21" s="135">
        <f t="shared" si="18"/>
        <v>0</v>
      </c>
      <c r="Z21" s="133"/>
      <c r="AA21" s="133">
        <f t="shared" si="20"/>
        <v>0</v>
      </c>
      <c r="AB21">
        <v>48</v>
      </c>
      <c r="AC21">
        <f t="shared" si="6"/>
        <v>0</v>
      </c>
      <c r="AD21">
        <v>20</v>
      </c>
      <c r="AE21" s="136">
        <v>20</v>
      </c>
      <c r="AF21" s="135" t="str">
        <f t="shared" si="16"/>
        <v>Göran</v>
      </c>
      <c r="AG21" s="135" t="str">
        <f t="shared" si="8"/>
        <v>Augustsson</v>
      </c>
      <c r="AH21" s="133" t="str">
        <f t="shared" si="9"/>
        <v>E</v>
      </c>
      <c r="AI21" s="133" t="str">
        <f t="shared" si="10"/>
        <v>Garda IK</v>
      </c>
    </row>
    <row r="22" spans="1:35" x14ac:dyDescent="0.2">
      <c r="A22" s="211">
        <v>33</v>
      </c>
      <c r="B22" s="211" t="s">
        <v>249</v>
      </c>
      <c r="C22" s="223"/>
      <c r="D22" s="223" t="s">
        <v>324</v>
      </c>
      <c r="E22" s="223" t="s">
        <v>102</v>
      </c>
      <c r="F22" s="223"/>
      <c r="G22" s="223" t="s">
        <v>45</v>
      </c>
      <c r="H22" s="223" t="s">
        <v>42</v>
      </c>
      <c r="I22" s="223"/>
      <c r="J22" s="223"/>
      <c r="K22" s="223"/>
      <c r="L22" s="223"/>
      <c r="M22" s="223"/>
      <c r="N22" s="223" t="s">
        <v>47</v>
      </c>
      <c r="O22" s="223"/>
      <c r="P22" s="223" t="s">
        <v>42</v>
      </c>
      <c r="Q22" s="224"/>
      <c r="R22" s="224"/>
      <c r="U22">
        <v>2</v>
      </c>
      <c r="V22">
        <v>1</v>
      </c>
      <c r="W22" s="136">
        <v>44</v>
      </c>
      <c r="X22" s="135" t="str">
        <f t="shared" si="17"/>
        <v>Michel</v>
      </c>
      <c r="Y22" s="135" t="str">
        <f t="shared" si="18"/>
        <v>Ådefjäll</v>
      </c>
      <c r="Z22" s="133" t="str">
        <f t="shared" si="19"/>
        <v>C</v>
      </c>
      <c r="AA22" s="133" t="str">
        <f t="shared" si="20"/>
        <v>Stockholms VK</v>
      </c>
      <c r="AB22">
        <v>54</v>
      </c>
      <c r="AC22">
        <f t="shared" si="6"/>
        <v>0</v>
      </c>
      <c r="AD22">
        <v>21</v>
      </c>
      <c r="AE22" s="136">
        <v>21</v>
      </c>
      <c r="AF22" s="135" t="str">
        <f t="shared" si="16"/>
        <v>Alf</v>
      </c>
      <c r="AG22" s="135" t="str">
        <f t="shared" si="8"/>
        <v>Nilsson</v>
      </c>
      <c r="AH22" s="133" t="str">
        <f t="shared" si="9"/>
        <v>A</v>
      </c>
      <c r="AI22" s="133" t="str">
        <f t="shared" si="10"/>
        <v>Garda IK</v>
      </c>
    </row>
    <row r="23" spans="1:35" x14ac:dyDescent="0.2">
      <c r="A23" s="211">
        <v>34</v>
      </c>
      <c r="B23" s="211" t="s">
        <v>249</v>
      </c>
      <c r="C23" s="223"/>
      <c r="D23" s="223" t="s">
        <v>99</v>
      </c>
      <c r="E23" s="223" t="s">
        <v>231</v>
      </c>
      <c r="F23" s="223"/>
      <c r="G23" s="223" t="s">
        <v>45</v>
      </c>
      <c r="H23" s="223" t="s">
        <v>42</v>
      </c>
      <c r="I23" s="223"/>
      <c r="J23" s="223"/>
      <c r="K23" s="223"/>
      <c r="L23" s="223"/>
      <c r="M23" s="223"/>
      <c r="N23" s="223" t="s">
        <v>47</v>
      </c>
      <c r="O23" s="223"/>
      <c r="P23" s="223" t="s">
        <v>42</v>
      </c>
      <c r="Q23" s="224"/>
      <c r="R23" s="224"/>
      <c r="U23">
        <v>2</v>
      </c>
      <c r="V23">
        <v>2</v>
      </c>
      <c r="W23" s="136">
        <v>45</v>
      </c>
      <c r="X23" s="135" t="s">
        <v>465</v>
      </c>
      <c r="Y23" s="135" t="s">
        <v>446</v>
      </c>
      <c r="Z23" s="133" t="s">
        <v>46</v>
      </c>
      <c r="AA23" s="133" t="s">
        <v>63</v>
      </c>
      <c r="AB23">
        <v>56</v>
      </c>
      <c r="AC23">
        <f t="shared" si="6"/>
        <v>0</v>
      </c>
      <c r="AD23">
        <v>23</v>
      </c>
      <c r="AE23" s="136">
        <v>23</v>
      </c>
      <c r="AF23" s="135" t="str">
        <f t="shared" si="16"/>
        <v>Johan</v>
      </c>
      <c r="AG23" s="135" t="str">
        <f t="shared" si="8"/>
        <v>Lindberg</v>
      </c>
      <c r="AH23" s="133" t="str">
        <f t="shared" si="9"/>
        <v>A</v>
      </c>
      <c r="AI23" s="133" t="str">
        <f t="shared" si="10"/>
        <v>Gotl. Bara IF</v>
      </c>
    </row>
    <row r="24" spans="1:35" x14ac:dyDescent="0.2">
      <c r="A24" s="211">
        <v>35</v>
      </c>
      <c r="B24" s="211" t="s">
        <v>249</v>
      </c>
      <c r="C24" s="223"/>
      <c r="D24" s="223" t="s">
        <v>99</v>
      </c>
      <c r="E24" s="223" t="s">
        <v>232</v>
      </c>
      <c r="F24" s="223"/>
      <c r="G24" s="223" t="s">
        <v>45</v>
      </c>
      <c r="H24" s="223" t="s">
        <v>42</v>
      </c>
      <c r="I24" s="223"/>
      <c r="J24" s="223"/>
      <c r="K24" s="223"/>
      <c r="L24" s="223"/>
      <c r="M24" s="223"/>
      <c r="N24" s="223" t="s">
        <v>47</v>
      </c>
      <c r="O24" s="223"/>
      <c r="P24" s="223" t="s">
        <v>42</v>
      </c>
      <c r="Q24" s="224"/>
      <c r="R24" s="224"/>
      <c r="U24">
        <v>2</v>
      </c>
      <c r="V24">
        <v>3</v>
      </c>
      <c r="W24" s="136">
        <v>46</v>
      </c>
      <c r="X24" s="135" t="str">
        <f t="shared" si="17"/>
        <v>Joacim</v>
      </c>
      <c r="Y24" s="135" t="str">
        <f t="shared" si="18"/>
        <v>Jonsson</v>
      </c>
      <c r="Z24" s="133" t="str">
        <f t="shared" si="19"/>
        <v>B</v>
      </c>
      <c r="AA24" s="133" t="str">
        <f t="shared" si="20"/>
        <v>VK Björken</v>
      </c>
      <c r="AB24">
        <v>57</v>
      </c>
      <c r="AC24">
        <f t="shared" si="6"/>
        <v>0</v>
      </c>
      <c r="AD24">
        <v>25</v>
      </c>
      <c r="AE24" s="136">
        <v>25</v>
      </c>
      <c r="AF24" s="135" t="str">
        <f t="shared" si="16"/>
        <v>Roger</v>
      </c>
      <c r="AG24" s="135" t="str">
        <f t="shared" si="8"/>
        <v>Lindberg</v>
      </c>
      <c r="AH24" s="133" t="str">
        <f t="shared" si="9"/>
        <v>B</v>
      </c>
      <c r="AI24" s="133" t="str">
        <f t="shared" si="10"/>
        <v>Gotl. Bara IF</v>
      </c>
    </row>
    <row r="25" spans="1:35" x14ac:dyDescent="0.2">
      <c r="A25" s="211">
        <v>36</v>
      </c>
      <c r="B25" s="211" t="s">
        <v>249</v>
      </c>
      <c r="C25" s="223"/>
      <c r="D25" s="223" t="s">
        <v>105</v>
      </c>
      <c r="E25" s="223" t="s">
        <v>106</v>
      </c>
      <c r="F25" s="223"/>
      <c r="G25" s="223" t="s">
        <v>45</v>
      </c>
      <c r="H25" s="223" t="s">
        <v>42</v>
      </c>
      <c r="I25" s="223"/>
      <c r="J25" s="223"/>
      <c r="K25" s="223"/>
      <c r="L25" s="223"/>
      <c r="M25" s="223"/>
      <c r="N25" s="223" t="s">
        <v>46</v>
      </c>
      <c r="O25" s="223"/>
      <c r="P25" s="223" t="s">
        <v>42</v>
      </c>
      <c r="Q25" s="224"/>
      <c r="R25" s="224"/>
      <c r="W25" s="225"/>
      <c r="X25" s="112"/>
      <c r="Y25" s="112"/>
      <c r="Z25" s="133" t="str">
        <f>CONCATENATE(VLOOKUP(W25,Namn,10)," ",IF(VLOOKUP(W25,Namn,9)="x","Vet",IF(VLOOKUP(W25,Namn,8)="x",IF(VLOOKUP(W25,Namn,3)="H","OB","OG")," ")))</f>
        <v xml:space="preserve">  </v>
      </c>
      <c r="AA25" s="112"/>
      <c r="AB25">
        <v>58</v>
      </c>
      <c r="AC25">
        <f t="shared" si="6"/>
        <v>0</v>
      </c>
      <c r="AD25">
        <v>26</v>
      </c>
      <c r="AE25" s="235">
        <v>26</v>
      </c>
      <c r="AF25" s="135" t="str">
        <f t="shared" si="16"/>
        <v xml:space="preserve">Mattias </v>
      </c>
      <c r="AG25" s="135" t="str">
        <f t="shared" si="8"/>
        <v>Wahlgren</v>
      </c>
      <c r="AH25" s="133" t="str">
        <f t="shared" si="9"/>
        <v>A</v>
      </c>
      <c r="AI25" s="133" t="str">
        <f t="shared" si="10"/>
        <v>Gotl. Bara IF</v>
      </c>
    </row>
    <row r="26" spans="1:35" x14ac:dyDescent="0.2">
      <c r="A26" s="211">
        <v>37</v>
      </c>
      <c r="B26" s="211" t="s">
        <v>249</v>
      </c>
      <c r="C26" s="223"/>
      <c r="D26" s="223" t="s">
        <v>233</v>
      </c>
      <c r="E26" s="223" t="s">
        <v>104</v>
      </c>
      <c r="F26" s="223"/>
      <c r="G26" s="223" t="s">
        <v>45</v>
      </c>
      <c r="H26" s="223" t="s">
        <v>42</v>
      </c>
      <c r="I26" s="223"/>
      <c r="J26" s="223"/>
      <c r="K26" s="223"/>
      <c r="L26" s="223"/>
      <c r="M26" s="223"/>
      <c r="N26" s="223" t="s">
        <v>46</v>
      </c>
      <c r="O26" s="223"/>
      <c r="P26" s="223" t="s">
        <v>42</v>
      </c>
      <c r="Q26" s="224"/>
      <c r="R26" s="224"/>
      <c r="T26">
        <f>T19+1</f>
        <v>4</v>
      </c>
      <c r="U26">
        <v>1</v>
      </c>
      <c r="V26">
        <v>1</v>
      </c>
      <c r="W26" s="136">
        <v>32</v>
      </c>
      <c r="X26" s="135" t="str">
        <f t="shared" ref="X26:X31" si="21">VLOOKUP($W26,Namn,2)</f>
        <v>Nils-Allan</v>
      </c>
      <c r="Y26" s="135" t="str">
        <f t="shared" ref="Y26:Y31" si="22">VLOOKUP($W26,Namn,3)</f>
        <v>Nilsson</v>
      </c>
      <c r="Z26" s="133" t="str">
        <f t="shared" ref="Z26:Z31" si="23">VLOOKUP(W26,Namn,10)</f>
        <v>A</v>
      </c>
      <c r="AA26" s="133" t="str">
        <f t="shared" ref="AA26:AA31" si="24">VLOOKUP($W26,Namn,27)</f>
        <v>Hablingbo IK</v>
      </c>
      <c r="AB26">
        <v>72</v>
      </c>
      <c r="AC26">
        <f t="shared" si="6"/>
        <v>0</v>
      </c>
      <c r="AD26">
        <v>27</v>
      </c>
      <c r="AE26" s="136">
        <v>27</v>
      </c>
      <c r="AF26" s="135" t="str">
        <f t="shared" si="16"/>
        <v>Berne</v>
      </c>
      <c r="AG26" s="135" t="str">
        <f t="shared" si="8"/>
        <v>Appelqvist</v>
      </c>
      <c r="AH26" s="133" t="str">
        <f t="shared" si="9"/>
        <v>E</v>
      </c>
      <c r="AI26" s="133" t="str">
        <f t="shared" si="10"/>
        <v>Hablingbo IK</v>
      </c>
    </row>
    <row r="27" spans="1:35" x14ac:dyDescent="0.2">
      <c r="A27" s="211">
        <v>41</v>
      </c>
      <c r="B27" s="211" t="s">
        <v>257</v>
      </c>
      <c r="C27" s="223"/>
      <c r="D27" s="223" t="s">
        <v>325</v>
      </c>
      <c r="E27" s="223" t="s">
        <v>60</v>
      </c>
      <c r="F27" s="223"/>
      <c r="G27" s="223" t="s">
        <v>45</v>
      </c>
      <c r="H27" s="223" t="s">
        <v>42</v>
      </c>
      <c r="I27" s="223"/>
      <c r="J27" s="223"/>
      <c r="K27" s="223"/>
      <c r="L27" s="223"/>
      <c r="M27" s="223"/>
      <c r="N27" s="223" t="s">
        <v>47</v>
      </c>
      <c r="O27" s="223"/>
      <c r="P27" s="223" t="s">
        <v>42</v>
      </c>
      <c r="Q27" s="224"/>
      <c r="R27" s="224"/>
      <c r="U27">
        <v>1</v>
      </c>
      <c r="V27">
        <v>2</v>
      </c>
      <c r="W27" s="136">
        <v>54</v>
      </c>
      <c r="X27" s="135" t="str">
        <f t="shared" si="21"/>
        <v>Henric</v>
      </c>
      <c r="Y27" s="135" t="str">
        <f t="shared" si="22"/>
        <v>Lavergren</v>
      </c>
      <c r="Z27" s="133" t="str">
        <f t="shared" si="23"/>
        <v>A</v>
      </c>
      <c r="AA27" s="133" t="str">
        <f t="shared" si="24"/>
        <v>Östergarns IK</v>
      </c>
      <c r="AB27">
        <v>73</v>
      </c>
      <c r="AC27">
        <f t="shared" si="6"/>
        <v>0</v>
      </c>
      <c r="AD27">
        <v>28</v>
      </c>
      <c r="AE27" s="226">
        <v>28</v>
      </c>
      <c r="AF27" s="135" t="str">
        <f t="shared" si="16"/>
        <v>Malin</v>
      </c>
      <c r="AG27" s="135" t="str">
        <f t="shared" si="8"/>
        <v>Jakobsson</v>
      </c>
      <c r="AH27" s="133" t="str">
        <f t="shared" si="9"/>
        <v>C</v>
      </c>
      <c r="AI27" s="133" t="str">
        <f t="shared" si="10"/>
        <v>Hablingbo IK</v>
      </c>
    </row>
    <row r="28" spans="1:35" x14ac:dyDescent="0.2">
      <c r="A28" s="211">
        <v>42</v>
      </c>
      <c r="B28" s="211" t="s">
        <v>257</v>
      </c>
      <c r="C28" s="223"/>
      <c r="D28" s="223" t="s">
        <v>98</v>
      </c>
      <c r="E28" s="223" t="s">
        <v>326</v>
      </c>
      <c r="F28" s="223"/>
      <c r="G28" s="223" t="s">
        <v>46</v>
      </c>
      <c r="H28" s="223" t="s">
        <v>42</v>
      </c>
      <c r="I28" s="223"/>
      <c r="J28" s="223"/>
      <c r="K28" s="223"/>
      <c r="L28" s="223"/>
      <c r="M28" s="223"/>
      <c r="N28" s="223" t="s">
        <v>47</v>
      </c>
      <c r="O28" s="223"/>
      <c r="P28" s="223" t="s">
        <v>42</v>
      </c>
      <c r="Q28" s="224"/>
      <c r="R28" s="224"/>
      <c r="U28">
        <v>1</v>
      </c>
      <c r="V28">
        <v>3</v>
      </c>
      <c r="W28" s="136">
        <v>37</v>
      </c>
      <c r="X28" s="135" t="str">
        <f t="shared" si="21"/>
        <v xml:space="preserve">Jan </v>
      </c>
      <c r="Y28" s="135" t="str">
        <f t="shared" si="22"/>
        <v>Larsson</v>
      </c>
      <c r="Z28" s="133" t="str">
        <f t="shared" si="23"/>
        <v>A</v>
      </c>
      <c r="AA28" s="133" t="str">
        <f t="shared" si="24"/>
        <v>Mulde VK</v>
      </c>
      <c r="AB28">
        <v>74</v>
      </c>
      <c r="AC28">
        <f t="shared" si="6"/>
        <v>0</v>
      </c>
      <c r="AD28">
        <v>29</v>
      </c>
      <c r="AE28" s="226">
        <v>29</v>
      </c>
      <c r="AF28" s="135" t="str">
        <f t="shared" si="16"/>
        <v>Agnes</v>
      </c>
      <c r="AG28" s="135" t="str">
        <f t="shared" si="8"/>
        <v>Johansson</v>
      </c>
      <c r="AH28" s="133" t="str">
        <f t="shared" si="9"/>
        <v>C</v>
      </c>
      <c r="AI28" s="133" t="str">
        <f t="shared" si="10"/>
        <v>Hablingbo IK</v>
      </c>
    </row>
    <row r="29" spans="1:35" x14ac:dyDescent="0.2">
      <c r="A29" s="211">
        <v>44</v>
      </c>
      <c r="B29" s="211" t="s">
        <v>257</v>
      </c>
      <c r="C29" s="223"/>
      <c r="D29" s="223" t="s">
        <v>98</v>
      </c>
      <c r="E29" s="223" t="s">
        <v>51</v>
      </c>
      <c r="F29" s="223"/>
      <c r="G29" s="223" t="s">
        <v>46</v>
      </c>
      <c r="H29" s="223"/>
      <c r="I29" s="223" t="s">
        <v>42</v>
      </c>
      <c r="J29" s="223"/>
      <c r="K29" s="223"/>
      <c r="L29" s="223"/>
      <c r="M29" s="223"/>
      <c r="N29" s="223" t="s">
        <v>327</v>
      </c>
      <c r="O29" s="223"/>
      <c r="P29" s="223" t="s">
        <v>42</v>
      </c>
      <c r="Q29" s="224"/>
      <c r="R29" s="224"/>
      <c r="U29">
        <v>2</v>
      </c>
      <c r="V29">
        <v>1</v>
      </c>
      <c r="W29" s="136">
        <v>24</v>
      </c>
      <c r="X29" s="135" t="str">
        <f t="shared" si="21"/>
        <v>Niklas</v>
      </c>
      <c r="Y29" s="135" t="str">
        <f t="shared" si="22"/>
        <v>Lindberg</v>
      </c>
      <c r="Z29" s="133" t="str">
        <f t="shared" si="23"/>
        <v>C</v>
      </c>
      <c r="AA29" s="133" t="str">
        <f t="shared" si="24"/>
        <v>Gotl. Bara IF</v>
      </c>
      <c r="AB29">
        <v>84</v>
      </c>
      <c r="AC29">
        <f t="shared" si="6"/>
        <v>0</v>
      </c>
      <c r="AD29">
        <v>30</v>
      </c>
      <c r="AE29" s="136">
        <v>30</v>
      </c>
      <c r="AF29" s="135" t="str">
        <f t="shared" si="16"/>
        <v>Olof</v>
      </c>
      <c r="AG29" s="135" t="str">
        <f t="shared" si="8"/>
        <v>Lithberg</v>
      </c>
      <c r="AH29" s="133" t="str">
        <f t="shared" si="9"/>
        <v>E</v>
      </c>
      <c r="AI29" s="133" t="str">
        <f t="shared" si="10"/>
        <v>Hablingbo IK</v>
      </c>
    </row>
    <row r="30" spans="1:35" x14ac:dyDescent="0.2">
      <c r="A30" s="211">
        <v>45</v>
      </c>
      <c r="B30" s="211" t="s">
        <v>257</v>
      </c>
      <c r="C30" s="223"/>
      <c r="D30" s="223" t="s">
        <v>52</v>
      </c>
      <c r="E30" s="223" t="s">
        <v>53</v>
      </c>
      <c r="F30" s="223"/>
      <c r="G30" s="223" t="s">
        <v>45</v>
      </c>
      <c r="H30" s="223"/>
      <c r="I30" s="223" t="s">
        <v>42</v>
      </c>
      <c r="J30" s="223"/>
      <c r="K30" s="223"/>
      <c r="L30" s="223"/>
      <c r="M30" s="223"/>
      <c r="N30" s="223" t="s">
        <v>327</v>
      </c>
      <c r="O30" s="223"/>
      <c r="P30" s="223" t="s">
        <v>42</v>
      </c>
      <c r="Q30" s="224"/>
      <c r="R30" s="224"/>
      <c r="U30">
        <v>2</v>
      </c>
      <c r="V30">
        <v>2</v>
      </c>
      <c r="W30" s="136">
        <v>48</v>
      </c>
      <c r="X30" s="135" t="str">
        <f t="shared" si="21"/>
        <v>Niclas</v>
      </c>
      <c r="Y30" s="135" t="str">
        <f t="shared" si="22"/>
        <v>Seholm</v>
      </c>
      <c r="Z30" s="133" t="str">
        <f t="shared" si="23"/>
        <v>C</v>
      </c>
      <c r="AA30" s="133" t="str">
        <f t="shared" si="24"/>
        <v>Västra Frölunda</v>
      </c>
      <c r="AB30">
        <v>88</v>
      </c>
      <c r="AC30">
        <f t="shared" si="6"/>
        <v>0</v>
      </c>
      <c r="AD30">
        <v>31</v>
      </c>
      <c r="AE30" s="226">
        <v>31</v>
      </c>
      <c r="AF30" s="240"/>
      <c r="AG30" s="135" t="str">
        <f t="shared" si="8"/>
        <v>Nilsson</v>
      </c>
      <c r="AH30" s="133" t="str">
        <f t="shared" si="9"/>
        <v>A</v>
      </c>
      <c r="AI30" s="133" t="str">
        <f t="shared" si="10"/>
        <v>Hablingbo IK</v>
      </c>
    </row>
    <row r="31" spans="1:35" x14ac:dyDescent="0.2">
      <c r="A31" s="211">
        <v>46</v>
      </c>
      <c r="B31" s="211" t="s">
        <v>257</v>
      </c>
      <c r="C31" s="223"/>
      <c r="D31" s="223" t="s">
        <v>50</v>
      </c>
      <c r="E31" s="223" t="s">
        <v>51</v>
      </c>
      <c r="F31" s="223"/>
      <c r="G31" s="223" t="s">
        <v>45</v>
      </c>
      <c r="H31" s="223"/>
      <c r="I31" s="223" t="s">
        <v>42</v>
      </c>
      <c r="J31" s="223"/>
      <c r="K31" s="223"/>
      <c r="L31" s="223"/>
      <c r="M31" s="223"/>
      <c r="N31" s="223" t="s">
        <v>327</v>
      </c>
      <c r="O31" s="223"/>
      <c r="P31" s="223" t="s">
        <v>42</v>
      </c>
      <c r="Q31" s="224"/>
      <c r="R31" s="224"/>
      <c r="U31">
        <v>2</v>
      </c>
      <c r="V31">
        <v>3</v>
      </c>
      <c r="W31" s="136"/>
      <c r="X31" s="135">
        <f t="shared" si="21"/>
        <v>0</v>
      </c>
      <c r="Y31" s="135">
        <f t="shared" si="22"/>
        <v>0</v>
      </c>
      <c r="Z31" s="133">
        <f t="shared" si="23"/>
        <v>0</v>
      </c>
      <c r="AA31" s="133">
        <f t="shared" si="24"/>
        <v>0</v>
      </c>
      <c r="AB31">
        <v>91</v>
      </c>
      <c r="AC31">
        <f t="shared" si="6"/>
        <v>0</v>
      </c>
      <c r="AD31">
        <v>33</v>
      </c>
      <c r="AE31" s="235">
        <v>33</v>
      </c>
      <c r="AF31" s="240"/>
      <c r="AG31" s="135" t="str">
        <f t="shared" si="8"/>
        <v>Nilsson</v>
      </c>
      <c r="AH31" s="133" t="str">
        <f t="shared" si="9"/>
        <v>E</v>
      </c>
      <c r="AI31" s="133" t="str">
        <f t="shared" si="10"/>
        <v>Hablingbo IK</v>
      </c>
    </row>
    <row r="32" spans="1:35" x14ac:dyDescent="0.2">
      <c r="A32" s="211">
        <v>47</v>
      </c>
      <c r="B32" s="211" t="s">
        <v>257</v>
      </c>
      <c r="C32" s="223"/>
      <c r="D32" s="223" t="s">
        <v>96</v>
      </c>
      <c r="E32" s="223" t="s">
        <v>48</v>
      </c>
      <c r="F32" s="223"/>
      <c r="G32" s="223" t="s">
        <v>45</v>
      </c>
      <c r="H32" s="223"/>
      <c r="I32" s="223" t="s">
        <v>42</v>
      </c>
      <c r="J32" s="223"/>
      <c r="K32" s="223"/>
      <c r="L32" s="223"/>
      <c r="M32" s="223"/>
      <c r="N32" s="223" t="s">
        <v>47</v>
      </c>
      <c r="O32" s="223"/>
      <c r="P32" s="223" t="s">
        <v>42</v>
      </c>
      <c r="Q32" s="224"/>
      <c r="R32" s="224"/>
      <c r="W32" s="225"/>
      <c r="X32" s="112"/>
      <c r="Y32" s="112"/>
      <c r="Z32" s="133" t="str">
        <f>CONCATENATE(VLOOKUP(W32,Namn,10)," ",IF(VLOOKUP(W32,Namn,9)="x","Vet",IF(VLOOKUP(W32,Namn,8)="x",IF(VLOOKUP(W32,Namn,3)="H","OB","OG")," ")))</f>
        <v xml:space="preserve">  </v>
      </c>
      <c r="AA32" s="112"/>
      <c r="AB32">
        <v>92</v>
      </c>
      <c r="AC32">
        <f t="shared" si="6"/>
        <v>0</v>
      </c>
      <c r="AD32">
        <v>34</v>
      </c>
      <c r="AE32" s="235">
        <v>34</v>
      </c>
      <c r="AF32" s="240"/>
      <c r="AG32" s="135" t="str">
        <f t="shared" si="8"/>
        <v>Nilsson</v>
      </c>
      <c r="AH32" s="133" t="str">
        <f t="shared" si="9"/>
        <v>E</v>
      </c>
      <c r="AI32" s="133" t="str">
        <f t="shared" si="10"/>
        <v>Hablingbo IK</v>
      </c>
    </row>
    <row r="33" spans="1:37" x14ac:dyDescent="0.2">
      <c r="A33" s="211">
        <v>48</v>
      </c>
      <c r="B33" s="211" t="s">
        <v>257</v>
      </c>
      <c r="C33" s="223"/>
      <c r="D33" s="223" t="s">
        <v>55</v>
      </c>
      <c r="E33" s="223" t="s">
        <v>48</v>
      </c>
      <c r="F33" s="223"/>
      <c r="G33" s="223" t="s">
        <v>45</v>
      </c>
      <c r="H33" s="223" t="s">
        <v>42</v>
      </c>
      <c r="I33" s="223"/>
      <c r="J33" s="223"/>
      <c r="K33" s="223"/>
      <c r="L33" s="223"/>
      <c r="M33" s="223"/>
      <c r="N33" s="223" t="s">
        <v>43</v>
      </c>
      <c r="O33" s="223"/>
      <c r="P33" s="223" t="s">
        <v>42</v>
      </c>
      <c r="Q33" s="224"/>
      <c r="R33" s="224"/>
      <c r="T33">
        <f>T26+1</f>
        <v>5</v>
      </c>
      <c r="U33">
        <v>1</v>
      </c>
      <c r="V33">
        <v>1</v>
      </c>
      <c r="W33" s="136">
        <v>16</v>
      </c>
      <c r="X33" s="135" t="str">
        <f t="shared" ref="X33:X38" si="25">VLOOKUP($W33,Namn,2)</f>
        <v>Sara</v>
      </c>
      <c r="Y33" s="135" t="str">
        <f t="shared" ref="Y33:Y38" si="26">VLOOKUP($W33,Namn,3)</f>
        <v>Broberg Carlsson</v>
      </c>
      <c r="Z33" s="133" t="s">
        <v>47</v>
      </c>
      <c r="AA33" s="133" t="str">
        <f t="shared" ref="AA33:AA38" si="27">VLOOKUP($W33,Namn,27)</f>
        <v>Fårö IF</v>
      </c>
      <c r="AB33">
        <v>95</v>
      </c>
      <c r="AC33">
        <f t="shared" si="6"/>
        <v>0</v>
      </c>
      <c r="AD33">
        <v>37</v>
      </c>
      <c r="AE33" s="127">
        <v>37</v>
      </c>
      <c r="AF33" s="135" t="str">
        <f t="shared" ref="AF33:AF39" si="28">VLOOKUP(AE33,Namn,2)</f>
        <v xml:space="preserve">Jan </v>
      </c>
      <c r="AG33" s="135" t="str">
        <f t="shared" si="8"/>
        <v>Larsson</v>
      </c>
      <c r="AH33" s="133" t="str">
        <f t="shared" si="9"/>
        <v>A</v>
      </c>
      <c r="AI33" s="133" t="str">
        <f t="shared" si="10"/>
        <v>Mulde VK</v>
      </c>
    </row>
    <row r="34" spans="1:37" x14ac:dyDescent="0.2">
      <c r="A34" s="211">
        <v>49</v>
      </c>
      <c r="B34" s="211" t="s">
        <v>257</v>
      </c>
      <c r="C34" s="223"/>
      <c r="D34" s="223" t="s">
        <v>170</v>
      </c>
      <c r="E34" s="223" t="s">
        <v>58</v>
      </c>
      <c r="F34" s="223"/>
      <c r="G34" s="223" t="s">
        <v>45</v>
      </c>
      <c r="H34" s="223" t="s">
        <v>42</v>
      </c>
      <c r="I34" s="223"/>
      <c r="J34" s="223"/>
      <c r="K34" s="223"/>
      <c r="L34" s="223"/>
      <c r="M34" s="223"/>
      <c r="N34" s="223" t="s">
        <v>43</v>
      </c>
      <c r="O34" s="223"/>
      <c r="P34" s="223" t="s">
        <v>42</v>
      </c>
      <c r="Q34" s="224"/>
      <c r="R34" s="224"/>
      <c r="U34">
        <v>1</v>
      </c>
      <c r="V34">
        <v>2</v>
      </c>
      <c r="W34" s="136">
        <v>47</v>
      </c>
      <c r="X34" s="135" t="str">
        <f t="shared" si="25"/>
        <v>Margareta</v>
      </c>
      <c r="Y34" s="135" t="str">
        <f t="shared" si="26"/>
        <v>Sasse</v>
      </c>
      <c r="Z34" s="133" t="str">
        <f t="shared" ref="Z34:Z38" si="29">VLOOKUP(W34,Namn,10)</f>
        <v>A</v>
      </c>
      <c r="AA34" s="133" t="str">
        <f t="shared" si="27"/>
        <v>Västra Frölunda</v>
      </c>
      <c r="AB34">
        <v>105</v>
      </c>
      <c r="AC34">
        <f t="shared" si="6"/>
        <v>0</v>
      </c>
      <c r="AD34">
        <v>38</v>
      </c>
      <c r="AE34" s="127">
        <v>38</v>
      </c>
      <c r="AF34" s="135" t="str">
        <f t="shared" si="28"/>
        <v>Anders</v>
      </c>
      <c r="AG34" s="135" t="str">
        <f t="shared" si="8"/>
        <v>Dyplin</v>
      </c>
      <c r="AH34" s="133" t="str">
        <f t="shared" si="9"/>
        <v>E</v>
      </c>
      <c r="AI34" s="133" t="str">
        <f t="shared" si="10"/>
        <v>Roma IF</v>
      </c>
    </row>
    <row r="35" spans="1:37" x14ac:dyDescent="0.2">
      <c r="A35" s="211">
        <v>51</v>
      </c>
      <c r="B35" s="211" t="s">
        <v>257</v>
      </c>
      <c r="C35" s="223"/>
      <c r="D35" s="223" t="s">
        <v>61</v>
      </c>
      <c r="E35" s="223" t="s">
        <v>62</v>
      </c>
      <c r="F35" s="223"/>
      <c r="G35" s="223" t="s">
        <v>45</v>
      </c>
      <c r="H35" s="223"/>
      <c r="I35" s="223" t="s">
        <v>42</v>
      </c>
      <c r="J35" s="223"/>
      <c r="K35" s="223"/>
      <c r="L35" s="223"/>
      <c r="M35" s="223"/>
      <c r="N35" s="223" t="s">
        <v>327</v>
      </c>
      <c r="O35" s="223"/>
      <c r="P35" s="223" t="s">
        <v>42</v>
      </c>
      <c r="Q35" s="224"/>
      <c r="R35" s="224"/>
      <c r="U35">
        <v>1</v>
      </c>
      <c r="V35">
        <v>3</v>
      </c>
      <c r="W35" s="136">
        <v>49</v>
      </c>
      <c r="X35" s="135" t="str">
        <f t="shared" si="25"/>
        <v>Cathrin</v>
      </c>
      <c r="Y35" s="135" t="str">
        <f t="shared" si="26"/>
        <v>Uvestedt</v>
      </c>
      <c r="Z35" s="133" t="str">
        <f t="shared" si="29"/>
        <v>B</v>
      </c>
      <c r="AA35" s="133" t="str">
        <f t="shared" si="27"/>
        <v>Västra Frölunda</v>
      </c>
      <c r="AB35">
        <v>112</v>
      </c>
      <c r="AC35">
        <f t="shared" si="6"/>
        <v>0</v>
      </c>
      <c r="AD35">
        <v>39</v>
      </c>
      <c r="AE35">
        <v>39</v>
      </c>
      <c r="AF35" s="135" t="str">
        <f t="shared" si="28"/>
        <v>Ulf</v>
      </c>
      <c r="AG35" s="135" t="str">
        <f t="shared" si="8"/>
        <v>Godman</v>
      </c>
      <c r="AH35" s="133" t="str">
        <f t="shared" si="9"/>
        <v>A</v>
      </c>
      <c r="AI35" s="133" t="str">
        <f t="shared" si="10"/>
        <v>Roma IF</v>
      </c>
    </row>
    <row r="36" spans="1:37" x14ac:dyDescent="0.2">
      <c r="A36" s="211">
        <v>53</v>
      </c>
      <c r="B36" s="211" t="s">
        <v>328</v>
      </c>
      <c r="C36" s="223"/>
      <c r="D36" s="223" t="s">
        <v>64</v>
      </c>
      <c r="E36" s="223" t="s">
        <v>111</v>
      </c>
      <c r="F36" s="223"/>
      <c r="G36" s="223" t="s">
        <v>45</v>
      </c>
      <c r="H36" s="223"/>
      <c r="I36" s="223"/>
      <c r="J36" s="223" t="s">
        <v>42</v>
      </c>
      <c r="K36" s="223"/>
      <c r="L36" s="223"/>
      <c r="M36" s="223"/>
      <c r="N36" s="223" t="s">
        <v>184</v>
      </c>
      <c r="O36" s="223"/>
      <c r="P36" s="223" t="s">
        <v>42</v>
      </c>
      <c r="Q36" s="224"/>
      <c r="R36" s="224"/>
      <c r="U36">
        <v>2</v>
      </c>
      <c r="V36">
        <v>1</v>
      </c>
      <c r="W36" s="136">
        <v>28</v>
      </c>
      <c r="X36" s="135" t="str">
        <f t="shared" si="25"/>
        <v>Malin</v>
      </c>
      <c r="Y36" s="135" t="str">
        <f t="shared" si="26"/>
        <v>Jakobsson</v>
      </c>
      <c r="Z36" s="133" t="str">
        <f t="shared" si="29"/>
        <v>C</v>
      </c>
      <c r="AA36" s="133" t="str">
        <f t="shared" si="27"/>
        <v>Hablingbo IK</v>
      </c>
      <c r="AB36" s="211"/>
      <c r="AC36">
        <f t="shared" si="6"/>
        <v>0</v>
      </c>
      <c r="AD36">
        <v>40</v>
      </c>
      <c r="AE36" s="136">
        <v>40</v>
      </c>
      <c r="AF36" s="135" t="str">
        <f t="shared" si="28"/>
        <v xml:space="preserve">Inge </v>
      </c>
      <c r="AG36" s="135" t="str">
        <f t="shared" si="8"/>
        <v>Olsson</v>
      </c>
      <c r="AH36" s="133" t="str">
        <f t="shared" si="9"/>
        <v>B</v>
      </c>
      <c r="AI36" s="133" t="str">
        <f t="shared" si="10"/>
        <v>Roma IF</v>
      </c>
      <c r="AK36">
        <f>49/6</f>
        <v>8.1666666666666661</v>
      </c>
    </row>
    <row r="37" spans="1:37" x14ac:dyDescent="0.2">
      <c r="A37">
        <v>54</v>
      </c>
      <c r="B37" s="211" t="s">
        <v>328</v>
      </c>
      <c r="C37" s="223"/>
      <c r="D37" s="223" t="s">
        <v>114</v>
      </c>
      <c r="E37" s="223" t="s">
        <v>65</v>
      </c>
      <c r="F37" s="223"/>
      <c r="G37" s="223" t="s">
        <v>45</v>
      </c>
      <c r="H37" s="223"/>
      <c r="I37" s="223"/>
      <c r="J37" s="223" t="s">
        <v>42</v>
      </c>
      <c r="K37" s="223"/>
      <c r="L37" s="223"/>
      <c r="M37" s="223"/>
      <c r="N37" s="223" t="s">
        <v>184</v>
      </c>
      <c r="O37" s="223"/>
      <c r="P37" s="223" t="s">
        <v>42</v>
      </c>
      <c r="Q37" s="224"/>
      <c r="R37" s="224"/>
      <c r="U37">
        <v>2</v>
      </c>
      <c r="V37">
        <v>2</v>
      </c>
      <c r="W37" s="136">
        <v>29</v>
      </c>
      <c r="X37" s="135" t="str">
        <f t="shared" si="25"/>
        <v>Agnes</v>
      </c>
      <c r="Y37" s="135" t="str">
        <f t="shared" si="26"/>
        <v>Johansson</v>
      </c>
      <c r="Z37" s="133" t="str">
        <f t="shared" si="29"/>
        <v>C</v>
      </c>
      <c r="AA37" s="133" t="str">
        <f t="shared" si="27"/>
        <v>Hablingbo IK</v>
      </c>
      <c r="AB37" s="211"/>
      <c r="AC37">
        <f t="shared" si="6"/>
        <v>0</v>
      </c>
      <c r="AD37">
        <v>41</v>
      </c>
      <c r="AE37" s="136">
        <v>41</v>
      </c>
      <c r="AF37" s="135" t="str">
        <f t="shared" si="28"/>
        <v xml:space="preserve">Amanda </v>
      </c>
      <c r="AG37" s="135" t="str">
        <f t="shared" si="8"/>
        <v>Jona</v>
      </c>
      <c r="AH37" s="133" t="str">
        <f t="shared" si="9"/>
        <v>B</v>
      </c>
      <c r="AI37" s="133" t="str">
        <f t="shared" ref="AI37:AI67" si="30">VLOOKUP(AE37,Namn,27)</f>
        <v>Stockholms VK</v>
      </c>
    </row>
    <row r="38" spans="1:37" x14ac:dyDescent="0.2">
      <c r="A38" s="53">
        <v>55</v>
      </c>
      <c r="B38" s="211" t="s">
        <v>328</v>
      </c>
      <c r="C38" s="223"/>
      <c r="D38" s="223" t="s">
        <v>131</v>
      </c>
      <c r="E38" s="223" t="s">
        <v>113</v>
      </c>
      <c r="F38" s="223"/>
      <c r="G38" s="223" t="s">
        <v>45</v>
      </c>
      <c r="H38" s="223"/>
      <c r="I38" s="223"/>
      <c r="J38" s="223" t="s">
        <v>42</v>
      </c>
      <c r="K38" s="223"/>
      <c r="L38" s="223"/>
      <c r="M38" s="223"/>
      <c r="N38" s="223" t="s">
        <v>184</v>
      </c>
      <c r="O38" s="223"/>
      <c r="P38" s="223" t="s">
        <v>42</v>
      </c>
      <c r="Q38" s="224"/>
      <c r="R38" s="224"/>
      <c r="U38">
        <v>2</v>
      </c>
      <c r="V38">
        <v>3</v>
      </c>
      <c r="W38" s="136">
        <v>43</v>
      </c>
      <c r="X38" s="135" t="str">
        <f t="shared" si="25"/>
        <v>Louise</v>
      </c>
      <c r="Y38" s="135" t="str">
        <f t="shared" si="26"/>
        <v>Jona</v>
      </c>
      <c r="Z38" s="133" t="str">
        <f t="shared" si="29"/>
        <v>A</v>
      </c>
      <c r="AA38" s="133" t="str">
        <f t="shared" si="27"/>
        <v>Stockholms VK</v>
      </c>
      <c r="AB38" s="211"/>
      <c r="AC38">
        <f t="shared" si="6"/>
        <v>0</v>
      </c>
      <c r="AD38">
        <v>43</v>
      </c>
      <c r="AE38">
        <v>43</v>
      </c>
      <c r="AF38" s="135" t="str">
        <f t="shared" si="28"/>
        <v>Louise</v>
      </c>
      <c r="AG38" s="135" t="str">
        <f t="shared" si="8"/>
        <v>Jona</v>
      </c>
      <c r="AH38" s="133" t="str">
        <f t="shared" si="9"/>
        <v>A</v>
      </c>
      <c r="AI38" s="133" t="str">
        <f t="shared" si="30"/>
        <v>Stockholms VK</v>
      </c>
    </row>
    <row r="39" spans="1:37" x14ac:dyDescent="0.2">
      <c r="A39" s="53">
        <v>56</v>
      </c>
      <c r="B39" s="211" t="s">
        <v>328</v>
      </c>
      <c r="C39" s="223"/>
      <c r="D39" s="223" t="s">
        <v>115</v>
      </c>
      <c r="E39" s="223" t="s">
        <v>111</v>
      </c>
      <c r="F39" s="223"/>
      <c r="G39" s="223" t="s">
        <v>45</v>
      </c>
      <c r="H39" s="223"/>
      <c r="I39" s="223"/>
      <c r="J39" s="223" t="s">
        <v>42</v>
      </c>
      <c r="K39" s="223"/>
      <c r="L39" s="223"/>
      <c r="M39" s="223"/>
      <c r="N39" s="223" t="s">
        <v>184</v>
      </c>
      <c r="O39" s="223"/>
      <c r="P39" s="223" t="s">
        <v>42</v>
      </c>
      <c r="Q39" s="224"/>
      <c r="R39" s="224"/>
      <c r="W39" s="225"/>
      <c r="X39" s="112"/>
      <c r="Y39" s="112"/>
      <c r="Z39" s="133" t="str">
        <f>CONCATENATE(VLOOKUP(W39,Namn,10)," ",IF(VLOOKUP(W39,Namn,9)="x","Vet",IF(VLOOKUP(W39,Namn,8)="x",IF(VLOOKUP(W39,Namn,3)="H","OB","OG")," ")))</f>
        <v xml:space="preserve">  </v>
      </c>
      <c r="AA39" s="112"/>
      <c r="AB39" s="211"/>
      <c r="AC39">
        <f t="shared" si="6"/>
        <v>0</v>
      </c>
      <c r="AD39">
        <v>44</v>
      </c>
      <c r="AE39" s="235">
        <v>44</v>
      </c>
      <c r="AF39" s="135" t="str">
        <f t="shared" si="28"/>
        <v>Michel</v>
      </c>
      <c r="AG39" s="135" t="str">
        <f t="shared" si="8"/>
        <v>Ådefjäll</v>
      </c>
      <c r="AH39" s="133" t="str">
        <f t="shared" si="9"/>
        <v>C</v>
      </c>
      <c r="AI39" s="133" t="str">
        <f t="shared" si="30"/>
        <v>Stockholms VK</v>
      </c>
    </row>
    <row r="40" spans="1:37" x14ac:dyDescent="0.2">
      <c r="A40" s="53">
        <v>59</v>
      </c>
      <c r="B40" s="211" t="s">
        <v>328</v>
      </c>
      <c r="C40" s="223"/>
      <c r="D40" s="223" t="s">
        <v>329</v>
      </c>
      <c r="E40" s="223" t="s">
        <v>330</v>
      </c>
      <c r="F40" s="223"/>
      <c r="G40" s="223" t="s">
        <v>45</v>
      </c>
      <c r="H40" s="223" t="s">
        <v>42</v>
      </c>
      <c r="I40" s="223"/>
      <c r="J40" s="223"/>
      <c r="K40" s="223"/>
      <c r="L40" s="223"/>
      <c r="M40" s="223"/>
      <c r="N40" s="223" t="s">
        <v>47</v>
      </c>
      <c r="O40" s="223"/>
      <c r="P40" s="223" t="s">
        <v>42</v>
      </c>
      <c r="Q40" s="224"/>
      <c r="R40" s="224"/>
      <c r="T40">
        <f>T33+1</f>
        <v>6</v>
      </c>
      <c r="U40">
        <v>1</v>
      </c>
      <c r="V40">
        <v>1</v>
      </c>
      <c r="W40" s="136">
        <v>40</v>
      </c>
      <c r="X40" s="135" t="str">
        <f t="shared" ref="X40:X45" si="31">VLOOKUP($W40,Namn,2)</f>
        <v xml:space="preserve">Inge </v>
      </c>
      <c r="Y40" s="135" t="str">
        <f t="shared" ref="Y40:Y45" si="32">VLOOKUP($W40,Namn,3)</f>
        <v>Olsson</v>
      </c>
      <c r="Z40" s="133" t="str">
        <f t="shared" ref="Z40:Z45" si="33">VLOOKUP(W40,Namn,10)</f>
        <v>B</v>
      </c>
      <c r="AA40" s="133" t="str">
        <f t="shared" ref="AA40:AA45" si="34">VLOOKUP($W40,Namn,27)</f>
        <v>Roma IF</v>
      </c>
      <c r="AB40" s="127"/>
      <c r="AC40">
        <f t="shared" si="6"/>
        <v>0</v>
      </c>
      <c r="AD40">
        <v>45</v>
      </c>
      <c r="AE40" s="226">
        <v>45</v>
      </c>
      <c r="AF40" s="53"/>
      <c r="AG40" s="135" t="str">
        <f t="shared" si="8"/>
        <v>Eliasson</v>
      </c>
      <c r="AH40" s="133" t="str">
        <f t="shared" si="9"/>
        <v>D</v>
      </c>
      <c r="AI40" s="133" t="str">
        <f t="shared" si="30"/>
        <v>VK Björken</v>
      </c>
    </row>
    <row r="41" spans="1:37" x14ac:dyDescent="0.2">
      <c r="A41" s="53">
        <v>62</v>
      </c>
      <c r="B41" s="211" t="s">
        <v>331</v>
      </c>
      <c r="C41" s="223"/>
      <c r="D41" s="223" t="s">
        <v>332</v>
      </c>
      <c r="E41" s="223" t="s">
        <v>65</v>
      </c>
      <c r="F41" s="223"/>
      <c r="G41" s="223" t="s">
        <v>45</v>
      </c>
      <c r="H41" s="223" t="s">
        <v>42</v>
      </c>
      <c r="I41" s="223"/>
      <c r="J41" s="223"/>
      <c r="K41" s="223"/>
      <c r="L41" s="223"/>
      <c r="M41" s="223"/>
      <c r="N41" s="223" t="s">
        <v>75</v>
      </c>
      <c r="O41" s="223"/>
      <c r="P41" s="223" t="s">
        <v>42</v>
      </c>
      <c r="Q41" s="224"/>
      <c r="R41" s="224"/>
      <c r="U41">
        <v>1</v>
      </c>
      <c r="V41">
        <v>2</v>
      </c>
      <c r="W41" s="136">
        <v>19</v>
      </c>
      <c r="X41" s="135" t="str">
        <f t="shared" si="31"/>
        <v>Bernt</v>
      </c>
      <c r="Y41" s="135" t="str">
        <f t="shared" si="32"/>
        <v>Augustsson</v>
      </c>
      <c r="Z41" s="133" t="str">
        <f t="shared" si="33"/>
        <v>E</v>
      </c>
      <c r="AA41" s="133" t="str">
        <f t="shared" si="34"/>
        <v>Garda IK</v>
      </c>
      <c r="AB41" s="127"/>
      <c r="AC41">
        <f t="shared" si="6"/>
        <v>0</v>
      </c>
      <c r="AD41">
        <v>46</v>
      </c>
      <c r="AE41" s="226">
        <v>46</v>
      </c>
      <c r="AF41" s="240"/>
      <c r="AG41" s="135" t="str">
        <f t="shared" si="8"/>
        <v>Jonsson</v>
      </c>
      <c r="AH41" s="133" t="str">
        <f t="shared" si="9"/>
        <v>B</v>
      </c>
      <c r="AI41" s="133" t="str">
        <f t="shared" si="30"/>
        <v>VK Björken</v>
      </c>
    </row>
    <row r="42" spans="1:37" x14ac:dyDescent="0.2">
      <c r="A42">
        <v>63</v>
      </c>
      <c r="B42" s="211" t="s">
        <v>331</v>
      </c>
      <c r="C42" s="223"/>
      <c r="D42" s="223" t="s">
        <v>126</v>
      </c>
      <c r="E42" s="223" t="s">
        <v>65</v>
      </c>
      <c r="F42" s="223"/>
      <c r="G42" s="223" t="s">
        <v>45</v>
      </c>
      <c r="H42" s="223" t="s">
        <v>42</v>
      </c>
      <c r="I42" s="223"/>
      <c r="J42" s="223"/>
      <c r="K42" s="223"/>
      <c r="L42" s="223"/>
      <c r="M42" s="223"/>
      <c r="N42" s="223" t="s">
        <v>75</v>
      </c>
      <c r="O42" s="223"/>
      <c r="P42" s="223" t="s">
        <v>42</v>
      </c>
      <c r="Q42" s="224"/>
      <c r="R42" s="224"/>
      <c r="U42">
        <v>1</v>
      </c>
      <c r="V42">
        <v>3</v>
      </c>
      <c r="W42" s="136">
        <v>39</v>
      </c>
      <c r="X42" s="135" t="str">
        <f t="shared" si="31"/>
        <v>Ulf</v>
      </c>
      <c r="Y42" s="135" t="str">
        <f t="shared" si="32"/>
        <v>Godman</v>
      </c>
      <c r="Z42" s="133" t="str">
        <f t="shared" si="33"/>
        <v>A</v>
      </c>
      <c r="AA42" s="133" t="str">
        <f t="shared" si="34"/>
        <v>Roma IF</v>
      </c>
      <c r="AB42" s="127"/>
      <c r="AC42">
        <f t="shared" si="6"/>
        <v>0</v>
      </c>
      <c r="AD42">
        <v>47</v>
      </c>
      <c r="AE42" s="136">
        <v>47</v>
      </c>
      <c r="AF42" s="135" t="str">
        <f t="shared" ref="AF42:AF62" si="35">VLOOKUP(AE42,Namn,2)</f>
        <v>Margareta</v>
      </c>
      <c r="AG42" s="135" t="str">
        <f t="shared" si="8"/>
        <v>Sasse</v>
      </c>
      <c r="AH42" s="133" t="str">
        <f t="shared" si="9"/>
        <v>A</v>
      </c>
      <c r="AI42" s="133" t="str">
        <f t="shared" si="30"/>
        <v>Västra Frölunda</v>
      </c>
    </row>
    <row r="43" spans="1:37" x14ac:dyDescent="0.2">
      <c r="A43" s="53">
        <v>64</v>
      </c>
      <c r="B43" s="211" t="s">
        <v>331</v>
      </c>
      <c r="C43" s="223"/>
      <c r="D43" s="223" t="s">
        <v>125</v>
      </c>
      <c r="E43" s="223" t="s">
        <v>65</v>
      </c>
      <c r="F43" s="223"/>
      <c r="G43" s="223" t="s">
        <v>45</v>
      </c>
      <c r="H43" s="223" t="s">
        <v>42</v>
      </c>
      <c r="I43" s="223"/>
      <c r="J43" s="223"/>
      <c r="K43" s="223"/>
      <c r="L43" s="223"/>
      <c r="M43" s="223"/>
      <c r="N43" s="223" t="s">
        <v>75</v>
      </c>
      <c r="O43" s="223"/>
      <c r="P43" s="223" t="s">
        <v>42</v>
      </c>
      <c r="Q43" s="224"/>
      <c r="R43" s="224"/>
      <c r="U43">
        <v>2</v>
      </c>
      <c r="V43">
        <v>1</v>
      </c>
      <c r="W43" s="136">
        <v>52</v>
      </c>
      <c r="X43" s="135" t="str">
        <f t="shared" si="31"/>
        <v xml:space="preserve">Gösta </v>
      </c>
      <c r="Y43" s="135" t="str">
        <f t="shared" si="32"/>
        <v>Westergren</v>
      </c>
      <c r="Z43" s="133" t="str">
        <f t="shared" si="33"/>
        <v>A</v>
      </c>
      <c r="AA43" s="133" t="str">
        <f t="shared" si="34"/>
        <v>Wisby BK</v>
      </c>
      <c r="AB43" s="211"/>
      <c r="AC43">
        <f t="shared" si="6"/>
        <v>0</v>
      </c>
      <c r="AD43">
        <v>48</v>
      </c>
      <c r="AE43" s="136">
        <v>48</v>
      </c>
      <c r="AF43" s="135" t="str">
        <f t="shared" si="35"/>
        <v>Niclas</v>
      </c>
      <c r="AG43" s="135" t="str">
        <f t="shared" si="8"/>
        <v>Seholm</v>
      </c>
      <c r="AH43" s="133" t="str">
        <f t="shared" si="9"/>
        <v>C</v>
      </c>
      <c r="AI43" s="133" t="str">
        <f t="shared" si="30"/>
        <v>Västra Frölunda</v>
      </c>
    </row>
    <row r="44" spans="1:37" x14ac:dyDescent="0.2">
      <c r="A44" s="53">
        <v>65</v>
      </c>
      <c r="B44" s="211" t="s">
        <v>331</v>
      </c>
      <c r="C44" s="223"/>
      <c r="D44" s="223" t="s">
        <v>117</v>
      </c>
      <c r="E44" s="223" t="s">
        <v>118</v>
      </c>
      <c r="F44" s="223"/>
      <c r="G44" s="223" t="s">
        <v>45</v>
      </c>
      <c r="H44" s="223" t="s">
        <v>42</v>
      </c>
      <c r="I44" s="223"/>
      <c r="J44" s="223"/>
      <c r="K44" s="223"/>
      <c r="L44" s="223"/>
      <c r="M44" s="223"/>
      <c r="N44" s="223" t="s">
        <v>75</v>
      </c>
      <c r="O44" s="223"/>
      <c r="P44" s="223" t="s">
        <v>42</v>
      </c>
      <c r="Q44" s="224"/>
      <c r="R44" s="224"/>
      <c r="U44">
        <v>2</v>
      </c>
      <c r="V44">
        <v>2</v>
      </c>
      <c r="W44" s="136">
        <v>10</v>
      </c>
      <c r="X44" s="135" t="str">
        <f t="shared" si="31"/>
        <v xml:space="preserve">Rune </v>
      </c>
      <c r="Y44" s="135" t="str">
        <f t="shared" si="32"/>
        <v>Olsson</v>
      </c>
      <c r="Z44" s="133" t="str">
        <f t="shared" si="33"/>
        <v>E</v>
      </c>
      <c r="AA44" s="133" t="str">
        <f t="shared" si="34"/>
        <v>Bäl IF</v>
      </c>
      <c r="AB44" s="211"/>
      <c r="AC44">
        <f t="shared" si="6"/>
        <v>0</v>
      </c>
      <c r="AD44">
        <v>53</v>
      </c>
      <c r="AE44" s="136">
        <v>53</v>
      </c>
      <c r="AF44" s="135" t="str">
        <f t="shared" si="35"/>
        <v xml:space="preserve">Arne </v>
      </c>
      <c r="AG44" s="135" t="str">
        <f t="shared" si="8"/>
        <v>Eriksson</v>
      </c>
      <c r="AH44" s="133" t="str">
        <f t="shared" si="9"/>
        <v>E</v>
      </c>
      <c r="AI44" s="133" t="str">
        <f t="shared" si="30"/>
        <v>Östergarns IK</v>
      </c>
    </row>
    <row r="45" spans="1:37" x14ac:dyDescent="0.2">
      <c r="A45" s="53">
        <v>66</v>
      </c>
      <c r="B45" s="211" t="s">
        <v>331</v>
      </c>
      <c r="C45" s="223"/>
      <c r="D45" s="223" t="s">
        <v>119</v>
      </c>
      <c r="E45" s="223" t="s">
        <v>120</v>
      </c>
      <c r="F45" s="223"/>
      <c r="G45" s="223" t="s">
        <v>45</v>
      </c>
      <c r="H45" s="223" t="s">
        <v>42</v>
      </c>
      <c r="I45" s="223"/>
      <c r="J45" s="223"/>
      <c r="K45" s="223"/>
      <c r="L45" s="223"/>
      <c r="M45" s="223"/>
      <c r="N45" s="223" t="s">
        <v>75</v>
      </c>
      <c r="O45" s="223"/>
      <c r="P45" s="223" t="s">
        <v>42</v>
      </c>
      <c r="Q45" s="224"/>
      <c r="R45" s="224"/>
      <c r="U45">
        <v>2</v>
      </c>
      <c r="V45">
        <v>3</v>
      </c>
      <c r="W45" s="136">
        <v>11</v>
      </c>
      <c r="X45" s="135" t="str">
        <f t="shared" si="31"/>
        <v>Bernt</v>
      </c>
      <c r="Y45" s="135" t="str">
        <f t="shared" si="32"/>
        <v>Nilsson</v>
      </c>
      <c r="Z45" s="133" t="str">
        <f t="shared" si="33"/>
        <v>B</v>
      </c>
      <c r="AA45" s="133" t="str">
        <f t="shared" si="34"/>
        <v>Bäl IF</v>
      </c>
      <c r="AB45" s="211"/>
      <c r="AC45">
        <f t="shared" si="6"/>
        <v>0</v>
      </c>
      <c r="AD45">
        <v>54</v>
      </c>
      <c r="AE45" s="136">
        <v>54</v>
      </c>
      <c r="AF45" s="135" t="str">
        <f t="shared" si="35"/>
        <v>Henric</v>
      </c>
      <c r="AG45" s="135" t="str">
        <f t="shared" si="8"/>
        <v>Lavergren</v>
      </c>
      <c r="AH45" s="133" t="str">
        <f t="shared" si="9"/>
        <v>A</v>
      </c>
      <c r="AI45" s="133" t="str">
        <f t="shared" si="30"/>
        <v>Östergarns IK</v>
      </c>
    </row>
    <row r="46" spans="1:37" x14ac:dyDescent="0.2">
      <c r="A46" s="53">
        <v>67</v>
      </c>
      <c r="B46" s="211" t="s">
        <v>331</v>
      </c>
      <c r="C46" s="223"/>
      <c r="D46" s="223" t="s">
        <v>121</v>
      </c>
      <c r="E46" s="223" t="s">
        <v>65</v>
      </c>
      <c r="F46" s="223"/>
      <c r="G46" s="223" t="s">
        <v>45</v>
      </c>
      <c r="H46" s="223" t="s">
        <v>42</v>
      </c>
      <c r="I46" s="223"/>
      <c r="J46" s="223"/>
      <c r="K46" s="223"/>
      <c r="L46" s="223"/>
      <c r="M46" s="223"/>
      <c r="N46" s="223" t="s">
        <v>75</v>
      </c>
      <c r="O46" s="223"/>
      <c r="P46" s="223" t="s">
        <v>42</v>
      </c>
      <c r="Q46" s="224"/>
      <c r="R46" s="224"/>
      <c r="W46" s="127"/>
      <c r="X46" s="112"/>
      <c r="Y46" s="112"/>
      <c r="Z46" s="133" t="str">
        <f>CONCATENATE(VLOOKUP(W46,Namn,10)," ",IF(VLOOKUP(W46,Namn,9)="x","Vet",IF(VLOOKUP(W46,Namn,8)="x",IF(VLOOKUP(W46,Namn,3)="H","OB","OG")," ")))</f>
        <v xml:space="preserve">  </v>
      </c>
      <c r="AA46" s="112"/>
      <c r="AC46">
        <f t="shared" si="6"/>
        <v>0</v>
      </c>
      <c r="AD46">
        <v>56</v>
      </c>
      <c r="AE46" s="136">
        <v>56</v>
      </c>
      <c r="AF46" s="241" t="str">
        <f t="shared" si="35"/>
        <v>Johan</v>
      </c>
      <c r="AG46" s="135" t="str">
        <f t="shared" si="8"/>
        <v>Pettersson</v>
      </c>
      <c r="AH46" s="133" t="str">
        <f t="shared" si="9"/>
        <v>B</v>
      </c>
      <c r="AI46" s="133" t="str">
        <f t="shared" si="30"/>
        <v>Östergarns IK</v>
      </c>
    </row>
    <row r="47" spans="1:37" x14ac:dyDescent="0.2">
      <c r="A47">
        <v>68</v>
      </c>
      <c r="B47" s="211" t="s">
        <v>331</v>
      </c>
      <c r="C47" s="223"/>
      <c r="D47" s="223" t="s">
        <v>123</v>
      </c>
      <c r="E47" s="223" t="s">
        <v>62</v>
      </c>
      <c r="F47" s="223"/>
      <c r="G47" s="223" t="s">
        <v>45</v>
      </c>
      <c r="H47" s="223" t="s">
        <v>42</v>
      </c>
      <c r="I47" s="223"/>
      <c r="J47" s="223"/>
      <c r="K47" s="223"/>
      <c r="L47" s="223"/>
      <c r="M47" s="223"/>
      <c r="N47" s="223" t="s">
        <v>75</v>
      </c>
      <c r="O47" s="223"/>
      <c r="P47" s="223" t="s">
        <v>42</v>
      </c>
      <c r="Q47" s="224"/>
      <c r="R47" s="224"/>
      <c r="T47">
        <f>T40+1</f>
        <v>7</v>
      </c>
      <c r="U47">
        <v>1</v>
      </c>
      <c r="V47">
        <v>1</v>
      </c>
      <c r="W47" s="226">
        <v>50</v>
      </c>
      <c r="X47" s="135" t="str">
        <f t="shared" ref="X47:X52" si="36">VLOOKUP($W47,Namn,2)</f>
        <v>Rolf</v>
      </c>
      <c r="Y47" s="135" t="str">
        <f t="shared" ref="Y47:Y52" si="37">VLOOKUP($W47,Namn,3)</f>
        <v>Burgesäter</v>
      </c>
      <c r="Z47" s="133" t="str">
        <f t="shared" ref="Z47:Z52" si="38">VLOOKUP(W47,Namn,10)</f>
        <v>E</v>
      </c>
      <c r="AA47" s="133" t="str">
        <f t="shared" ref="AA47:AA52" si="39">VLOOKUP($W47,Namn,27)</f>
        <v>Wisby BK</v>
      </c>
      <c r="AB47" s="127"/>
      <c r="AC47">
        <f t="shared" si="6"/>
        <v>0</v>
      </c>
      <c r="AD47">
        <v>57</v>
      </c>
      <c r="AE47" s="136">
        <v>57</v>
      </c>
      <c r="AF47" s="241" t="str">
        <f t="shared" si="35"/>
        <v>Johan</v>
      </c>
      <c r="AG47" s="135" t="str">
        <f t="shared" si="8"/>
        <v>Pettersson</v>
      </c>
      <c r="AH47" s="133" t="str">
        <f t="shared" si="9"/>
        <v>B</v>
      </c>
      <c r="AI47" s="133" t="str">
        <f t="shared" si="30"/>
        <v>Östergarns IK</v>
      </c>
    </row>
    <row r="48" spans="1:37" x14ac:dyDescent="0.2">
      <c r="A48" s="53">
        <v>69</v>
      </c>
      <c r="B48" s="211" t="s">
        <v>331</v>
      </c>
      <c r="C48" s="223"/>
      <c r="D48" s="223" t="s">
        <v>124</v>
      </c>
      <c r="E48" s="223" t="s">
        <v>62</v>
      </c>
      <c r="F48" s="223"/>
      <c r="G48" s="223" t="s">
        <v>45</v>
      </c>
      <c r="H48" s="223" t="s">
        <v>42</v>
      </c>
      <c r="I48" s="223"/>
      <c r="J48" s="223"/>
      <c r="K48" s="223"/>
      <c r="L48" s="223"/>
      <c r="M48" s="223"/>
      <c r="N48" s="223" t="s">
        <v>75</v>
      </c>
      <c r="O48" s="223"/>
      <c r="P48" s="223" t="s">
        <v>42</v>
      </c>
      <c r="Q48" s="224"/>
      <c r="R48" s="224"/>
      <c r="U48">
        <v>1</v>
      </c>
      <c r="V48">
        <v>2</v>
      </c>
      <c r="W48" s="226">
        <v>51</v>
      </c>
      <c r="X48" s="135" t="str">
        <f t="shared" si="36"/>
        <v xml:space="preserve">Tage </v>
      </c>
      <c r="Y48" s="135" t="str">
        <f t="shared" si="37"/>
        <v>Svanborg</v>
      </c>
      <c r="Z48" s="133" t="str">
        <f t="shared" si="38"/>
        <v>E</v>
      </c>
      <c r="AA48" s="133" t="str">
        <f t="shared" si="39"/>
        <v>Wisby BK</v>
      </c>
      <c r="AB48" s="127"/>
      <c r="AC48">
        <f t="shared" si="6"/>
        <v>0</v>
      </c>
      <c r="AD48">
        <v>58</v>
      </c>
      <c r="AE48" s="136">
        <v>58</v>
      </c>
      <c r="AF48" s="135" t="str">
        <f t="shared" si="35"/>
        <v>Johan</v>
      </c>
      <c r="AG48" s="135" t="str">
        <f t="shared" si="8"/>
        <v>Pettersson</v>
      </c>
      <c r="AH48" s="133" t="str">
        <f t="shared" si="9"/>
        <v>B</v>
      </c>
      <c r="AI48" s="133" t="str">
        <f t="shared" si="30"/>
        <v>Östergarns IK</v>
      </c>
    </row>
    <row r="49" spans="1:35" x14ac:dyDescent="0.2">
      <c r="A49" s="53">
        <v>70</v>
      </c>
      <c r="B49" s="211" t="s">
        <v>331</v>
      </c>
      <c r="C49" s="223"/>
      <c r="D49" s="223" t="s">
        <v>122</v>
      </c>
      <c r="E49" s="223" t="s">
        <v>65</v>
      </c>
      <c r="F49" s="223"/>
      <c r="G49" s="223" t="s">
        <v>45</v>
      </c>
      <c r="H49" s="223" t="s">
        <v>42</v>
      </c>
      <c r="I49" s="223"/>
      <c r="J49" s="223"/>
      <c r="K49" s="223"/>
      <c r="L49" s="223"/>
      <c r="M49" s="223"/>
      <c r="N49" s="223" t="s">
        <v>47</v>
      </c>
      <c r="O49" s="223"/>
      <c r="P49" s="223" t="s">
        <v>42</v>
      </c>
      <c r="Q49" s="224"/>
      <c r="R49" s="224"/>
      <c r="U49">
        <v>1</v>
      </c>
      <c r="V49">
        <v>3</v>
      </c>
      <c r="W49" s="226">
        <v>21</v>
      </c>
      <c r="X49" s="135" t="str">
        <f t="shared" si="36"/>
        <v>Alf</v>
      </c>
      <c r="Y49" s="135" t="str">
        <f t="shared" si="37"/>
        <v>Nilsson</v>
      </c>
      <c r="Z49" s="133" t="str">
        <f t="shared" si="38"/>
        <v>A</v>
      </c>
      <c r="AA49" s="133" t="str">
        <f t="shared" si="39"/>
        <v>Garda IK</v>
      </c>
      <c r="AB49" s="127"/>
      <c r="AC49">
        <f t="shared" si="6"/>
        <v>0</v>
      </c>
      <c r="AD49">
        <v>59</v>
      </c>
      <c r="AE49" s="136">
        <v>59</v>
      </c>
      <c r="AF49" s="135" t="str">
        <f t="shared" si="35"/>
        <v>Johan</v>
      </c>
      <c r="AG49" s="135" t="str">
        <f t="shared" si="8"/>
        <v>Pettersson</v>
      </c>
      <c r="AH49" s="133" t="str">
        <f t="shared" si="9"/>
        <v>B</v>
      </c>
      <c r="AI49" s="133" t="str">
        <f t="shared" si="30"/>
        <v>Östergarns IK</v>
      </c>
    </row>
    <row r="50" spans="1:35" x14ac:dyDescent="0.2">
      <c r="A50" s="53">
        <v>75</v>
      </c>
      <c r="B50" s="211" t="s">
        <v>331</v>
      </c>
      <c r="C50" s="223"/>
      <c r="D50" s="223" t="s">
        <v>333</v>
      </c>
      <c r="E50" s="223" t="s">
        <v>334</v>
      </c>
      <c r="F50" s="223"/>
      <c r="G50" s="223" t="s">
        <v>45</v>
      </c>
      <c r="H50" s="223"/>
      <c r="I50" s="223"/>
      <c r="J50" s="223"/>
      <c r="K50" s="223"/>
      <c r="L50" s="223" t="s">
        <v>42</v>
      </c>
      <c r="M50" s="223"/>
      <c r="N50" s="223" t="s">
        <v>216</v>
      </c>
      <c r="O50" s="223"/>
      <c r="P50" s="223" t="s">
        <v>42</v>
      </c>
      <c r="Q50" s="224"/>
      <c r="R50" s="224"/>
      <c r="U50">
        <v>2</v>
      </c>
      <c r="V50">
        <v>1</v>
      </c>
      <c r="W50" s="226">
        <v>6</v>
      </c>
      <c r="X50" s="135" t="str">
        <f t="shared" si="36"/>
        <v xml:space="preserve">Torsten </v>
      </c>
      <c r="Y50" s="135" t="str">
        <f t="shared" si="37"/>
        <v>Olofsson</v>
      </c>
      <c r="Z50" s="133" t="str">
        <f t="shared" si="38"/>
        <v>A</v>
      </c>
      <c r="AA50" s="133" t="str">
        <f t="shared" si="39"/>
        <v>Banda VK</v>
      </c>
      <c r="AC50">
        <f t="shared" si="6"/>
        <v>0</v>
      </c>
      <c r="AD50">
        <v>60</v>
      </c>
      <c r="AE50" s="136">
        <v>60</v>
      </c>
      <c r="AF50" s="135" t="str">
        <f t="shared" si="35"/>
        <v>Johan</v>
      </c>
      <c r="AG50" s="135" t="str">
        <f t="shared" si="8"/>
        <v>Pettersson</v>
      </c>
      <c r="AH50" s="133" t="str">
        <f t="shared" si="9"/>
        <v>B</v>
      </c>
      <c r="AI50" s="133" t="str">
        <f t="shared" si="30"/>
        <v>Östergarns IK</v>
      </c>
    </row>
    <row r="51" spans="1:35" x14ac:dyDescent="0.2">
      <c r="A51" s="53">
        <v>77</v>
      </c>
      <c r="B51" s="211" t="s">
        <v>331</v>
      </c>
      <c r="C51" s="223"/>
      <c r="D51" s="223" t="s">
        <v>317</v>
      </c>
      <c r="E51" s="223" t="s">
        <v>335</v>
      </c>
      <c r="F51" s="223"/>
      <c r="G51" s="223" t="s">
        <v>45</v>
      </c>
      <c r="H51" s="223"/>
      <c r="I51" s="223"/>
      <c r="J51" s="223"/>
      <c r="K51" s="223"/>
      <c r="L51" s="223" t="s">
        <v>42</v>
      </c>
      <c r="M51" s="223"/>
      <c r="N51" s="223" t="s">
        <v>216</v>
      </c>
      <c r="O51" s="223"/>
      <c r="P51" s="223" t="s">
        <v>42</v>
      </c>
      <c r="Q51" s="224"/>
      <c r="R51" s="224"/>
      <c r="U51">
        <v>2</v>
      </c>
      <c r="V51">
        <v>2</v>
      </c>
      <c r="W51" s="226">
        <v>7</v>
      </c>
      <c r="X51" s="135" t="str">
        <f t="shared" si="36"/>
        <v>Ulf</v>
      </c>
      <c r="Y51" s="135" t="str">
        <f t="shared" si="37"/>
        <v>Stenström</v>
      </c>
      <c r="Z51" s="133" t="str">
        <f t="shared" si="38"/>
        <v>E</v>
      </c>
      <c r="AA51" s="133" t="str">
        <f t="shared" si="39"/>
        <v>Banda VK</v>
      </c>
      <c r="AC51">
        <f t="shared" si="6"/>
        <v>0</v>
      </c>
      <c r="AD51">
        <v>61</v>
      </c>
      <c r="AE51" s="136">
        <v>61</v>
      </c>
      <c r="AF51" s="135" t="str">
        <f t="shared" si="35"/>
        <v>Johan</v>
      </c>
      <c r="AG51" s="135" t="str">
        <f t="shared" si="8"/>
        <v>Pettersson</v>
      </c>
      <c r="AH51" s="133" t="str">
        <f t="shared" si="9"/>
        <v>B</v>
      </c>
      <c r="AI51" s="133" t="str">
        <f t="shared" si="30"/>
        <v>Östergarns IK</v>
      </c>
    </row>
    <row r="52" spans="1:35" x14ac:dyDescent="0.2">
      <c r="A52">
        <v>78</v>
      </c>
      <c r="B52" s="211" t="s">
        <v>331</v>
      </c>
      <c r="C52" s="223"/>
      <c r="D52" s="223" t="s">
        <v>320</v>
      </c>
      <c r="E52" s="223" t="s">
        <v>336</v>
      </c>
      <c r="F52" s="223"/>
      <c r="G52" s="223" t="s">
        <v>45</v>
      </c>
      <c r="H52" s="223"/>
      <c r="I52" s="223" t="s">
        <v>42</v>
      </c>
      <c r="J52" s="223"/>
      <c r="K52" s="223"/>
      <c r="L52" s="223"/>
      <c r="M52" s="223"/>
      <c r="N52" s="223" t="s">
        <v>327</v>
      </c>
      <c r="O52" s="223"/>
      <c r="P52" s="223" t="s">
        <v>42</v>
      </c>
      <c r="Q52" s="224"/>
      <c r="R52" s="224"/>
      <c r="U52">
        <v>2</v>
      </c>
      <c r="V52">
        <v>3</v>
      </c>
      <c r="W52" s="226">
        <v>13</v>
      </c>
      <c r="X52" s="135" t="str">
        <f t="shared" si="36"/>
        <v xml:space="preserve">Wide </v>
      </c>
      <c r="Y52" s="135" t="str">
        <f t="shared" si="37"/>
        <v>Nygren</v>
      </c>
      <c r="Z52" s="133" t="str">
        <f t="shared" si="38"/>
        <v>A</v>
      </c>
      <c r="AA52" s="133" t="str">
        <f t="shared" si="39"/>
        <v>Eksta IF</v>
      </c>
      <c r="AC52">
        <f t="shared" si="6"/>
        <v>0</v>
      </c>
      <c r="AD52">
        <v>62</v>
      </c>
      <c r="AE52" s="136">
        <v>62</v>
      </c>
      <c r="AF52" s="135">
        <f t="shared" si="35"/>
        <v>0</v>
      </c>
      <c r="AG52" s="135">
        <f t="shared" si="8"/>
        <v>0</v>
      </c>
      <c r="AH52" s="133">
        <f t="shared" si="9"/>
        <v>0</v>
      </c>
      <c r="AI52" s="133">
        <f t="shared" si="30"/>
        <v>0</v>
      </c>
    </row>
    <row r="53" spans="1:35" x14ac:dyDescent="0.2">
      <c r="A53" s="53">
        <v>79</v>
      </c>
      <c r="B53" s="211" t="s">
        <v>331</v>
      </c>
      <c r="C53" s="223"/>
      <c r="D53" s="223" t="s">
        <v>337</v>
      </c>
      <c r="E53" s="223" t="s">
        <v>338</v>
      </c>
      <c r="F53" s="223"/>
      <c r="G53" s="223" t="s">
        <v>45</v>
      </c>
      <c r="H53" s="223"/>
      <c r="I53" s="223" t="s">
        <v>42</v>
      </c>
      <c r="J53" s="223"/>
      <c r="K53" s="223"/>
      <c r="L53" s="223"/>
      <c r="M53" s="223"/>
      <c r="N53" s="223" t="s">
        <v>327</v>
      </c>
      <c r="O53" s="223"/>
      <c r="P53" s="223" t="s">
        <v>42</v>
      </c>
      <c r="Q53" s="224"/>
      <c r="R53" s="224"/>
      <c r="W53" s="127"/>
      <c r="X53" s="112"/>
      <c r="Y53" s="112"/>
      <c r="Z53" s="133" t="str">
        <f>CONCATENATE(VLOOKUP(W53,Namn,10)," ",IF(VLOOKUP(W53,Namn,9)="x","Vet",IF(VLOOKUP(W53,Namn,8)="x",IF(VLOOKUP(W53,Namn,3)="H","OB","OG")," ")))</f>
        <v xml:space="preserve">  </v>
      </c>
      <c r="AA53" s="112"/>
      <c r="AC53">
        <f t="shared" si="6"/>
        <v>0</v>
      </c>
      <c r="AD53">
        <v>63</v>
      </c>
      <c r="AE53" s="235">
        <v>63</v>
      </c>
      <c r="AF53" s="135">
        <f t="shared" si="35"/>
        <v>0</v>
      </c>
      <c r="AG53" s="135">
        <f t="shared" si="8"/>
        <v>0</v>
      </c>
      <c r="AH53" s="133">
        <f t="shared" si="9"/>
        <v>0</v>
      </c>
      <c r="AI53" s="133">
        <f t="shared" si="30"/>
        <v>0</v>
      </c>
    </row>
    <row r="54" spans="1:35" x14ac:dyDescent="0.2">
      <c r="A54">
        <v>80</v>
      </c>
      <c r="B54" s="211" t="s">
        <v>331</v>
      </c>
      <c r="C54" s="223"/>
      <c r="D54" s="223" t="s">
        <v>339</v>
      </c>
      <c r="E54" s="223" t="s">
        <v>65</v>
      </c>
      <c r="F54" s="223"/>
      <c r="G54" s="223" t="s">
        <v>45</v>
      </c>
      <c r="H54" s="223"/>
      <c r="I54" s="223" t="s">
        <v>42</v>
      </c>
      <c r="J54" s="223"/>
      <c r="K54" s="223"/>
      <c r="L54" s="223"/>
      <c r="M54" s="223"/>
      <c r="N54" s="223" t="s">
        <v>327</v>
      </c>
      <c r="O54" s="223"/>
      <c r="P54" s="223" t="s">
        <v>42</v>
      </c>
      <c r="Q54" s="224"/>
      <c r="R54" s="224"/>
      <c r="T54">
        <f>T47+1</f>
        <v>8</v>
      </c>
      <c r="U54">
        <v>1</v>
      </c>
      <c r="V54">
        <v>1</v>
      </c>
      <c r="W54" s="226">
        <v>9</v>
      </c>
      <c r="X54" s="135" t="str">
        <f t="shared" ref="X54:X59" si="40">VLOOKUP($W54,Namn,2)</f>
        <v>Evert</v>
      </c>
      <c r="Y54" s="135" t="str">
        <f t="shared" ref="Y54:Y59" si="41">VLOOKUP($W54,Namn,3)</f>
        <v>Olsson</v>
      </c>
      <c r="Z54" s="133" t="str">
        <f t="shared" ref="Z54:Z59" si="42">VLOOKUP(W54,Namn,10)</f>
        <v>E</v>
      </c>
      <c r="AA54" s="133" t="str">
        <f t="shared" ref="AA54:AA59" si="43">VLOOKUP($W54,Namn,27)</f>
        <v>Bäl IF</v>
      </c>
      <c r="AB54" s="127"/>
      <c r="AC54">
        <f t="shared" si="6"/>
        <v>0</v>
      </c>
      <c r="AD54" s="127">
        <v>64</v>
      </c>
      <c r="AE54" s="127">
        <v>64</v>
      </c>
      <c r="AF54" s="135">
        <f t="shared" si="35"/>
        <v>0</v>
      </c>
      <c r="AG54" s="135">
        <f t="shared" si="8"/>
        <v>0</v>
      </c>
      <c r="AH54" s="133">
        <f t="shared" si="9"/>
        <v>0</v>
      </c>
      <c r="AI54" s="133">
        <f t="shared" si="30"/>
        <v>0</v>
      </c>
    </row>
    <row r="55" spans="1:35" x14ac:dyDescent="0.2">
      <c r="A55" s="53">
        <v>82</v>
      </c>
      <c r="B55" s="211" t="s">
        <v>340</v>
      </c>
      <c r="C55" s="223"/>
      <c r="D55" s="223" t="s">
        <v>130</v>
      </c>
      <c r="E55" s="223" t="s">
        <v>48</v>
      </c>
      <c r="F55" s="223"/>
      <c r="G55" s="223" t="s">
        <v>46</v>
      </c>
      <c r="H55" s="223"/>
      <c r="I55" s="223"/>
      <c r="J55" s="223"/>
      <c r="K55" s="223" t="s">
        <v>42</v>
      </c>
      <c r="L55" s="223"/>
      <c r="M55" s="223"/>
      <c r="N55" s="223" t="s">
        <v>185</v>
      </c>
      <c r="O55" s="223"/>
      <c r="P55" s="223" t="s">
        <v>42</v>
      </c>
      <c r="Q55" s="224"/>
      <c r="R55" s="224"/>
      <c r="U55">
        <v>1</v>
      </c>
      <c r="V55">
        <v>2</v>
      </c>
      <c r="W55" s="226">
        <v>22</v>
      </c>
      <c r="X55" s="135" t="str">
        <f t="shared" si="40"/>
        <v xml:space="preserve">Bengt </v>
      </c>
      <c r="Y55" s="135" t="str">
        <f t="shared" si="41"/>
        <v>Pettersson</v>
      </c>
      <c r="Z55" s="133" t="str">
        <f t="shared" si="42"/>
        <v>E</v>
      </c>
      <c r="AA55" s="133" t="str">
        <f t="shared" si="43"/>
        <v>Garda IK</v>
      </c>
      <c r="AB55" s="127"/>
      <c r="AC55">
        <f t="shared" si="6"/>
        <v>0</v>
      </c>
      <c r="AD55">
        <v>65</v>
      </c>
      <c r="AE55" s="235">
        <v>65</v>
      </c>
      <c r="AF55" s="135">
        <f t="shared" si="35"/>
        <v>0</v>
      </c>
      <c r="AG55" s="135">
        <f t="shared" si="8"/>
        <v>0</v>
      </c>
      <c r="AH55" s="133">
        <f t="shared" si="9"/>
        <v>0</v>
      </c>
      <c r="AI55" s="133">
        <f t="shared" si="30"/>
        <v>0</v>
      </c>
    </row>
    <row r="56" spans="1:35" x14ac:dyDescent="0.2">
      <c r="A56">
        <v>84</v>
      </c>
      <c r="B56" s="211" t="s">
        <v>340</v>
      </c>
      <c r="C56" s="223"/>
      <c r="D56" s="223" t="s">
        <v>341</v>
      </c>
      <c r="E56" s="223" t="s">
        <v>69</v>
      </c>
      <c r="F56" s="223"/>
      <c r="G56" s="223" t="s">
        <v>45</v>
      </c>
      <c r="H56" s="223"/>
      <c r="I56" s="223"/>
      <c r="J56" s="223" t="s">
        <v>42</v>
      </c>
      <c r="K56" s="223"/>
      <c r="L56" s="223"/>
      <c r="M56" s="223"/>
      <c r="N56" s="223" t="s">
        <v>184</v>
      </c>
      <c r="O56" s="223"/>
      <c r="P56" s="223" t="s">
        <v>42</v>
      </c>
      <c r="Q56" s="224"/>
      <c r="R56" s="224"/>
      <c r="U56">
        <v>1</v>
      </c>
      <c r="V56">
        <v>3</v>
      </c>
      <c r="W56" s="226">
        <v>20</v>
      </c>
      <c r="X56" s="135" t="str">
        <f t="shared" si="40"/>
        <v>Göran</v>
      </c>
      <c r="Y56" s="135" t="str">
        <f t="shared" si="41"/>
        <v>Augustsson</v>
      </c>
      <c r="Z56" s="133" t="str">
        <f t="shared" si="42"/>
        <v>E</v>
      </c>
      <c r="AA56" s="133" t="str">
        <f t="shared" si="43"/>
        <v>Garda IK</v>
      </c>
      <c r="AB56" s="127"/>
      <c r="AC56">
        <f t="shared" si="6"/>
        <v>0</v>
      </c>
      <c r="AD56">
        <v>66</v>
      </c>
      <c r="AE56" s="235">
        <v>66</v>
      </c>
      <c r="AF56" s="135">
        <f t="shared" si="35"/>
        <v>0</v>
      </c>
      <c r="AG56" s="135">
        <f t="shared" si="8"/>
        <v>0</v>
      </c>
      <c r="AH56" s="133">
        <f t="shared" si="9"/>
        <v>0</v>
      </c>
      <c r="AI56" s="133">
        <f t="shared" si="30"/>
        <v>0</v>
      </c>
    </row>
    <row r="57" spans="1:35" x14ac:dyDescent="0.2">
      <c r="A57" s="53">
        <v>86</v>
      </c>
      <c r="B57" s="211" t="s">
        <v>340</v>
      </c>
      <c r="C57" s="223"/>
      <c r="D57" s="223" t="s">
        <v>115</v>
      </c>
      <c r="E57" s="223" t="s">
        <v>48</v>
      </c>
      <c r="F57" s="223"/>
      <c r="G57" s="223" t="s">
        <v>45</v>
      </c>
      <c r="H57" s="223"/>
      <c r="I57" s="223"/>
      <c r="J57" s="223"/>
      <c r="K57" s="223"/>
      <c r="L57" s="223" t="s">
        <v>42</v>
      </c>
      <c r="M57" s="223"/>
      <c r="N57" s="223" t="s">
        <v>216</v>
      </c>
      <c r="O57" s="223"/>
      <c r="P57" s="223" t="s">
        <v>42</v>
      </c>
      <c r="Q57" s="224"/>
      <c r="R57" s="224"/>
      <c r="U57">
        <v>2</v>
      </c>
      <c r="V57">
        <v>1</v>
      </c>
      <c r="W57" s="226">
        <v>38</v>
      </c>
      <c r="X57" s="135" t="str">
        <f t="shared" si="40"/>
        <v>Anders</v>
      </c>
      <c r="Y57" s="135" t="str">
        <f t="shared" si="41"/>
        <v>Dyplin</v>
      </c>
      <c r="Z57" s="133" t="str">
        <f t="shared" si="42"/>
        <v>E</v>
      </c>
      <c r="AA57" s="133" t="str">
        <f t="shared" si="43"/>
        <v>Roma IF</v>
      </c>
      <c r="AC57">
        <f t="shared" si="6"/>
        <v>0</v>
      </c>
      <c r="AD57">
        <v>67</v>
      </c>
      <c r="AE57">
        <v>67</v>
      </c>
      <c r="AF57" s="135">
        <f t="shared" si="35"/>
        <v>0</v>
      </c>
      <c r="AG57" s="135">
        <f t="shared" si="8"/>
        <v>0</v>
      </c>
      <c r="AH57" s="133">
        <f t="shared" si="9"/>
        <v>0</v>
      </c>
      <c r="AI57" s="133">
        <f t="shared" si="30"/>
        <v>0</v>
      </c>
    </row>
    <row r="58" spans="1:35" x14ac:dyDescent="0.2">
      <c r="A58" s="53">
        <v>88</v>
      </c>
      <c r="B58" s="211" t="s">
        <v>340</v>
      </c>
      <c r="C58" s="223"/>
      <c r="D58" s="223" t="s">
        <v>342</v>
      </c>
      <c r="E58" s="223" t="s">
        <v>343</v>
      </c>
      <c r="F58" s="223"/>
      <c r="G58" s="223" t="s">
        <v>45</v>
      </c>
      <c r="H58" s="223"/>
      <c r="I58" s="223"/>
      <c r="J58" s="223"/>
      <c r="K58" s="223"/>
      <c r="L58" s="223" t="s">
        <v>42</v>
      </c>
      <c r="M58" s="223"/>
      <c r="N58" s="223" t="s">
        <v>184</v>
      </c>
      <c r="O58" s="223"/>
      <c r="P58" s="223" t="s">
        <v>42</v>
      </c>
      <c r="Q58" s="224"/>
      <c r="R58" s="224"/>
      <c r="U58">
        <v>2</v>
      </c>
      <c r="V58">
        <v>2</v>
      </c>
      <c r="W58" s="226">
        <v>3</v>
      </c>
      <c r="X58" s="135" t="str">
        <f t="shared" si="40"/>
        <v>Sven-Ove</v>
      </c>
      <c r="Y58" s="135" t="str">
        <f t="shared" si="41"/>
        <v>Gillerfors</v>
      </c>
      <c r="Z58" s="133" t="str">
        <f t="shared" si="42"/>
        <v>E</v>
      </c>
      <c r="AA58" s="133" t="str">
        <f t="shared" si="43"/>
        <v>Banda VK</v>
      </c>
      <c r="AC58">
        <f t="shared" si="6"/>
        <v>0</v>
      </c>
      <c r="AD58">
        <v>68</v>
      </c>
      <c r="AE58">
        <v>68</v>
      </c>
      <c r="AF58" s="135">
        <f t="shared" si="35"/>
        <v>0</v>
      </c>
      <c r="AG58" s="135">
        <f t="shared" si="8"/>
        <v>0</v>
      </c>
      <c r="AH58" s="133">
        <f t="shared" si="9"/>
        <v>0</v>
      </c>
      <c r="AI58" s="133">
        <f t="shared" si="30"/>
        <v>0</v>
      </c>
    </row>
    <row r="59" spans="1:35" x14ac:dyDescent="0.2">
      <c r="A59">
        <v>89</v>
      </c>
      <c r="B59" s="211" t="s">
        <v>340</v>
      </c>
      <c r="C59" s="223"/>
      <c r="D59" s="223" t="s">
        <v>344</v>
      </c>
      <c r="E59" s="223" t="s">
        <v>78</v>
      </c>
      <c r="F59" s="223"/>
      <c r="G59" s="223" t="s">
        <v>45</v>
      </c>
      <c r="H59" s="223"/>
      <c r="I59" s="223"/>
      <c r="J59" s="223"/>
      <c r="K59" s="223"/>
      <c r="L59" s="223" t="s">
        <v>42</v>
      </c>
      <c r="M59" s="223"/>
      <c r="N59" s="223" t="s">
        <v>216</v>
      </c>
      <c r="O59" s="223"/>
      <c r="P59" s="223" t="s">
        <v>42</v>
      </c>
      <c r="Q59" s="224"/>
      <c r="R59" s="224"/>
      <c r="U59">
        <v>2</v>
      </c>
      <c r="V59">
        <v>3</v>
      </c>
      <c r="W59" s="226"/>
      <c r="X59" s="135">
        <f t="shared" si="40"/>
        <v>0</v>
      </c>
      <c r="Y59" s="135">
        <f t="shared" si="41"/>
        <v>0</v>
      </c>
      <c r="Z59" s="133">
        <f t="shared" si="42"/>
        <v>0</v>
      </c>
      <c r="AA59" s="133">
        <f t="shared" si="43"/>
        <v>0</v>
      </c>
      <c r="AC59">
        <f t="shared" si="6"/>
        <v>0</v>
      </c>
      <c r="AD59">
        <v>70</v>
      </c>
      <c r="AE59">
        <v>70</v>
      </c>
      <c r="AF59" s="135">
        <f t="shared" si="35"/>
        <v>0</v>
      </c>
      <c r="AG59" s="135">
        <f t="shared" si="8"/>
        <v>0</v>
      </c>
      <c r="AH59" s="133">
        <f t="shared" si="9"/>
        <v>0</v>
      </c>
      <c r="AI59" s="133">
        <f t="shared" si="30"/>
        <v>0</v>
      </c>
    </row>
    <row r="60" spans="1:35" hidden="1" x14ac:dyDescent="0.2">
      <c r="A60" s="53">
        <v>92</v>
      </c>
      <c r="B60" s="211" t="s">
        <v>345</v>
      </c>
      <c r="C60" s="223"/>
      <c r="D60" s="223" t="s">
        <v>131</v>
      </c>
      <c r="E60" s="223" t="s">
        <v>132</v>
      </c>
      <c r="F60" s="223"/>
      <c r="G60" s="223" t="s">
        <v>45</v>
      </c>
      <c r="H60" s="223"/>
      <c r="I60" s="223"/>
      <c r="J60" s="223"/>
      <c r="K60" s="223"/>
      <c r="L60" s="223" t="s">
        <v>42</v>
      </c>
      <c r="M60" s="223"/>
      <c r="N60" s="223" t="s">
        <v>216</v>
      </c>
      <c r="O60" s="223"/>
      <c r="P60" s="223" t="s">
        <v>42</v>
      </c>
      <c r="Q60" s="224"/>
      <c r="T60">
        <f>T54+1</f>
        <v>9</v>
      </c>
      <c r="U60">
        <v>1</v>
      </c>
      <c r="V60">
        <v>1</v>
      </c>
      <c r="W60" s="127"/>
      <c r="X60" s="135">
        <f t="shared" ref="X60:X65" si="44">VLOOKUP($W60,Namn,2)</f>
        <v>0</v>
      </c>
      <c r="Y60" s="135">
        <f t="shared" ref="Y60:Y65" si="45">VLOOKUP($W60,Namn,3)</f>
        <v>0</v>
      </c>
      <c r="Z60" s="133">
        <f t="shared" ref="Z60:Z65" si="46">VLOOKUP(W60,Namn,10)</f>
        <v>0</v>
      </c>
      <c r="AA60" s="133">
        <f t="shared" ref="AA60:AA65" si="47">VLOOKUP($W60,Namn,27)</f>
        <v>0</v>
      </c>
      <c r="AB60" s="127"/>
      <c r="AC60">
        <f t="shared" si="6"/>
        <v>0</v>
      </c>
      <c r="AD60">
        <v>72</v>
      </c>
      <c r="AE60" s="136">
        <v>72</v>
      </c>
      <c r="AF60" s="135">
        <f t="shared" si="35"/>
        <v>0</v>
      </c>
      <c r="AG60" s="135">
        <f t="shared" si="8"/>
        <v>0</v>
      </c>
      <c r="AH60" s="133">
        <f t="shared" si="9"/>
        <v>0</v>
      </c>
      <c r="AI60" s="133">
        <f t="shared" si="30"/>
        <v>0</v>
      </c>
    </row>
    <row r="61" spans="1:35" hidden="1" x14ac:dyDescent="0.2">
      <c r="A61" s="53">
        <v>93</v>
      </c>
      <c r="B61" s="211" t="s">
        <v>345</v>
      </c>
      <c r="C61" s="223"/>
      <c r="D61" s="223" t="s">
        <v>317</v>
      </c>
      <c r="E61" s="223" t="s">
        <v>71</v>
      </c>
      <c r="F61" s="223"/>
      <c r="G61" s="223" t="s">
        <v>45</v>
      </c>
      <c r="H61" s="223" t="s">
        <v>42</v>
      </c>
      <c r="I61" s="223"/>
      <c r="J61" s="223"/>
      <c r="K61" s="223"/>
      <c r="L61" s="223"/>
      <c r="M61" s="223"/>
      <c r="N61" s="223" t="s">
        <v>43</v>
      </c>
      <c r="O61" s="223"/>
      <c r="P61" s="223" t="s">
        <v>42</v>
      </c>
      <c r="Q61" s="224"/>
      <c r="U61">
        <v>1</v>
      </c>
      <c r="V61">
        <v>2</v>
      </c>
      <c r="W61" s="226"/>
      <c r="X61" s="135">
        <f t="shared" si="44"/>
        <v>0</v>
      </c>
      <c r="Y61" s="135">
        <f t="shared" si="45"/>
        <v>0</v>
      </c>
      <c r="Z61" s="133">
        <f t="shared" si="46"/>
        <v>0</v>
      </c>
      <c r="AA61" s="133">
        <f t="shared" si="47"/>
        <v>0</v>
      </c>
      <c r="AB61" s="127"/>
      <c r="AC61">
        <f t="shared" si="6"/>
        <v>0</v>
      </c>
      <c r="AD61">
        <v>73</v>
      </c>
      <c r="AE61" s="226">
        <v>73</v>
      </c>
      <c r="AF61" s="135">
        <f t="shared" si="35"/>
        <v>0</v>
      </c>
      <c r="AG61" s="135">
        <f t="shared" si="8"/>
        <v>0</v>
      </c>
      <c r="AH61" s="133">
        <f t="shared" si="9"/>
        <v>0</v>
      </c>
      <c r="AI61" s="133">
        <f t="shared" si="30"/>
        <v>0</v>
      </c>
    </row>
    <row r="62" spans="1:35" hidden="1" x14ac:dyDescent="0.2">
      <c r="A62" s="53">
        <v>95</v>
      </c>
      <c r="B62" s="211" t="s">
        <v>252</v>
      </c>
      <c r="C62" s="223"/>
      <c r="D62" s="223" t="s">
        <v>134</v>
      </c>
      <c r="E62" s="223" t="s">
        <v>135</v>
      </c>
      <c r="F62" s="223"/>
      <c r="G62" s="223" t="s">
        <v>45</v>
      </c>
      <c r="H62" s="223" t="s">
        <v>42</v>
      </c>
      <c r="I62" s="223"/>
      <c r="J62" s="223"/>
      <c r="K62" s="223"/>
      <c r="L62" s="223"/>
      <c r="M62" s="223"/>
      <c r="N62" s="223" t="s">
        <v>75</v>
      </c>
      <c r="O62" s="223"/>
      <c r="P62" s="223" t="s">
        <v>42</v>
      </c>
      <c r="Q62" s="224"/>
      <c r="U62">
        <v>1</v>
      </c>
      <c r="V62">
        <v>3</v>
      </c>
      <c r="W62" s="127"/>
      <c r="X62" s="135">
        <f t="shared" si="44"/>
        <v>0</v>
      </c>
      <c r="Y62" s="135">
        <f t="shared" si="45"/>
        <v>0</v>
      </c>
      <c r="Z62" s="133">
        <f t="shared" si="46"/>
        <v>0</v>
      </c>
      <c r="AA62" s="133">
        <f t="shared" si="47"/>
        <v>0</v>
      </c>
      <c r="AB62" s="127"/>
      <c r="AC62">
        <f t="shared" si="6"/>
        <v>0</v>
      </c>
      <c r="AD62">
        <v>74</v>
      </c>
      <c r="AE62" s="136">
        <v>74</v>
      </c>
      <c r="AF62" s="135">
        <f t="shared" si="35"/>
        <v>0</v>
      </c>
      <c r="AG62" s="135">
        <f t="shared" si="8"/>
        <v>0</v>
      </c>
      <c r="AH62" s="133">
        <f t="shared" si="9"/>
        <v>0</v>
      </c>
      <c r="AI62" s="133">
        <f t="shared" si="30"/>
        <v>0</v>
      </c>
    </row>
    <row r="63" spans="1:35" hidden="1" x14ac:dyDescent="0.2">
      <c r="A63">
        <v>96</v>
      </c>
      <c r="B63" s="211" t="s">
        <v>252</v>
      </c>
      <c r="C63" s="223"/>
      <c r="D63" s="223" t="s">
        <v>339</v>
      </c>
      <c r="E63" s="223" t="s">
        <v>97</v>
      </c>
      <c r="F63" s="223"/>
      <c r="G63" s="223" t="s">
        <v>45</v>
      </c>
      <c r="H63" s="223" t="s">
        <v>42</v>
      </c>
      <c r="I63" s="223"/>
      <c r="J63" s="223"/>
      <c r="K63" s="223"/>
      <c r="L63" s="223"/>
      <c r="M63" s="223"/>
      <c r="N63" s="223" t="s">
        <v>75</v>
      </c>
      <c r="O63" s="223"/>
      <c r="P63" s="223" t="s">
        <v>42</v>
      </c>
      <c r="Q63" s="224"/>
      <c r="U63">
        <v>2</v>
      </c>
      <c r="V63">
        <v>1</v>
      </c>
      <c r="W63" s="127"/>
      <c r="X63" s="135">
        <f t="shared" si="44"/>
        <v>0</v>
      </c>
      <c r="Y63" s="135">
        <f t="shared" si="45"/>
        <v>0</v>
      </c>
      <c r="Z63" s="133">
        <f t="shared" si="46"/>
        <v>0</v>
      </c>
      <c r="AA63" s="133">
        <f t="shared" si="47"/>
        <v>0</v>
      </c>
      <c r="AC63">
        <f t="shared" si="6"/>
        <v>0</v>
      </c>
      <c r="AD63">
        <v>75</v>
      </c>
      <c r="AE63" s="235">
        <v>75</v>
      </c>
      <c r="AF63" s="240"/>
      <c r="AG63" s="135">
        <f t="shared" si="8"/>
        <v>0</v>
      </c>
      <c r="AH63" s="133">
        <f t="shared" si="9"/>
        <v>0</v>
      </c>
      <c r="AI63" s="133">
        <f t="shared" si="30"/>
        <v>0</v>
      </c>
    </row>
    <row r="64" spans="1:35" hidden="1" x14ac:dyDescent="0.2">
      <c r="A64" s="53">
        <v>97</v>
      </c>
      <c r="B64" s="211" t="s">
        <v>252</v>
      </c>
      <c r="C64" s="223"/>
      <c r="D64" s="223" t="s">
        <v>133</v>
      </c>
      <c r="E64" s="223" t="s">
        <v>90</v>
      </c>
      <c r="F64" s="223"/>
      <c r="G64" s="223" t="s">
        <v>45</v>
      </c>
      <c r="H64" s="223" t="s">
        <v>42</v>
      </c>
      <c r="I64" s="223"/>
      <c r="J64" s="223"/>
      <c r="K64" s="223"/>
      <c r="L64" s="223"/>
      <c r="M64" s="223"/>
      <c r="N64" s="223" t="s">
        <v>47</v>
      </c>
      <c r="O64" s="223"/>
      <c r="P64" s="223" t="s">
        <v>42</v>
      </c>
      <c r="Q64" s="224"/>
      <c r="R64" s="207"/>
      <c r="U64">
        <v>2</v>
      </c>
      <c r="V64">
        <v>2</v>
      </c>
      <c r="W64" s="235"/>
      <c r="X64" s="135">
        <f t="shared" si="44"/>
        <v>0</v>
      </c>
      <c r="Y64" s="135">
        <f t="shared" si="45"/>
        <v>0</v>
      </c>
      <c r="Z64" s="133">
        <f t="shared" si="46"/>
        <v>0</v>
      </c>
      <c r="AA64" s="133">
        <f t="shared" si="47"/>
        <v>0</v>
      </c>
      <c r="AC64">
        <f t="shared" si="6"/>
        <v>0</v>
      </c>
      <c r="AD64">
        <v>76</v>
      </c>
      <c r="AE64" s="235">
        <v>76</v>
      </c>
      <c r="AF64" s="135">
        <f t="shared" ref="AF64:AF95" si="48">VLOOKUP(AE64,Namn,2)</f>
        <v>0</v>
      </c>
      <c r="AG64" s="135">
        <f t="shared" si="8"/>
        <v>0</v>
      </c>
      <c r="AH64" s="133">
        <f t="shared" si="9"/>
        <v>0</v>
      </c>
      <c r="AI64" s="133">
        <f t="shared" si="30"/>
        <v>0</v>
      </c>
    </row>
    <row r="65" spans="1:36" hidden="1" x14ac:dyDescent="0.2">
      <c r="A65" s="53">
        <v>98</v>
      </c>
      <c r="B65" s="211" t="s">
        <v>291</v>
      </c>
      <c r="C65" s="223"/>
      <c r="D65" s="223" t="s">
        <v>99</v>
      </c>
      <c r="E65" s="223" t="s">
        <v>137</v>
      </c>
      <c r="F65" s="223"/>
      <c r="G65" s="223" t="s">
        <v>45</v>
      </c>
      <c r="H65" s="223"/>
      <c r="I65" s="223"/>
      <c r="J65" s="223" t="s">
        <v>42</v>
      </c>
      <c r="K65" s="223"/>
      <c r="L65" s="223"/>
      <c r="M65" s="223"/>
      <c r="N65" s="223" t="s">
        <v>184</v>
      </c>
      <c r="O65" s="223"/>
      <c r="P65" s="223" t="s">
        <v>42</v>
      </c>
      <c r="Q65" s="224"/>
      <c r="R65" s="213"/>
      <c r="U65">
        <v>2</v>
      </c>
      <c r="V65">
        <v>3</v>
      </c>
      <c r="W65" s="235"/>
      <c r="X65" s="135">
        <f t="shared" si="44"/>
        <v>0</v>
      </c>
      <c r="Y65" s="135">
        <f t="shared" si="45"/>
        <v>0</v>
      </c>
      <c r="Z65" s="133">
        <f t="shared" si="46"/>
        <v>0</v>
      </c>
      <c r="AA65" s="133">
        <f t="shared" si="47"/>
        <v>0</v>
      </c>
      <c r="AC65">
        <f t="shared" si="6"/>
        <v>0</v>
      </c>
      <c r="AD65">
        <v>77</v>
      </c>
      <c r="AE65" s="235">
        <v>77</v>
      </c>
      <c r="AF65" s="135">
        <f t="shared" si="48"/>
        <v>0</v>
      </c>
      <c r="AG65" s="135">
        <f t="shared" si="8"/>
        <v>0</v>
      </c>
      <c r="AH65" s="133">
        <f t="shared" si="9"/>
        <v>0</v>
      </c>
      <c r="AI65" s="133">
        <f t="shared" si="30"/>
        <v>0</v>
      </c>
    </row>
    <row r="66" spans="1:36" ht="13.5" hidden="1" thickBot="1" x14ac:dyDescent="0.25">
      <c r="A66" s="227">
        <v>99</v>
      </c>
      <c r="B66" s="228" t="s">
        <v>291</v>
      </c>
      <c r="C66" s="229"/>
      <c r="D66" s="229" t="s">
        <v>138</v>
      </c>
      <c r="E66" s="229" t="s">
        <v>139</v>
      </c>
      <c r="F66" s="229"/>
      <c r="G66" s="229" t="s">
        <v>45</v>
      </c>
      <c r="H66" s="229"/>
      <c r="I66" s="229"/>
      <c r="J66" s="229"/>
      <c r="K66" s="229"/>
      <c r="L66" s="229" t="s">
        <v>42</v>
      </c>
      <c r="M66" s="229"/>
      <c r="N66" s="229" t="s">
        <v>216</v>
      </c>
      <c r="O66" s="229"/>
      <c r="P66" s="229" t="s">
        <v>42</v>
      </c>
      <c r="Q66" s="230"/>
      <c r="R66" s="213"/>
      <c r="W66" s="127"/>
      <c r="X66" s="112"/>
      <c r="Y66" s="112"/>
      <c r="Z66" s="133" t="str">
        <f>CONCATENATE(VLOOKUP(W66,Namn,10)," ",IF(VLOOKUP(W66,Namn,9)="x","Vet",IF(VLOOKUP(W66,Namn,8)="x",IF(VLOOKUP(W66,Namn,3)="H","OB","OG")," ")))</f>
        <v xml:space="preserve">  </v>
      </c>
      <c r="AA66" s="112"/>
      <c r="AB66" s="53"/>
      <c r="AC66">
        <f t="shared" si="6"/>
        <v>0</v>
      </c>
      <c r="AD66">
        <v>82</v>
      </c>
      <c r="AE66" s="127">
        <v>82</v>
      </c>
      <c r="AF66" s="135">
        <f t="shared" si="48"/>
        <v>0</v>
      </c>
      <c r="AG66" s="135">
        <f t="shared" si="8"/>
        <v>0</v>
      </c>
      <c r="AH66" s="133">
        <f t="shared" si="9"/>
        <v>0</v>
      </c>
      <c r="AI66" s="133">
        <f t="shared" si="30"/>
        <v>0</v>
      </c>
    </row>
    <row r="67" spans="1:36" hidden="1" x14ac:dyDescent="0.2">
      <c r="A67" s="53">
        <v>100</v>
      </c>
      <c r="B67" s="231" t="s">
        <v>291</v>
      </c>
      <c r="C67" s="232"/>
      <c r="D67" s="232" t="s">
        <v>140</v>
      </c>
      <c r="E67" s="232" t="s">
        <v>141</v>
      </c>
      <c r="F67" s="232"/>
      <c r="G67" s="232" t="s">
        <v>45</v>
      </c>
      <c r="H67" s="232"/>
      <c r="I67" s="232"/>
      <c r="J67" s="232" t="s">
        <v>42</v>
      </c>
      <c r="K67" s="232"/>
      <c r="L67" s="232"/>
      <c r="M67" s="232"/>
      <c r="N67" s="232" t="s">
        <v>184</v>
      </c>
      <c r="O67" s="232"/>
      <c r="P67" s="232" t="s">
        <v>42</v>
      </c>
      <c r="Q67" s="233"/>
      <c r="R67" s="218"/>
      <c r="T67">
        <f>T60+1</f>
        <v>10</v>
      </c>
      <c r="U67">
        <v>1</v>
      </c>
      <c r="V67">
        <v>1</v>
      </c>
      <c r="W67" s="235"/>
      <c r="X67" s="135">
        <f t="shared" ref="X67:X72" si="49">VLOOKUP($W67,Namn,2)</f>
        <v>0</v>
      </c>
      <c r="Y67" s="135">
        <f t="shared" ref="Y67:Y72" si="50">VLOOKUP($W67,Namn,3)</f>
        <v>0</v>
      </c>
      <c r="Z67" s="133">
        <f t="shared" ref="Z67:Z72" si="51">VLOOKUP(W67,Namn,10)</f>
        <v>0</v>
      </c>
      <c r="AA67" s="133">
        <f t="shared" ref="AA67:AA72" si="52">VLOOKUP($W67,Namn,27)</f>
        <v>0</v>
      </c>
      <c r="AB67" s="127"/>
      <c r="AC67">
        <f t="shared" si="6"/>
        <v>0</v>
      </c>
      <c r="AD67">
        <v>83</v>
      </c>
      <c r="AE67" s="226">
        <v>83</v>
      </c>
      <c r="AF67" s="135">
        <f t="shared" si="48"/>
        <v>0</v>
      </c>
      <c r="AG67" s="135">
        <f t="shared" si="8"/>
        <v>0</v>
      </c>
      <c r="AH67" s="133">
        <f t="shared" si="9"/>
        <v>0</v>
      </c>
      <c r="AI67" s="133">
        <f t="shared" si="30"/>
        <v>0</v>
      </c>
    </row>
    <row r="68" spans="1:36" hidden="1" x14ac:dyDescent="0.2">
      <c r="A68" s="53">
        <v>101</v>
      </c>
      <c r="B68" s="211" t="s">
        <v>291</v>
      </c>
      <c r="C68" s="223"/>
      <c r="D68" s="223" t="s">
        <v>142</v>
      </c>
      <c r="E68" s="223" t="s">
        <v>103</v>
      </c>
      <c r="F68" s="223"/>
      <c r="G68" s="223" t="s">
        <v>45</v>
      </c>
      <c r="H68" s="223"/>
      <c r="I68" s="223"/>
      <c r="J68" s="223"/>
      <c r="K68" s="223"/>
      <c r="L68" s="223" t="s">
        <v>42</v>
      </c>
      <c r="M68" s="223"/>
      <c r="N68" s="223" t="s">
        <v>216</v>
      </c>
      <c r="O68" s="223"/>
      <c r="P68" s="223" t="s">
        <v>42</v>
      </c>
      <c r="Q68" s="224"/>
      <c r="R68" s="234"/>
      <c r="U68">
        <v>1</v>
      </c>
      <c r="V68">
        <v>2</v>
      </c>
      <c r="W68" s="235"/>
      <c r="X68" s="135">
        <f t="shared" si="49"/>
        <v>0</v>
      </c>
      <c r="Y68" s="135">
        <f t="shared" si="50"/>
        <v>0</v>
      </c>
      <c r="Z68" s="133">
        <f t="shared" si="51"/>
        <v>0</v>
      </c>
      <c r="AA68" s="133">
        <f t="shared" si="52"/>
        <v>0</v>
      </c>
      <c r="AB68" s="127"/>
      <c r="AC68">
        <f t="shared" ref="AC68:AC131" si="53">AD68-AE68</f>
        <v>0</v>
      </c>
      <c r="AD68">
        <v>84</v>
      </c>
      <c r="AE68" s="226">
        <v>84</v>
      </c>
      <c r="AF68" s="135">
        <f t="shared" si="48"/>
        <v>0</v>
      </c>
      <c r="AG68" s="135">
        <f t="shared" ref="AG68:AG131" si="54">VLOOKUP(AE68,Namn,3)</f>
        <v>0</v>
      </c>
      <c r="AH68" s="133">
        <f t="shared" ref="AH68:AH131" si="55">VLOOKUP(AE68,Namn,10)</f>
        <v>0</v>
      </c>
      <c r="AI68" s="133">
        <f t="shared" ref="AI68:AI99" si="56">VLOOKUP(AE68,Namn,27)</f>
        <v>0</v>
      </c>
    </row>
    <row r="69" spans="1:36" hidden="1" x14ac:dyDescent="0.2">
      <c r="A69" s="53">
        <v>102</v>
      </c>
      <c r="B69" s="211" t="s">
        <v>291</v>
      </c>
      <c r="C69" s="223"/>
      <c r="D69" s="223" t="s">
        <v>172</v>
      </c>
      <c r="E69" s="223" t="s">
        <v>69</v>
      </c>
      <c r="F69" s="223"/>
      <c r="G69" s="223" t="s">
        <v>45</v>
      </c>
      <c r="H69" s="223"/>
      <c r="I69" s="223"/>
      <c r="J69" s="223"/>
      <c r="K69" s="223"/>
      <c r="L69" s="223" t="s">
        <v>42</v>
      </c>
      <c r="M69" s="223"/>
      <c r="N69" s="223" t="s">
        <v>216</v>
      </c>
      <c r="O69" s="223"/>
      <c r="P69" s="223" t="s">
        <v>42</v>
      </c>
      <c r="Q69" s="224"/>
      <c r="R69" s="234"/>
      <c r="U69">
        <v>1</v>
      </c>
      <c r="V69">
        <v>3</v>
      </c>
      <c r="W69" s="127"/>
      <c r="X69" s="135">
        <f t="shared" si="49"/>
        <v>0</v>
      </c>
      <c r="Y69" s="135">
        <f t="shared" si="50"/>
        <v>0</v>
      </c>
      <c r="Z69" s="133">
        <f t="shared" si="51"/>
        <v>0</v>
      </c>
      <c r="AA69" s="133">
        <f t="shared" si="52"/>
        <v>0</v>
      </c>
      <c r="AB69" s="127"/>
      <c r="AC69">
        <f t="shared" si="53"/>
        <v>0</v>
      </c>
      <c r="AD69">
        <v>85</v>
      </c>
      <c r="AE69" s="136">
        <v>85</v>
      </c>
      <c r="AF69" s="135">
        <f t="shared" si="48"/>
        <v>0</v>
      </c>
      <c r="AG69" s="135">
        <f t="shared" si="54"/>
        <v>0</v>
      </c>
      <c r="AH69" s="133">
        <f t="shared" si="55"/>
        <v>0</v>
      </c>
      <c r="AI69" s="133">
        <f t="shared" si="56"/>
        <v>0</v>
      </c>
    </row>
    <row r="70" spans="1:36" hidden="1" x14ac:dyDescent="0.2">
      <c r="A70">
        <v>103</v>
      </c>
      <c r="B70" s="211" t="s">
        <v>291</v>
      </c>
      <c r="C70" s="223"/>
      <c r="D70" s="223" t="s">
        <v>346</v>
      </c>
      <c r="E70" s="223" t="s">
        <v>69</v>
      </c>
      <c r="F70" s="223"/>
      <c r="G70" s="223" t="s">
        <v>45</v>
      </c>
      <c r="H70" s="223"/>
      <c r="I70" s="223"/>
      <c r="J70" s="223" t="s">
        <v>42</v>
      </c>
      <c r="K70" s="223"/>
      <c r="L70" s="223"/>
      <c r="M70" s="223"/>
      <c r="N70" s="223" t="s">
        <v>184</v>
      </c>
      <c r="O70" s="223"/>
      <c r="P70" s="223" t="s">
        <v>42</v>
      </c>
      <c r="Q70" s="224"/>
      <c r="R70" s="234"/>
      <c r="U70">
        <v>2</v>
      </c>
      <c r="V70">
        <v>1</v>
      </c>
      <c r="W70"/>
      <c r="X70" s="135">
        <f t="shared" si="49"/>
        <v>0</v>
      </c>
      <c r="Y70" s="135">
        <f t="shared" si="50"/>
        <v>0</v>
      </c>
      <c r="Z70" s="133">
        <f t="shared" si="51"/>
        <v>0</v>
      </c>
      <c r="AA70" s="133">
        <f t="shared" si="52"/>
        <v>0</v>
      </c>
      <c r="AB70" s="53"/>
      <c r="AC70">
        <f t="shared" si="53"/>
        <v>0</v>
      </c>
      <c r="AD70">
        <v>86</v>
      </c>
      <c r="AE70" s="136">
        <v>86</v>
      </c>
      <c r="AF70" s="135">
        <f t="shared" si="48"/>
        <v>0</v>
      </c>
      <c r="AG70" s="135">
        <f t="shared" si="54"/>
        <v>0</v>
      </c>
      <c r="AH70" s="133">
        <f t="shared" si="55"/>
        <v>0</v>
      </c>
      <c r="AI70" s="133">
        <f t="shared" si="56"/>
        <v>0</v>
      </c>
    </row>
    <row r="71" spans="1:36" hidden="1" x14ac:dyDescent="0.2">
      <c r="A71" s="53">
        <v>105</v>
      </c>
      <c r="B71" s="211" t="s">
        <v>254</v>
      </c>
      <c r="C71" s="223"/>
      <c r="D71" s="223" t="s">
        <v>153</v>
      </c>
      <c r="E71" s="223" t="s">
        <v>154</v>
      </c>
      <c r="F71" s="223"/>
      <c r="G71" s="223" t="s">
        <v>46</v>
      </c>
      <c r="H71" s="223" t="s">
        <v>42</v>
      </c>
      <c r="I71" s="223"/>
      <c r="J71" s="223"/>
      <c r="K71" s="223"/>
      <c r="L71" s="223"/>
      <c r="M71" s="223"/>
      <c r="N71" s="223" t="s">
        <v>47</v>
      </c>
      <c r="O71" s="223"/>
      <c r="P71" s="223" t="s">
        <v>42</v>
      </c>
      <c r="Q71" s="224"/>
      <c r="R71" s="234"/>
      <c r="U71">
        <v>2</v>
      </c>
      <c r="V71">
        <v>2</v>
      </c>
      <c r="W71"/>
      <c r="X71" s="135">
        <f t="shared" si="49"/>
        <v>0</v>
      </c>
      <c r="Y71" s="135">
        <f t="shared" si="50"/>
        <v>0</v>
      </c>
      <c r="Z71" s="133">
        <f t="shared" si="51"/>
        <v>0</v>
      </c>
      <c r="AA71" s="133">
        <f t="shared" si="52"/>
        <v>0</v>
      </c>
      <c r="AB71" s="53"/>
      <c r="AC71">
        <f t="shared" si="53"/>
        <v>0</v>
      </c>
      <c r="AD71">
        <v>87</v>
      </c>
      <c r="AE71" s="226">
        <v>87</v>
      </c>
      <c r="AF71" s="135">
        <f t="shared" si="48"/>
        <v>0</v>
      </c>
      <c r="AG71" s="135">
        <f t="shared" si="54"/>
        <v>0</v>
      </c>
      <c r="AH71" s="133">
        <f t="shared" si="55"/>
        <v>0</v>
      </c>
      <c r="AI71" s="133">
        <f t="shared" si="56"/>
        <v>0</v>
      </c>
    </row>
    <row r="72" spans="1:36" hidden="1" x14ac:dyDescent="0.2">
      <c r="A72" s="53">
        <v>108</v>
      </c>
      <c r="B72" s="211" t="s">
        <v>254</v>
      </c>
      <c r="C72" s="223"/>
      <c r="D72" s="223" t="s">
        <v>347</v>
      </c>
      <c r="E72" s="223" t="s">
        <v>156</v>
      </c>
      <c r="F72" s="223"/>
      <c r="G72" s="223" t="s">
        <v>45</v>
      </c>
      <c r="H72" s="223" t="s">
        <v>42</v>
      </c>
      <c r="I72" s="223"/>
      <c r="J72" s="223"/>
      <c r="K72" s="223"/>
      <c r="L72" s="223"/>
      <c r="M72" s="223"/>
      <c r="N72" s="223" t="s">
        <v>75</v>
      </c>
      <c r="O72" s="223"/>
      <c r="P72" s="223" t="s">
        <v>42</v>
      </c>
      <c r="Q72" s="224"/>
      <c r="R72" s="234"/>
      <c r="U72">
        <v>2</v>
      </c>
      <c r="V72">
        <v>3</v>
      </c>
      <c r="W72"/>
      <c r="X72" s="135">
        <f t="shared" si="49"/>
        <v>0</v>
      </c>
      <c r="Y72" s="135">
        <f t="shared" si="50"/>
        <v>0</v>
      </c>
      <c r="Z72" s="133">
        <f t="shared" si="51"/>
        <v>0</v>
      </c>
      <c r="AA72" s="133">
        <f t="shared" si="52"/>
        <v>0</v>
      </c>
      <c r="AB72" s="53"/>
      <c r="AC72">
        <f t="shared" si="53"/>
        <v>0</v>
      </c>
      <c r="AD72">
        <v>88</v>
      </c>
      <c r="AE72" s="136">
        <v>88</v>
      </c>
      <c r="AF72" s="135">
        <f t="shared" si="48"/>
        <v>0</v>
      </c>
      <c r="AG72" s="135">
        <f t="shared" si="54"/>
        <v>0</v>
      </c>
      <c r="AH72" s="133">
        <f t="shared" si="55"/>
        <v>0</v>
      </c>
      <c r="AI72" s="133">
        <f t="shared" si="56"/>
        <v>0</v>
      </c>
    </row>
    <row r="73" spans="1:36" hidden="1" x14ac:dyDescent="0.2">
      <c r="A73" s="53">
        <v>109</v>
      </c>
      <c r="B73" s="211" t="s">
        <v>254</v>
      </c>
      <c r="C73" s="223"/>
      <c r="D73" s="223" t="s">
        <v>157</v>
      </c>
      <c r="E73" s="223" t="s">
        <v>156</v>
      </c>
      <c r="F73" s="223"/>
      <c r="G73" s="223" t="s">
        <v>45</v>
      </c>
      <c r="H73" s="223" t="s">
        <v>42</v>
      </c>
      <c r="I73" s="223"/>
      <c r="J73" s="223"/>
      <c r="K73" s="223"/>
      <c r="L73" s="223"/>
      <c r="M73" s="223"/>
      <c r="N73" s="223" t="s">
        <v>47</v>
      </c>
      <c r="O73" s="223"/>
      <c r="P73" s="223" t="s">
        <v>42</v>
      </c>
      <c r="Q73" s="224"/>
      <c r="R73" s="234"/>
      <c r="W73" s="127"/>
      <c r="X73" s="112"/>
      <c r="Y73" s="112"/>
      <c r="Z73" s="133" t="str">
        <f>CONCATENATE(VLOOKUP(W73,Namn,10)," ",IF(VLOOKUP(W73,Namn,9)="x","Vet",IF(VLOOKUP(W73,Namn,8)="x",IF(VLOOKUP(W73,Namn,3)="H","OB","OG")," ")))</f>
        <v xml:space="preserve">  </v>
      </c>
      <c r="AA73" s="112"/>
      <c r="AC73">
        <f t="shared" si="53"/>
        <v>0</v>
      </c>
      <c r="AD73">
        <v>89</v>
      </c>
      <c r="AE73" s="136">
        <v>89</v>
      </c>
      <c r="AF73" s="135">
        <f t="shared" si="48"/>
        <v>0</v>
      </c>
      <c r="AG73" s="135">
        <f t="shared" si="54"/>
        <v>0</v>
      </c>
      <c r="AH73" s="133">
        <f t="shared" si="55"/>
        <v>0</v>
      </c>
      <c r="AI73" s="133">
        <f t="shared" si="56"/>
        <v>0</v>
      </c>
    </row>
    <row r="74" spans="1:36" hidden="1" x14ac:dyDescent="0.2">
      <c r="A74">
        <v>110</v>
      </c>
      <c r="B74" s="211" t="s">
        <v>254</v>
      </c>
      <c r="C74" s="223"/>
      <c r="D74" s="223" t="s">
        <v>158</v>
      </c>
      <c r="E74" s="223" t="s">
        <v>159</v>
      </c>
      <c r="F74" s="223"/>
      <c r="G74" s="223" t="s">
        <v>45</v>
      </c>
      <c r="H74" s="223" t="s">
        <v>42</v>
      </c>
      <c r="I74" s="223"/>
      <c r="J74" s="223"/>
      <c r="K74" s="223"/>
      <c r="L74" s="223"/>
      <c r="M74" s="223"/>
      <c r="N74" s="223" t="s">
        <v>75</v>
      </c>
      <c r="O74" s="223"/>
      <c r="P74" s="223" t="s">
        <v>42</v>
      </c>
      <c r="Q74" s="224"/>
      <c r="R74" s="234"/>
      <c r="T74">
        <f>T67+1</f>
        <v>11</v>
      </c>
      <c r="U74">
        <v>1</v>
      </c>
      <c r="V74">
        <v>1</v>
      </c>
      <c r="W74" s="235"/>
      <c r="X74" s="135">
        <f t="shared" ref="X74:X79" si="57">VLOOKUP($W74,Namn,2)</f>
        <v>0</v>
      </c>
      <c r="Y74" s="135">
        <f t="shared" ref="Y74:Y79" si="58">VLOOKUP($W74,Namn,3)</f>
        <v>0</v>
      </c>
      <c r="Z74" s="133">
        <f t="shared" ref="Z74:Z79" si="59">VLOOKUP(W74,Namn,10)</f>
        <v>0</v>
      </c>
      <c r="AA74" s="133">
        <f t="shared" ref="AA74:AA79" si="60">VLOOKUP($W74,Namn,27)</f>
        <v>0</v>
      </c>
      <c r="AB74" s="127"/>
      <c r="AC74">
        <f t="shared" si="53"/>
        <v>0</v>
      </c>
      <c r="AD74">
        <v>91</v>
      </c>
      <c r="AE74" s="136">
        <v>91</v>
      </c>
      <c r="AF74" s="135">
        <f t="shared" si="48"/>
        <v>0</v>
      </c>
      <c r="AG74" s="135">
        <f t="shared" si="54"/>
        <v>0</v>
      </c>
      <c r="AH74" s="133">
        <f t="shared" si="55"/>
        <v>0</v>
      </c>
      <c r="AI74" s="133">
        <f t="shared" si="56"/>
        <v>0</v>
      </c>
    </row>
    <row r="75" spans="1:36" hidden="1" x14ac:dyDescent="0.2">
      <c r="A75" s="53">
        <v>115</v>
      </c>
      <c r="B75" s="211" t="s">
        <v>348</v>
      </c>
      <c r="C75" s="223"/>
      <c r="D75" s="223" t="s">
        <v>349</v>
      </c>
      <c r="E75" s="223" t="s">
        <v>113</v>
      </c>
      <c r="F75" s="223"/>
      <c r="G75" s="223" t="s">
        <v>45</v>
      </c>
      <c r="H75" s="223" t="s">
        <v>42</v>
      </c>
      <c r="I75" s="223"/>
      <c r="J75" s="223"/>
      <c r="K75" s="223"/>
      <c r="L75" s="223"/>
      <c r="M75" s="223"/>
      <c r="N75" s="223" t="s">
        <v>44</v>
      </c>
      <c r="O75" s="223"/>
      <c r="P75" s="223" t="s">
        <v>42</v>
      </c>
      <c r="Q75" s="224"/>
      <c r="R75" s="234"/>
      <c r="U75">
        <v>1</v>
      </c>
      <c r="V75">
        <v>2</v>
      </c>
      <c r="W75" s="235"/>
      <c r="X75" s="135">
        <f t="shared" si="57"/>
        <v>0</v>
      </c>
      <c r="Y75" s="135">
        <f t="shared" si="58"/>
        <v>0</v>
      </c>
      <c r="Z75" s="133">
        <f t="shared" si="59"/>
        <v>0</v>
      </c>
      <c r="AA75" s="133">
        <f t="shared" si="60"/>
        <v>0</v>
      </c>
      <c r="AB75" s="127"/>
      <c r="AC75">
        <f t="shared" si="53"/>
        <v>0</v>
      </c>
      <c r="AD75">
        <v>92</v>
      </c>
      <c r="AE75" s="136">
        <v>92</v>
      </c>
      <c r="AF75" s="135">
        <f t="shared" si="48"/>
        <v>0</v>
      </c>
      <c r="AG75" s="135">
        <f t="shared" si="54"/>
        <v>0</v>
      </c>
      <c r="AH75" s="133">
        <f t="shared" si="55"/>
        <v>0</v>
      </c>
      <c r="AI75" s="133">
        <f t="shared" si="56"/>
        <v>0</v>
      </c>
    </row>
    <row r="76" spans="1:36" hidden="1" x14ac:dyDescent="0.2">
      <c r="A76" s="53">
        <v>118</v>
      </c>
      <c r="B76" s="211" t="s">
        <v>348</v>
      </c>
      <c r="C76" s="223"/>
      <c r="D76" s="223" t="s">
        <v>157</v>
      </c>
      <c r="E76" s="223" t="s">
        <v>321</v>
      </c>
      <c r="F76" s="223"/>
      <c r="G76" s="223" t="s">
        <v>45</v>
      </c>
      <c r="H76" s="223" t="s">
        <v>42</v>
      </c>
      <c r="I76" s="223"/>
      <c r="J76" s="223"/>
      <c r="K76" s="223"/>
      <c r="L76" s="223"/>
      <c r="M76" s="223"/>
      <c r="N76" s="223" t="s">
        <v>47</v>
      </c>
      <c r="O76" s="223"/>
      <c r="P76" s="223" t="s">
        <v>42</v>
      </c>
      <c r="Q76" s="224"/>
      <c r="R76" s="234"/>
      <c r="U76">
        <v>1</v>
      </c>
      <c r="V76">
        <v>3</v>
      </c>
      <c r="W76" s="127"/>
      <c r="X76" s="135">
        <f t="shared" si="57"/>
        <v>0</v>
      </c>
      <c r="Y76" s="135">
        <f t="shared" si="58"/>
        <v>0</v>
      </c>
      <c r="Z76" s="133">
        <f t="shared" si="59"/>
        <v>0</v>
      </c>
      <c r="AA76" s="133">
        <f t="shared" si="60"/>
        <v>0</v>
      </c>
      <c r="AB76" s="127"/>
      <c r="AC76">
        <f t="shared" si="53"/>
        <v>0</v>
      </c>
      <c r="AD76">
        <v>93</v>
      </c>
      <c r="AE76" s="235">
        <v>93</v>
      </c>
      <c r="AF76" s="135">
        <f t="shared" si="48"/>
        <v>0</v>
      </c>
      <c r="AG76" s="135">
        <f t="shared" si="54"/>
        <v>0</v>
      </c>
      <c r="AH76" s="133">
        <f t="shared" si="55"/>
        <v>0</v>
      </c>
      <c r="AI76" s="133">
        <f t="shared" si="56"/>
        <v>0</v>
      </c>
    </row>
    <row r="77" spans="1:36" hidden="1" x14ac:dyDescent="0.2">
      <c r="A77">
        <v>119</v>
      </c>
      <c r="B77" s="211" t="s">
        <v>253</v>
      </c>
      <c r="C77" s="223"/>
      <c r="D77" s="223" t="s">
        <v>146</v>
      </c>
      <c r="E77" s="223" t="s">
        <v>145</v>
      </c>
      <c r="F77" s="223"/>
      <c r="G77" s="223" t="s">
        <v>46</v>
      </c>
      <c r="H77" s="223"/>
      <c r="I77" s="223" t="s">
        <v>42</v>
      </c>
      <c r="J77" s="223"/>
      <c r="K77" s="223"/>
      <c r="L77" s="223"/>
      <c r="M77" s="223"/>
      <c r="N77" s="223" t="s">
        <v>327</v>
      </c>
      <c r="O77" s="223"/>
      <c r="P77" s="223" t="s">
        <v>42</v>
      </c>
      <c r="Q77" s="224"/>
      <c r="R77" s="234"/>
      <c r="U77">
        <v>2</v>
      </c>
      <c r="V77">
        <v>1</v>
      </c>
      <c r="W77" s="235"/>
      <c r="X77" s="135">
        <f t="shared" si="57"/>
        <v>0</v>
      </c>
      <c r="Y77" s="135">
        <f t="shared" si="58"/>
        <v>0</v>
      </c>
      <c r="Z77" s="133">
        <f t="shared" si="59"/>
        <v>0</v>
      </c>
      <c r="AA77" s="133">
        <f t="shared" si="60"/>
        <v>0</v>
      </c>
      <c r="AB77" s="211"/>
      <c r="AC77">
        <f t="shared" si="53"/>
        <v>0</v>
      </c>
      <c r="AD77">
        <v>94</v>
      </c>
      <c r="AE77" s="235">
        <v>94</v>
      </c>
      <c r="AF77" s="135">
        <f t="shared" si="48"/>
        <v>0</v>
      </c>
      <c r="AG77" s="135">
        <f t="shared" si="54"/>
        <v>0</v>
      </c>
      <c r="AH77" s="133">
        <f t="shared" si="55"/>
        <v>0</v>
      </c>
      <c r="AI77" s="133">
        <f t="shared" si="56"/>
        <v>0</v>
      </c>
    </row>
    <row r="78" spans="1:36" hidden="1" x14ac:dyDescent="0.2">
      <c r="A78" s="53">
        <v>120</v>
      </c>
      <c r="B78" s="211" t="s">
        <v>253</v>
      </c>
      <c r="C78" s="223"/>
      <c r="D78" s="223" t="s">
        <v>149</v>
      </c>
      <c r="E78" s="223" t="s">
        <v>145</v>
      </c>
      <c r="F78" s="223"/>
      <c r="G78" s="223" t="s">
        <v>46</v>
      </c>
      <c r="H78" s="223" t="s">
        <v>42</v>
      </c>
      <c r="I78" s="223"/>
      <c r="J78" s="223"/>
      <c r="K78" s="223"/>
      <c r="L78" s="223"/>
      <c r="M78" s="223"/>
      <c r="N78" s="223" t="s">
        <v>47</v>
      </c>
      <c r="O78" s="223"/>
      <c r="P78" s="223" t="s">
        <v>42</v>
      </c>
      <c r="Q78" s="224"/>
      <c r="R78" s="234"/>
      <c r="U78">
        <v>2</v>
      </c>
      <c r="V78">
        <v>2</v>
      </c>
      <c r="W78" s="235"/>
      <c r="X78" s="135">
        <f t="shared" si="57"/>
        <v>0</v>
      </c>
      <c r="Y78" s="135">
        <f t="shared" si="58"/>
        <v>0</v>
      </c>
      <c r="Z78" s="133">
        <f t="shared" si="59"/>
        <v>0</v>
      </c>
      <c r="AA78" s="133">
        <f t="shared" si="60"/>
        <v>0</v>
      </c>
      <c r="AB78" s="211"/>
      <c r="AC78">
        <f t="shared" si="53"/>
        <v>0</v>
      </c>
      <c r="AD78">
        <v>95</v>
      </c>
      <c r="AE78" s="136">
        <v>95</v>
      </c>
      <c r="AF78" s="135">
        <f t="shared" si="48"/>
        <v>0</v>
      </c>
      <c r="AG78" s="135">
        <f t="shared" si="54"/>
        <v>0</v>
      </c>
      <c r="AH78" s="133">
        <f t="shared" si="55"/>
        <v>0</v>
      </c>
      <c r="AI78" s="133">
        <f t="shared" si="56"/>
        <v>0</v>
      </c>
      <c r="AJ78" t="s">
        <v>227</v>
      </c>
    </row>
    <row r="79" spans="1:36" hidden="1" x14ac:dyDescent="0.2">
      <c r="A79">
        <v>122</v>
      </c>
      <c r="B79" s="211" t="s">
        <v>253</v>
      </c>
      <c r="C79" s="223"/>
      <c r="D79" s="223" t="s">
        <v>147</v>
      </c>
      <c r="E79" s="223" t="s">
        <v>148</v>
      </c>
      <c r="F79" s="223"/>
      <c r="G79" s="223" t="s">
        <v>46</v>
      </c>
      <c r="H79" s="223" t="s">
        <v>42</v>
      </c>
      <c r="I79" s="223"/>
      <c r="J79" s="223"/>
      <c r="K79" s="223"/>
      <c r="L79" s="223"/>
      <c r="M79" s="223"/>
      <c r="N79" s="223" t="s">
        <v>47</v>
      </c>
      <c r="O79" s="223"/>
      <c r="P79" s="223" t="s">
        <v>42</v>
      </c>
      <c r="Q79" s="224"/>
      <c r="R79" s="234"/>
      <c r="U79">
        <v>2</v>
      </c>
      <c r="V79">
        <v>3</v>
      </c>
      <c r="W79" s="235"/>
      <c r="X79" s="135">
        <f t="shared" si="57"/>
        <v>0</v>
      </c>
      <c r="Y79" s="135">
        <f t="shared" si="58"/>
        <v>0</v>
      </c>
      <c r="Z79" s="133">
        <f t="shared" si="59"/>
        <v>0</v>
      </c>
      <c r="AA79" s="133">
        <f t="shared" si="60"/>
        <v>0</v>
      </c>
      <c r="AB79" s="211"/>
      <c r="AC79">
        <f t="shared" si="53"/>
        <v>0</v>
      </c>
      <c r="AD79">
        <v>96</v>
      </c>
      <c r="AE79" s="235">
        <v>96</v>
      </c>
      <c r="AF79" s="135">
        <f t="shared" si="48"/>
        <v>0</v>
      </c>
      <c r="AG79" s="135">
        <f t="shared" si="54"/>
        <v>0</v>
      </c>
      <c r="AH79" s="133">
        <f t="shared" si="55"/>
        <v>0</v>
      </c>
      <c r="AI79" s="133">
        <f t="shared" si="56"/>
        <v>0</v>
      </c>
      <c r="AJ79">
        <v>3</v>
      </c>
    </row>
    <row r="80" spans="1:36" hidden="1" x14ac:dyDescent="0.2">
      <c r="A80" s="53">
        <v>123</v>
      </c>
      <c r="B80" s="211" t="s">
        <v>253</v>
      </c>
      <c r="C80" s="223"/>
      <c r="D80" s="223" t="s">
        <v>99</v>
      </c>
      <c r="E80" s="223" t="s">
        <v>145</v>
      </c>
      <c r="F80" s="223"/>
      <c r="G80" s="223" t="s">
        <v>45</v>
      </c>
      <c r="H80" s="223" t="s">
        <v>42</v>
      </c>
      <c r="I80" s="223"/>
      <c r="J80" s="223"/>
      <c r="K80" s="223"/>
      <c r="L80" s="223"/>
      <c r="M80" s="223"/>
      <c r="N80" s="223" t="s">
        <v>44</v>
      </c>
      <c r="O80" s="223"/>
      <c r="P80" s="223" t="s">
        <v>42</v>
      </c>
      <c r="Q80" s="224"/>
      <c r="R80" s="234"/>
      <c r="T80" s="219"/>
      <c r="U80" s="219"/>
      <c r="V80" s="220"/>
      <c r="W80" s="127"/>
      <c r="X80" s="222"/>
      <c r="Y80" s="222"/>
      <c r="Z80" s="133" t="str">
        <f>CONCATENATE(VLOOKUP(W80,Namn,10)," ",IF(VLOOKUP(W80,Namn,9)="x","Vet",IF(VLOOKUP(W80,Namn,8)="x",IF(VLOOKUP(W80,Namn,3)="H","OB","OG")," ")))</f>
        <v xml:space="preserve">  </v>
      </c>
      <c r="AA80" s="112"/>
      <c r="AB80" s="211"/>
      <c r="AC80">
        <f t="shared" si="53"/>
        <v>0</v>
      </c>
      <c r="AD80">
        <v>97</v>
      </c>
      <c r="AE80" s="235">
        <v>97</v>
      </c>
      <c r="AF80" s="135">
        <f t="shared" si="48"/>
        <v>0</v>
      </c>
      <c r="AG80" s="135">
        <f t="shared" si="54"/>
        <v>0</v>
      </c>
      <c r="AH80" s="133">
        <f t="shared" si="55"/>
        <v>0</v>
      </c>
      <c r="AI80" s="133">
        <f t="shared" si="56"/>
        <v>0</v>
      </c>
      <c r="AJ80">
        <f ca="1">RAND()</f>
        <v>0.17198164223673285</v>
      </c>
    </row>
    <row r="81" spans="1:36" hidden="1" x14ac:dyDescent="0.2">
      <c r="A81" s="53">
        <v>124</v>
      </c>
      <c r="B81" s="211" t="s">
        <v>253</v>
      </c>
      <c r="C81" s="223"/>
      <c r="D81" s="223" t="s">
        <v>325</v>
      </c>
      <c r="E81" s="223" t="s">
        <v>350</v>
      </c>
      <c r="F81" s="223"/>
      <c r="G81" s="223" t="s">
        <v>45</v>
      </c>
      <c r="H81" s="223" t="s">
        <v>42</v>
      </c>
      <c r="I81" s="223"/>
      <c r="J81" s="223"/>
      <c r="K81" s="223"/>
      <c r="L81" s="223"/>
      <c r="M81" s="223"/>
      <c r="N81" s="223" t="s">
        <v>43</v>
      </c>
      <c r="O81" s="223"/>
      <c r="P81" s="223" t="s">
        <v>42</v>
      </c>
      <c r="Q81" s="224"/>
      <c r="R81" s="234"/>
      <c r="T81">
        <f>T74+1</f>
        <v>12</v>
      </c>
      <c r="U81">
        <v>1</v>
      </c>
      <c r="V81">
        <v>1</v>
      </c>
      <c r="W81" s="127"/>
      <c r="X81" s="135">
        <f t="shared" ref="X81:X86" si="61">VLOOKUP($W81,Namn,2)</f>
        <v>0</v>
      </c>
      <c r="Y81" s="135">
        <f t="shared" ref="Y81:Y86" si="62">VLOOKUP($W81,Namn,3)</f>
        <v>0</v>
      </c>
      <c r="Z81" s="133">
        <f t="shared" ref="Z81:Z86" si="63">VLOOKUP(W81,Namn,10)</f>
        <v>0</v>
      </c>
      <c r="AA81" s="133">
        <f t="shared" ref="AA81:AA86" si="64">VLOOKUP($W81,Namn,27)</f>
        <v>0</v>
      </c>
      <c r="AB81" s="127"/>
      <c r="AC81">
        <f t="shared" si="53"/>
        <v>0</v>
      </c>
      <c r="AD81">
        <v>98</v>
      </c>
      <c r="AE81" s="226">
        <v>98</v>
      </c>
      <c r="AF81" s="241">
        <f t="shared" si="48"/>
        <v>0</v>
      </c>
      <c r="AG81" s="135">
        <f t="shared" si="54"/>
        <v>0</v>
      </c>
      <c r="AH81" s="133">
        <f t="shared" si="55"/>
        <v>0</v>
      </c>
      <c r="AI81" s="133">
        <f t="shared" si="56"/>
        <v>0</v>
      </c>
      <c r="AJ81">
        <f ca="1">ROUNDDOWN(AJ80*AJ79+1,0)</f>
        <v>1</v>
      </c>
    </row>
    <row r="82" spans="1:36" hidden="1" x14ac:dyDescent="0.2">
      <c r="A82" s="53">
        <v>125</v>
      </c>
      <c r="B82" s="211" t="s">
        <v>253</v>
      </c>
      <c r="C82" s="223"/>
      <c r="D82" s="223" t="s">
        <v>121</v>
      </c>
      <c r="E82" s="223" t="s">
        <v>351</v>
      </c>
      <c r="F82" s="223"/>
      <c r="G82" s="223" t="s">
        <v>45</v>
      </c>
      <c r="H82" s="223" t="s">
        <v>42</v>
      </c>
      <c r="I82" s="223"/>
      <c r="J82" s="223"/>
      <c r="K82" s="223"/>
      <c r="L82" s="223"/>
      <c r="M82" s="223"/>
      <c r="N82" s="223" t="s">
        <v>44</v>
      </c>
      <c r="O82" s="223"/>
      <c r="P82" s="223" t="s">
        <v>42</v>
      </c>
      <c r="Q82" s="224"/>
      <c r="R82" s="234"/>
      <c r="U82">
        <v>1</v>
      </c>
      <c r="V82">
        <v>2</v>
      </c>
      <c r="W82" s="235"/>
      <c r="X82" s="135">
        <f t="shared" si="61"/>
        <v>0</v>
      </c>
      <c r="Y82" s="135">
        <f t="shared" si="62"/>
        <v>0</v>
      </c>
      <c r="Z82" s="133">
        <f t="shared" si="63"/>
        <v>0</v>
      </c>
      <c r="AA82" s="133">
        <f t="shared" si="64"/>
        <v>0</v>
      </c>
      <c r="AB82" s="127"/>
      <c r="AC82">
        <f t="shared" si="53"/>
        <v>0</v>
      </c>
      <c r="AD82">
        <v>104</v>
      </c>
      <c r="AE82" s="235">
        <v>104</v>
      </c>
      <c r="AF82" s="241">
        <f t="shared" si="48"/>
        <v>0</v>
      </c>
      <c r="AG82" s="135">
        <f t="shared" si="54"/>
        <v>0</v>
      </c>
      <c r="AH82" s="133">
        <f t="shared" si="55"/>
        <v>0</v>
      </c>
      <c r="AI82" s="133">
        <f t="shared" si="56"/>
        <v>0</v>
      </c>
    </row>
    <row r="83" spans="1:36" hidden="1" x14ac:dyDescent="0.2">
      <c r="A83" s="53">
        <v>126</v>
      </c>
      <c r="B83" s="211" t="s">
        <v>253</v>
      </c>
      <c r="C83" s="223"/>
      <c r="D83" s="223" t="s">
        <v>150</v>
      </c>
      <c r="E83" s="223" t="s">
        <v>151</v>
      </c>
      <c r="F83" s="223"/>
      <c r="G83" s="223" t="s">
        <v>45</v>
      </c>
      <c r="H83" s="223"/>
      <c r="I83" s="223" t="s">
        <v>42</v>
      </c>
      <c r="J83" s="223"/>
      <c r="K83" s="223"/>
      <c r="L83" s="223"/>
      <c r="M83" s="223"/>
      <c r="N83" s="223" t="s">
        <v>327</v>
      </c>
      <c r="O83" s="223"/>
      <c r="P83" s="223" t="s">
        <v>42</v>
      </c>
      <c r="Q83" s="224"/>
      <c r="R83" s="234"/>
      <c r="U83">
        <v>1</v>
      </c>
      <c r="V83">
        <v>3</v>
      </c>
      <c r="W83" s="235"/>
      <c r="X83" s="135">
        <f t="shared" si="61"/>
        <v>0</v>
      </c>
      <c r="Y83" s="135">
        <f t="shared" si="62"/>
        <v>0</v>
      </c>
      <c r="Z83" s="133">
        <f t="shared" si="63"/>
        <v>0</v>
      </c>
      <c r="AA83" s="133">
        <f t="shared" si="64"/>
        <v>0</v>
      </c>
      <c r="AB83" s="211"/>
      <c r="AC83">
        <f t="shared" si="53"/>
        <v>0</v>
      </c>
      <c r="AD83">
        <v>105</v>
      </c>
      <c r="AE83" s="136">
        <v>105</v>
      </c>
      <c r="AF83" s="241">
        <f t="shared" si="48"/>
        <v>0</v>
      </c>
      <c r="AG83" s="135">
        <f t="shared" si="54"/>
        <v>0</v>
      </c>
      <c r="AH83" s="133">
        <f t="shared" si="55"/>
        <v>0</v>
      </c>
      <c r="AI83" s="133">
        <f t="shared" si="56"/>
        <v>0</v>
      </c>
    </row>
    <row r="84" spans="1:36" hidden="1" x14ac:dyDescent="0.2">
      <c r="A84">
        <v>131</v>
      </c>
      <c r="B84" s="211" t="s">
        <v>255</v>
      </c>
      <c r="C84" s="223"/>
      <c r="D84" s="223" t="s">
        <v>99</v>
      </c>
      <c r="E84" s="223" t="s">
        <v>90</v>
      </c>
      <c r="F84" s="223"/>
      <c r="G84" s="223" t="s">
        <v>45</v>
      </c>
      <c r="H84" s="223"/>
      <c r="I84" s="223" t="s">
        <v>42</v>
      </c>
      <c r="J84" s="223"/>
      <c r="K84" s="223"/>
      <c r="L84" s="223"/>
      <c r="M84" s="223"/>
      <c r="N84" s="223" t="s">
        <v>47</v>
      </c>
      <c r="O84" s="223"/>
      <c r="P84" s="223" t="s">
        <v>42</v>
      </c>
      <c r="Q84" s="224"/>
      <c r="R84" s="234"/>
      <c r="U84">
        <v>2</v>
      </c>
      <c r="V84">
        <v>1</v>
      </c>
      <c r="W84" s="235"/>
      <c r="X84" s="135">
        <f t="shared" si="61"/>
        <v>0</v>
      </c>
      <c r="Y84" s="135">
        <f t="shared" si="62"/>
        <v>0</v>
      </c>
      <c r="Z84" s="133">
        <f t="shared" si="63"/>
        <v>0</v>
      </c>
      <c r="AA84" s="133">
        <f t="shared" si="64"/>
        <v>0</v>
      </c>
      <c r="AB84" s="211"/>
      <c r="AC84">
        <f t="shared" si="53"/>
        <v>0</v>
      </c>
      <c r="AD84">
        <v>106</v>
      </c>
      <c r="AE84" s="235">
        <v>106</v>
      </c>
      <c r="AF84" s="241">
        <f t="shared" si="48"/>
        <v>0</v>
      </c>
      <c r="AG84" s="135">
        <f t="shared" si="54"/>
        <v>0</v>
      </c>
      <c r="AH84" s="133">
        <f t="shared" si="55"/>
        <v>0</v>
      </c>
      <c r="AI84" s="133">
        <f t="shared" si="56"/>
        <v>0</v>
      </c>
    </row>
    <row r="85" spans="1:36" hidden="1" x14ac:dyDescent="0.2">
      <c r="A85" s="53">
        <v>133</v>
      </c>
      <c r="B85" s="211" t="s">
        <v>352</v>
      </c>
      <c r="C85" s="223"/>
      <c r="D85" s="223" t="s">
        <v>353</v>
      </c>
      <c r="E85" s="223" t="s">
        <v>354</v>
      </c>
      <c r="F85" s="223"/>
      <c r="G85" s="223" t="s">
        <v>45</v>
      </c>
      <c r="H85" s="223"/>
      <c r="I85" s="223"/>
      <c r="J85" s="223"/>
      <c r="K85" s="223"/>
      <c r="L85" s="223" t="s">
        <v>42</v>
      </c>
      <c r="M85" s="223"/>
      <c r="N85" s="223" t="s">
        <v>216</v>
      </c>
      <c r="O85" s="223"/>
      <c r="P85" s="223" t="s">
        <v>42</v>
      </c>
      <c r="Q85" s="224"/>
      <c r="R85" s="234"/>
      <c r="U85">
        <v>2</v>
      </c>
      <c r="V85">
        <v>2</v>
      </c>
      <c r="W85" s="235"/>
      <c r="X85" s="135">
        <f t="shared" si="61"/>
        <v>0</v>
      </c>
      <c r="Y85" s="135">
        <f t="shared" si="62"/>
        <v>0</v>
      </c>
      <c r="Z85" s="133">
        <f t="shared" si="63"/>
        <v>0</v>
      </c>
      <c r="AA85" s="133">
        <f t="shared" si="64"/>
        <v>0</v>
      </c>
      <c r="AB85" s="211"/>
      <c r="AC85">
        <f t="shared" si="53"/>
        <v>0</v>
      </c>
      <c r="AD85">
        <v>108</v>
      </c>
      <c r="AE85" s="136">
        <v>108</v>
      </c>
      <c r="AF85" s="135">
        <f t="shared" si="48"/>
        <v>0</v>
      </c>
      <c r="AG85" s="135">
        <f t="shared" si="54"/>
        <v>0</v>
      </c>
      <c r="AH85" s="133">
        <f t="shared" si="55"/>
        <v>0</v>
      </c>
      <c r="AI85" s="133">
        <f t="shared" si="56"/>
        <v>0</v>
      </c>
    </row>
    <row r="86" spans="1:36" hidden="1" x14ac:dyDescent="0.2">
      <c r="A86" s="53">
        <v>134</v>
      </c>
      <c r="B86" s="211" t="s">
        <v>352</v>
      </c>
      <c r="C86" s="223"/>
      <c r="D86" s="223" t="s">
        <v>317</v>
      </c>
      <c r="E86" s="223" t="s">
        <v>78</v>
      </c>
      <c r="F86" s="223"/>
      <c r="G86" s="223" t="s">
        <v>45</v>
      </c>
      <c r="H86" s="223"/>
      <c r="I86" s="223" t="s">
        <v>42</v>
      </c>
      <c r="J86" s="223"/>
      <c r="K86" s="223"/>
      <c r="L86" s="223"/>
      <c r="M86" s="223"/>
      <c r="N86" s="223" t="s">
        <v>75</v>
      </c>
      <c r="O86" s="223"/>
      <c r="P86" s="223" t="s">
        <v>42</v>
      </c>
      <c r="Q86" s="224"/>
      <c r="R86" s="234"/>
      <c r="U86">
        <v>2</v>
      </c>
      <c r="V86">
        <v>3</v>
      </c>
      <c r="W86" s="235"/>
      <c r="X86" s="135">
        <f t="shared" si="61"/>
        <v>0</v>
      </c>
      <c r="Y86" s="135">
        <f t="shared" si="62"/>
        <v>0</v>
      </c>
      <c r="Z86" s="133">
        <f t="shared" si="63"/>
        <v>0</v>
      </c>
      <c r="AA86" s="133">
        <f t="shared" si="64"/>
        <v>0</v>
      </c>
      <c r="AB86" s="211"/>
      <c r="AC86">
        <f t="shared" si="53"/>
        <v>0</v>
      </c>
      <c r="AD86">
        <v>109</v>
      </c>
      <c r="AE86" s="136">
        <v>109</v>
      </c>
      <c r="AF86" s="135">
        <f t="shared" si="48"/>
        <v>0</v>
      </c>
      <c r="AG86" s="135">
        <f t="shared" si="54"/>
        <v>0</v>
      </c>
      <c r="AH86" s="133">
        <f t="shared" si="55"/>
        <v>0</v>
      </c>
      <c r="AI86" s="133">
        <f t="shared" si="56"/>
        <v>0</v>
      </c>
    </row>
    <row r="87" spans="1:36" hidden="1" x14ac:dyDescent="0.2">
      <c r="A87" s="53">
        <v>140</v>
      </c>
      <c r="B87" s="211" t="s">
        <v>352</v>
      </c>
      <c r="C87" s="223"/>
      <c r="D87" s="223" t="s">
        <v>165</v>
      </c>
      <c r="E87" s="223" t="s">
        <v>166</v>
      </c>
      <c r="F87" s="223"/>
      <c r="G87" s="223" t="s">
        <v>45</v>
      </c>
      <c r="H87" s="223" t="s">
        <v>42</v>
      </c>
      <c r="I87" s="223"/>
      <c r="J87" s="223"/>
      <c r="K87" s="223"/>
      <c r="L87" s="223"/>
      <c r="M87" s="223"/>
      <c r="N87" s="223" t="s">
        <v>44</v>
      </c>
      <c r="O87" s="223"/>
      <c r="P87" s="223" t="s">
        <v>42</v>
      </c>
      <c r="Q87" s="224"/>
      <c r="R87" s="234"/>
      <c r="W87" s="127"/>
      <c r="X87" s="112"/>
      <c r="Y87" s="112"/>
      <c r="Z87" s="133" t="str">
        <f>CONCATENATE(VLOOKUP(W87,Namn,10)," ",IF(VLOOKUP(W87,Namn,9)="x","Vet",IF(VLOOKUP(W87,Namn,8)="x",IF(VLOOKUP(W87,Namn,3)="H","OB","OG")," ")))</f>
        <v xml:space="preserve">  </v>
      </c>
      <c r="AA87" s="112"/>
      <c r="AB87" s="211"/>
      <c r="AC87">
        <f t="shared" si="53"/>
        <v>0</v>
      </c>
      <c r="AD87">
        <v>110</v>
      </c>
      <c r="AE87" s="235">
        <v>110</v>
      </c>
      <c r="AF87" s="135">
        <f t="shared" si="48"/>
        <v>0</v>
      </c>
      <c r="AG87" s="135">
        <f t="shared" si="54"/>
        <v>0</v>
      </c>
      <c r="AH87" s="133">
        <f t="shared" si="55"/>
        <v>0</v>
      </c>
      <c r="AI87" s="133">
        <f t="shared" si="56"/>
        <v>0</v>
      </c>
    </row>
    <row r="88" spans="1:36" hidden="1" x14ac:dyDescent="0.2">
      <c r="A88" s="53">
        <v>142</v>
      </c>
      <c r="B88" s="211" t="s">
        <v>352</v>
      </c>
      <c r="C88" s="223"/>
      <c r="D88" s="223" t="s">
        <v>355</v>
      </c>
      <c r="E88" s="223" t="s">
        <v>161</v>
      </c>
      <c r="F88" s="223"/>
      <c r="G88" s="223" t="s">
        <v>45</v>
      </c>
      <c r="H88" s="223"/>
      <c r="I88" s="223"/>
      <c r="J88" s="223"/>
      <c r="K88" s="223"/>
      <c r="L88" s="223" t="s">
        <v>42</v>
      </c>
      <c r="M88" s="223"/>
      <c r="N88" s="223" t="s">
        <v>216</v>
      </c>
      <c r="O88" s="223"/>
      <c r="P88" s="223" t="s">
        <v>42</v>
      </c>
      <c r="Q88" s="224"/>
      <c r="R88" s="234"/>
      <c r="T88">
        <f>T81+1</f>
        <v>13</v>
      </c>
      <c r="U88">
        <v>1</v>
      </c>
      <c r="V88">
        <v>1</v>
      </c>
      <c r="W88" s="127"/>
      <c r="X88" s="135">
        <f t="shared" ref="X88:X93" si="65">VLOOKUP($W88,Namn,2)</f>
        <v>0</v>
      </c>
      <c r="Y88" s="135">
        <f t="shared" ref="Y88:Y93" si="66">VLOOKUP($W88,Namn,3)</f>
        <v>0</v>
      </c>
      <c r="Z88" s="133">
        <f t="shared" ref="Z88:Z93" si="67">VLOOKUP(W88,Namn,10)</f>
        <v>0</v>
      </c>
      <c r="AA88" s="133">
        <f t="shared" ref="AA88:AA93" si="68">VLOOKUP($W88,Namn,27)</f>
        <v>0</v>
      </c>
      <c r="AB88" s="127"/>
      <c r="AC88">
        <f t="shared" si="53"/>
        <v>0</v>
      </c>
      <c r="AD88">
        <v>111</v>
      </c>
      <c r="AE88" s="127">
        <v>111</v>
      </c>
      <c r="AF88" s="135">
        <f t="shared" si="48"/>
        <v>0</v>
      </c>
      <c r="AG88" s="135">
        <f t="shared" si="54"/>
        <v>0</v>
      </c>
      <c r="AH88" s="133">
        <f t="shared" si="55"/>
        <v>0</v>
      </c>
      <c r="AI88" s="133">
        <f t="shared" si="56"/>
        <v>0</v>
      </c>
    </row>
    <row r="89" spans="1:36" hidden="1" x14ac:dyDescent="0.2">
      <c r="A89" s="53">
        <v>143</v>
      </c>
      <c r="B89" s="211" t="s">
        <v>352</v>
      </c>
      <c r="C89" s="223"/>
      <c r="D89" s="223" t="s">
        <v>162</v>
      </c>
      <c r="E89" s="223" t="s">
        <v>163</v>
      </c>
      <c r="F89" s="223"/>
      <c r="G89" s="223" t="s">
        <v>45</v>
      </c>
      <c r="H89" s="223"/>
      <c r="I89" s="223"/>
      <c r="J89" s="223"/>
      <c r="K89" s="223"/>
      <c r="L89" s="223" t="s">
        <v>42</v>
      </c>
      <c r="M89" s="223"/>
      <c r="N89" s="223" t="s">
        <v>216</v>
      </c>
      <c r="O89" s="223"/>
      <c r="P89" s="223" t="s">
        <v>42</v>
      </c>
      <c r="Q89" s="224"/>
      <c r="R89" s="234"/>
      <c r="U89">
        <v>1</v>
      </c>
      <c r="V89">
        <v>2</v>
      </c>
      <c r="W89" s="127"/>
      <c r="X89" s="135">
        <f t="shared" si="65"/>
        <v>0</v>
      </c>
      <c r="Y89" s="135">
        <f t="shared" si="66"/>
        <v>0</v>
      </c>
      <c r="Z89" s="133">
        <f t="shared" si="67"/>
        <v>0</v>
      </c>
      <c r="AA89" s="133">
        <f t="shared" si="68"/>
        <v>0</v>
      </c>
      <c r="AB89" s="127"/>
      <c r="AC89">
        <f t="shared" si="53"/>
        <v>0</v>
      </c>
      <c r="AD89">
        <v>112</v>
      </c>
      <c r="AE89" s="226">
        <v>112</v>
      </c>
      <c r="AF89" s="135">
        <f t="shared" si="48"/>
        <v>0</v>
      </c>
      <c r="AG89" s="135">
        <f t="shared" si="54"/>
        <v>0</v>
      </c>
      <c r="AH89" s="133">
        <f t="shared" si="55"/>
        <v>0</v>
      </c>
      <c r="AI89" s="133">
        <f t="shared" si="56"/>
        <v>0</v>
      </c>
    </row>
    <row r="90" spans="1:36" ht="13.5" hidden="1" thickBot="1" x14ac:dyDescent="0.25">
      <c r="A90" s="53">
        <v>144</v>
      </c>
      <c r="B90" s="228" t="s">
        <v>356</v>
      </c>
      <c r="C90" s="229"/>
      <c r="D90" s="229" t="s">
        <v>89</v>
      </c>
      <c r="E90" s="229" t="s">
        <v>90</v>
      </c>
      <c r="F90" s="229"/>
      <c r="G90" s="229" t="s">
        <v>45</v>
      </c>
      <c r="H90" s="229"/>
      <c r="I90" s="229" t="s">
        <v>42</v>
      </c>
      <c r="J90" s="229"/>
      <c r="K90" s="229"/>
      <c r="L90" s="229"/>
      <c r="M90" s="229"/>
      <c r="N90" s="229" t="s">
        <v>75</v>
      </c>
      <c r="O90" s="229"/>
      <c r="P90" s="229" t="s">
        <v>42</v>
      </c>
      <c r="Q90" s="230"/>
      <c r="R90" s="234"/>
      <c r="U90">
        <v>1</v>
      </c>
      <c r="V90">
        <v>3</v>
      </c>
      <c r="W90" s="235"/>
      <c r="X90" s="135">
        <f t="shared" si="65"/>
        <v>0</v>
      </c>
      <c r="Y90" s="135">
        <f t="shared" si="66"/>
        <v>0</v>
      </c>
      <c r="Z90" s="133">
        <f t="shared" si="67"/>
        <v>0</v>
      </c>
      <c r="AA90" s="133">
        <f t="shared" si="68"/>
        <v>0</v>
      </c>
      <c r="AB90" s="127"/>
      <c r="AC90">
        <f t="shared" si="53"/>
        <v>0</v>
      </c>
      <c r="AD90">
        <v>114</v>
      </c>
      <c r="AE90" s="225">
        <v>114</v>
      </c>
      <c r="AF90" s="135">
        <f t="shared" si="48"/>
        <v>0</v>
      </c>
      <c r="AG90" s="135">
        <f t="shared" si="54"/>
        <v>0</v>
      </c>
      <c r="AH90" s="133">
        <f t="shared" si="55"/>
        <v>0</v>
      </c>
      <c r="AI90" s="133">
        <f t="shared" si="56"/>
        <v>0</v>
      </c>
    </row>
    <row r="91" spans="1:36" hidden="1" x14ac:dyDescent="0.2">
      <c r="A91" s="53">
        <v>145</v>
      </c>
      <c r="B91" s="231" t="s">
        <v>356</v>
      </c>
      <c r="C91" s="232"/>
      <c r="D91" s="232" t="s">
        <v>91</v>
      </c>
      <c r="E91" s="232" t="s">
        <v>92</v>
      </c>
      <c r="F91" s="232"/>
      <c r="G91" s="232" t="s">
        <v>45</v>
      </c>
      <c r="H91" s="232" t="s">
        <v>42</v>
      </c>
      <c r="I91" s="232"/>
      <c r="J91" s="232"/>
      <c r="K91" s="232"/>
      <c r="L91" s="232"/>
      <c r="M91" s="232"/>
      <c r="N91" s="232" t="s">
        <v>75</v>
      </c>
      <c r="O91" s="232"/>
      <c r="P91" s="232" t="s">
        <v>42</v>
      </c>
      <c r="Q91" s="233"/>
      <c r="R91" s="234"/>
      <c r="U91">
        <v>2</v>
      </c>
      <c r="V91">
        <v>1</v>
      </c>
      <c r="W91" s="127"/>
      <c r="X91" s="135">
        <f t="shared" si="65"/>
        <v>0</v>
      </c>
      <c r="Y91" s="135">
        <f t="shared" si="66"/>
        <v>0</v>
      </c>
      <c r="Z91" s="133">
        <f t="shared" si="67"/>
        <v>0</v>
      </c>
      <c r="AA91" s="133">
        <f t="shared" si="68"/>
        <v>0</v>
      </c>
      <c r="AB91" s="211"/>
      <c r="AC91">
        <f t="shared" si="53"/>
        <v>0</v>
      </c>
      <c r="AD91">
        <v>115</v>
      </c>
      <c r="AE91" s="127">
        <v>115</v>
      </c>
      <c r="AF91" s="135">
        <f t="shared" si="48"/>
        <v>0</v>
      </c>
      <c r="AG91" s="135">
        <f t="shared" si="54"/>
        <v>0</v>
      </c>
      <c r="AH91" s="133">
        <f t="shared" si="55"/>
        <v>0</v>
      </c>
      <c r="AI91" s="133">
        <f t="shared" si="56"/>
        <v>0</v>
      </c>
    </row>
    <row r="92" spans="1:36" hidden="1" x14ac:dyDescent="0.2">
      <c r="A92" s="53">
        <v>146</v>
      </c>
      <c r="B92" s="211" t="s">
        <v>356</v>
      </c>
      <c r="C92" s="223"/>
      <c r="D92" s="223" t="s">
        <v>93</v>
      </c>
      <c r="E92" s="223" t="s">
        <v>94</v>
      </c>
      <c r="F92" s="223"/>
      <c r="G92" s="223" t="s">
        <v>45</v>
      </c>
      <c r="H92" s="223" t="s">
        <v>42</v>
      </c>
      <c r="I92" s="223"/>
      <c r="J92" s="223"/>
      <c r="K92" s="223"/>
      <c r="L92" s="223"/>
      <c r="M92" s="223"/>
      <c r="N92" s="223" t="s">
        <v>75</v>
      </c>
      <c r="O92" s="223"/>
      <c r="P92" s="223" t="s">
        <v>42</v>
      </c>
      <c r="Q92" s="224"/>
      <c r="R92" s="234"/>
      <c r="U92">
        <v>2</v>
      </c>
      <c r="V92">
        <v>2</v>
      </c>
      <c r="W92" s="235"/>
      <c r="X92" s="135">
        <f t="shared" si="65"/>
        <v>0</v>
      </c>
      <c r="Y92" s="135">
        <f t="shared" si="66"/>
        <v>0</v>
      </c>
      <c r="Z92" s="133">
        <f t="shared" si="67"/>
        <v>0</v>
      </c>
      <c r="AA92" s="133">
        <f t="shared" si="68"/>
        <v>0</v>
      </c>
      <c r="AB92" s="211"/>
      <c r="AC92" s="127"/>
      <c r="AD92" s="225"/>
      <c r="AE92" s="225"/>
      <c r="AF92" s="135">
        <f t="shared" si="48"/>
        <v>0</v>
      </c>
      <c r="AG92" s="135">
        <f t="shared" si="54"/>
        <v>0</v>
      </c>
      <c r="AH92" s="133">
        <f t="shared" si="55"/>
        <v>0</v>
      </c>
      <c r="AI92" s="133">
        <f t="shared" si="56"/>
        <v>0</v>
      </c>
    </row>
    <row r="93" spans="1:36" hidden="1" x14ac:dyDescent="0.2">
      <c r="A93" s="53">
        <v>147</v>
      </c>
      <c r="B93" s="231" t="s">
        <v>356</v>
      </c>
      <c r="C93" s="232"/>
      <c r="D93" s="232" t="s">
        <v>95</v>
      </c>
      <c r="E93" s="232" t="s">
        <v>69</v>
      </c>
      <c r="F93" s="232"/>
      <c r="G93" s="232" t="s">
        <v>45</v>
      </c>
      <c r="H93" s="232" t="s">
        <v>42</v>
      </c>
      <c r="I93" s="232"/>
      <c r="J93" s="232"/>
      <c r="K93" s="232"/>
      <c r="L93" s="232"/>
      <c r="M93" s="232"/>
      <c r="N93" s="232" t="s">
        <v>44</v>
      </c>
      <c r="O93" s="232"/>
      <c r="P93" s="232" t="s">
        <v>42</v>
      </c>
      <c r="Q93" s="224"/>
      <c r="R93" s="234"/>
      <c r="U93">
        <v>2</v>
      </c>
      <c r="V93">
        <v>3</v>
      </c>
      <c r="W93" s="235"/>
      <c r="X93" s="135">
        <f t="shared" si="65"/>
        <v>0</v>
      </c>
      <c r="Y93" s="135">
        <f t="shared" si="66"/>
        <v>0</v>
      </c>
      <c r="Z93" s="133">
        <f t="shared" si="67"/>
        <v>0</v>
      </c>
      <c r="AA93" s="133">
        <f t="shared" si="68"/>
        <v>0</v>
      </c>
      <c r="AB93" s="211"/>
      <c r="AC93" s="127"/>
      <c r="AD93" s="225"/>
      <c r="AE93" s="225"/>
      <c r="AF93" s="135">
        <f t="shared" si="48"/>
        <v>0</v>
      </c>
      <c r="AG93" s="135">
        <f t="shared" si="54"/>
        <v>0</v>
      </c>
      <c r="AH93" s="133">
        <f t="shared" si="55"/>
        <v>0</v>
      </c>
      <c r="AI93" s="133">
        <f t="shared" si="56"/>
        <v>0</v>
      </c>
    </row>
    <row r="94" spans="1:36" hidden="1" x14ac:dyDescent="0.2">
      <c r="A94" s="53">
        <v>148</v>
      </c>
      <c r="B94" s="211" t="s">
        <v>356</v>
      </c>
      <c r="C94" s="223"/>
      <c r="D94" s="223" t="s">
        <v>96</v>
      </c>
      <c r="E94" s="223" t="s">
        <v>69</v>
      </c>
      <c r="F94" s="223"/>
      <c r="G94" s="223" t="s">
        <v>45</v>
      </c>
      <c r="H94" s="223" t="s">
        <v>42</v>
      </c>
      <c r="I94" s="223"/>
      <c r="J94" s="223"/>
      <c r="K94" s="223"/>
      <c r="L94" s="223"/>
      <c r="M94" s="223"/>
      <c r="N94" s="223" t="s">
        <v>43</v>
      </c>
      <c r="O94" s="223"/>
      <c r="P94" s="223" t="s">
        <v>42</v>
      </c>
      <c r="Q94" s="224"/>
      <c r="R94" s="234"/>
      <c r="W94" s="127"/>
      <c r="X94" s="112"/>
      <c r="Y94" s="112"/>
      <c r="Z94" s="133" t="str">
        <f>CONCATENATE(VLOOKUP(W94,Namn,10)," ",IF(VLOOKUP(W94,Namn,9)="x","Vet",IF(VLOOKUP(W94,Namn,8)="x",IF(VLOOKUP(W94,Namn,3)="H","OB","OG")," ")))</f>
        <v xml:space="preserve">  </v>
      </c>
      <c r="AA94" s="112"/>
      <c r="AB94" s="211"/>
      <c r="AD94" s="136"/>
      <c r="AE94" s="225"/>
      <c r="AF94" s="135">
        <f t="shared" si="48"/>
        <v>0</v>
      </c>
      <c r="AG94" s="135">
        <f t="shared" si="54"/>
        <v>0</v>
      </c>
      <c r="AH94" s="133">
        <f t="shared" si="55"/>
        <v>0</v>
      </c>
      <c r="AI94" s="133">
        <f t="shared" si="56"/>
        <v>0</v>
      </c>
    </row>
    <row r="95" spans="1:36" hidden="1" x14ac:dyDescent="0.2">
      <c r="A95" s="53">
        <v>149</v>
      </c>
      <c r="B95" s="211" t="s">
        <v>356</v>
      </c>
      <c r="C95" s="223"/>
      <c r="D95" s="223" t="s">
        <v>99</v>
      </c>
      <c r="E95" s="223" t="s">
        <v>100</v>
      </c>
      <c r="F95" s="223"/>
      <c r="G95" s="223" t="s">
        <v>45</v>
      </c>
      <c r="H95" s="223" t="s">
        <v>42</v>
      </c>
      <c r="I95" s="223"/>
      <c r="J95" s="223"/>
      <c r="K95" s="223"/>
      <c r="L95" s="223"/>
      <c r="M95" s="223"/>
      <c r="N95" s="223" t="s">
        <v>46</v>
      </c>
      <c r="O95" s="223"/>
      <c r="P95" s="223" t="s">
        <v>42</v>
      </c>
      <c r="Q95" s="224"/>
      <c r="R95" s="234"/>
      <c r="T95">
        <f>T88+1</f>
        <v>14</v>
      </c>
      <c r="U95">
        <v>1</v>
      </c>
      <c r="V95">
        <v>1</v>
      </c>
      <c r="W95" s="235"/>
      <c r="X95" s="135">
        <f t="shared" ref="X95:X100" si="69">VLOOKUP($W95,Namn,2)</f>
        <v>0</v>
      </c>
      <c r="Y95" s="135">
        <f t="shared" ref="Y95:Y100" si="70">VLOOKUP($W95,Namn,3)</f>
        <v>0</v>
      </c>
      <c r="Z95" s="133">
        <f t="shared" ref="Z95:Z100" si="71">VLOOKUP(W95,Namn,10)</f>
        <v>0</v>
      </c>
      <c r="AA95" s="133">
        <f t="shared" ref="AA95:AA100" si="72">VLOOKUP($W95,Namn,27)</f>
        <v>0</v>
      </c>
      <c r="AB95" s="211"/>
      <c r="AC95">
        <f t="shared" si="53"/>
        <v>0</v>
      </c>
      <c r="AD95" s="127"/>
      <c r="AE95" s="136"/>
      <c r="AF95" s="135">
        <f t="shared" si="48"/>
        <v>0</v>
      </c>
      <c r="AG95" s="135">
        <f t="shared" si="54"/>
        <v>0</v>
      </c>
      <c r="AH95" s="133">
        <f t="shared" si="55"/>
        <v>0</v>
      </c>
      <c r="AI95" s="133">
        <f t="shared" si="56"/>
        <v>0</v>
      </c>
    </row>
    <row r="96" spans="1:36" hidden="1" x14ac:dyDescent="0.2">
      <c r="A96" s="53">
        <v>150</v>
      </c>
      <c r="B96" s="211" t="s">
        <v>357</v>
      </c>
      <c r="C96" s="223"/>
      <c r="D96" s="223" t="s">
        <v>180</v>
      </c>
      <c r="E96" s="223" t="s">
        <v>181</v>
      </c>
      <c r="F96" s="223"/>
      <c r="G96" s="223" t="s">
        <v>45</v>
      </c>
      <c r="H96" s="223"/>
      <c r="I96" s="223" t="s">
        <v>42</v>
      </c>
      <c r="J96" s="223"/>
      <c r="K96" s="223"/>
      <c r="L96" s="223"/>
      <c r="M96" s="223"/>
      <c r="N96" s="223" t="s">
        <v>75</v>
      </c>
      <c r="O96" s="223"/>
      <c r="P96" s="223" t="s">
        <v>42</v>
      </c>
      <c r="Q96" s="224"/>
      <c r="R96" s="224"/>
      <c r="U96">
        <v>1</v>
      </c>
      <c r="V96">
        <v>2</v>
      </c>
      <c r="W96" s="235"/>
      <c r="X96" s="135">
        <f t="shared" si="69"/>
        <v>0</v>
      </c>
      <c r="Y96" s="135">
        <f t="shared" si="70"/>
        <v>0</v>
      </c>
      <c r="Z96" s="133">
        <f t="shared" si="71"/>
        <v>0</v>
      </c>
      <c r="AA96" s="133">
        <f t="shared" si="72"/>
        <v>0</v>
      </c>
      <c r="AB96" s="211"/>
      <c r="AC96">
        <f t="shared" si="53"/>
        <v>0</v>
      </c>
      <c r="AD96" s="127"/>
      <c r="AE96" s="225"/>
      <c r="AF96" s="135">
        <f t="shared" ref="AF96:AF127" si="73">VLOOKUP(AE96,Namn,2)</f>
        <v>0</v>
      </c>
      <c r="AG96" s="135">
        <f t="shared" si="54"/>
        <v>0</v>
      </c>
      <c r="AH96" s="133">
        <f t="shared" si="55"/>
        <v>0</v>
      </c>
      <c r="AI96" s="133">
        <f t="shared" si="56"/>
        <v>0</v>
      </c>
    </row>
    <row r="97" spans="1:36" hidden="1" x14ac:dyDescent="0.2">
      <c r="A97" s="53">
        <v>151</v>
      </c>
      <c r="B97" s="211" t="s">
        <v>357</v>
      </c>
      <c r="C97" s="223"/>
      <c r="D97" s="223" t="s">
        <v>182</v>
      </c>
      <c r="E97" s="223" t="s">
        <v>175</v>
      </c>
      <c r="F97" s="223"/>
      <c r="G97" s="223" t="s">
        <v>45</v>
      </c>
      <c r="H97" s="223"/>
      <c r="I97" s="223" t="s">
        <v>42</v>
      </c>
      <c r="J97" s="223"/>
      <c r="K97" s="223"/>
      <c r="L97" s="223"/>
      <c r="M97" s="223"/>
      <c r="N97" s="223" t="s">
        <v>47</v>
      </c>
      <c r="O97" s="223"/>
      <c r="P97" s="223" t="s">
        <v>42</v>
      </c>
      <c r="Q97" s="224"/>
      <c r="R97" s="224"/>
      <c r="U97">
        <v>1</v>
      </c>
      <c r="V97">
        <v>3</v>
      </c>
      <c r="W97" s="127"/>
      <c r="X97" s="135">
        <f t="shared" si="69"/>
        <v>0</v>
      </c>
      <c r="Y97" s="135">
        <f t="shared" si="70"/>
        <v>0</v>
      </c>
      <c r="Z97" s="133">
        <f t="shared" si="71"/>
        <v>0</v>
      </c>
      <c r="AA97" s="133">
        <f t="shared" si="72"/>
        <v>0</v>
      </c>
      <c r="AB97" s="211"/>
      <c r="AC97" s="127"/>
      <c r="AD97" s="226"/>
      <c r="AE97" s="225"/>
      <c r="AF97" s="135">
        <f t="shared" si="73"/>
        <v>0</v>
      </c>
      <c r="AG97" s="135">
        <f t="shared" si="54"/>
        <v>0</v>
      </c>
      <c r="AH97" s="133">
        <f t="shared" si="55"/>
        <v>0</v>
      </c>
      <c r="AI97" s="133">
        <f t="shared" si="56"/>
        <v>0</v>
      </c>
    </row>
    <row r="98" spans="1:36" hidden="1" x14ac:dyDescent="0.2">
      <c r="A98" s="53">
        <v>152</v>
      </c>
      <c r="B98" s="211" t="s">
        <v>357</v>
      </c>
      <c r="C98" s="223"/>
      <c r="D98" s="223" t="s">
        <v>172</v>
      </c>
      <c r="E98" s="223" t="s">
        <v>169</v>
      </c>
      <c r="F98" s="223"/>
      <c r="G98" s="223" t="s">
        <v>45</v>
      </c>
      <c r="H98" s="223"/>
      <c r="I98" s="223" t="s">
        <v>42</v>
      </c>
      <c r="J98" s="223"/>
      <c r="K98" s="223"/>
      <c r="L98" s="223"/>
      <c r="M98" s="223"/>
      <c r="N98" s="223" t="s">
        <v>75</v>
      </c>
      <c r="O98" s="223"/>
      <c r="P98" s="223" t="s">
        <v>42</v>
      </c>
      <c r="Q98" s="224"/>
      <c r="R98" s="224"/>
      <c r="U98">
        <v>2</v>
      </c>
      <c r="V98">
        <v>1</v>
      </c>
      <c r="W98" s="235"/>
      <c r="X98" s="135">
        <f t="shared" si="69"/>
        <v>0</v>
      </c>
      <c r="Y98" s="135">
        <f t="shared" si="70"/>
        <v>0</v>
      </c>
      <c r="Z98" s="133">
        <f t="shared" si="71"/>
        <v>0</v>
      </c>
      <c r="AA98" s="133">
        <f t="shared" si="72"/>
        <v>0</v>
      </c>
      <c r="AB98" s="211"/>
      <c r="AC98" s="127"/>
      <c r="AD98" s="127"/>
      <c r="AE98" s="136"/>
      <c r="AF98" s="135">
        <f t="shared" si="73"/>
        <v>0</v>
      </c>
      <c r="AG98" s="135">
        <f t="shared" si="54"/>
        <v>0</v>
      </c>
      <c r="AH98" s="133">
        <f t="shared" si="55"/>
        <v>0</v>
      </c>
      <c r="AI98" s="133">
        <f t="shared" si="56"/>
        <v>0</v>
      </c>
    </row>
    <row r="99" spans="1:36" hidden="1" x14ac:dyDescent="0.2">
      <c r="A99" s="53">
        <v>156</v>
      </c>
      <c r="B99" s="211" t="s">
        <v>357</v>
      </c>
      <c r="C99" s="223"/>
      <c r="D99" s="223" t="s">
        <v>176</v>
      </c>
      <c r="E99" s="223" t="s">
        <v>177</v>
      </c>
      <c r="F99" s="223"/>
      <c r="G99" s="223" t="s">
        <v>45</v>
      </c>
      <c r="H99" s="223"/>
      <c r="I99" s="223"/>
      <c r="J99" s="223"/>
      <c r="K99" s="223"/>
      <c r="L99" s="223" t="s">
        <v>42</v>
      </c>
      <c r="M99" s="223"/>
      <c r="N99" s="223" t="s">
        <v>216</v>
      </c>
      <c r="O99" s="223"/>
      <c r="P99" s="223" t="s">
        <v>42</v>
      </c>
      <c r="Q99" s="224"/>
      <c r="R99" s="224"/>
      <c r="U99">
        <v>2</v>
      </c>
      <c r="V99">
        <v>2</v>
      </c>
      <c r="W99" s="235"/>
      <c r="X99" s="135">
        <f t="shared" si="69"/>
        <v>0</v>
      </c>
      <c r="Y99" s="135">
        <f t="shared" si="70"/>
        <v>0</v>
      </c>
      <c r="Z99" s="133">
        <f t="shared" si="71"/>
        <v>0</v>
      </c>
      <c r="AA99" s="133">
        <f t="shared" si="72"/>
        <v>0</v>
      </c>
      <c r="AB99" s="211"/>
      <c r="AC99">
        <f t="shared" si="53"/>
        <v>0</v>
      </c>
      <c r="AD99" s="127"/>
      <c r="AE99" s="127"/>
      <c r="AF99" s="135">
        <f t="shared" si="73"/>
        <v>0</v>
      </c>
      <c r="AG99" s="135">
        <f t="shared" si="54"/>
        <v>0</v>
      </c>
      <c r="AH99" s="133">
        <f t="shared" si="55"/>
        <v>0</v>
      </c>
      <c r="AI99" s="133">
        <f t="shared" si="56"/>
        <v>0</v>
      </c>
    </row>
    <row r="100" spans="1:36" hidden="1" x14ac:dyDescent="0.2">
      <c r="A100" s="53">
        <v>157</v>
      </c>
      <c r="B100" s="211" t="s">
        <v>357</v>
      </c>
      <c r="C100" s="223"/>
      <c r="D100" s="223" t="s">
        <v>80</v>
      </c>
      <c r="E100" s="223" t="s">
        <v>104</v>
      </c>
      <c r="F100" s="223"/>
      <c r="G100" s="223" t="s">
        <v>45</v>
      </c>
      <c r="H100" s="223"/>
      <c r="I100" s="223"/>
      <c r="J100" s="223" t="s">
        <v>42</v>
      </c>
      <c r="K100" s="223"/>
      <c r="L100" s="223"/>
      <c r="M100" s="223"/>
      <c r="N100" s="223" t="s">
        <v>184</v>
      </c>
      <c r="O100" s="223"/>
      <c r="P100" s="223" t="s">
        <v>42</v>
      </c>
      <c r="Q100" s="224"/>
      <c r="R100" s="224"/>
      <c r="U100">
        <v>2</v>
      </c>
      <c r="V100">
        <v>3</v>
      </c>
      <c r="W100" s="235"/>
      <c r="X100" s="135">
        <f t="shared" si="69"/>
        <v>0</v>
      </c>
      <c r="Y100" s="135">
        <f t="shared" si="70"/>
        <v>0</v>
      </c>
      <c r="Z100" s="133">
        <f t="shared" si="71"/>
        <v>0</v>
      </c>
      <c r="AA100" s="133">
        <f t="shared" si="72"/>
        <v>0</v>
      </c>
      <c r="AC100">
        <f t="shared" si="53"/>
        <v>0</v>
      </c>
      <c r="AD100" s="127"/>
      <c r="AE100" s="127"/>
      <c r="AF100" s="135">
        <f t="shared" si="73"/>
        <v>0</v>
      </c>
      <c r="AG100" s="135">
        <f t="shared" si="54"/>
        <v>0</v>
      </c>
      <c r="AH100" s="133">
        <f t="shared" si="55"/>
        <v>0</v>
      </c>
      <c r="AI100" s="133">
        <f t="shared" ref="AI100:AI131" si="74">VLOOKUP(AE100,Namn,27)</f>
        <v>0</v>
      </c>
    </row>
    <row r="101" spans="1:36" hidden="1" x14ac:dyDescent="0.2">
      <c r="A101" s="53">
        <v>159</v>
      </c>
      <c r="B101" s="211" t="s">
        <v>357</v>
      </c>
      <c r="C101" s="223"/>
      <c r="D101" s="223" t="s">
        <v>178</v>
      </c>
      <c r="E101" s="223" t="s">
        <v>179</v>
      </c>
      <c r="F101" s="223"/>
      <c r="G101" s="223" t="s">
        <v>45</v>
      </c>
      <c r="H101" s="223"/>
      <c r="I101" s="223"/>
      <c r="J101" s="223" t="s">
        <v>42</v>
      </c>
      <c r="K101" s="223"/>
      <c r="L101" s="223"/>
      <c r="M101" s="223"/>
      <c r="N101" s="223" t="s">
        <v>184</v>
      </c>
      <c r="O101" s="223"/>
      <c r="P101" s="223" t="s">
        <v>42</v>
      </c>
      <c r="Q101" s="224"/>
      <c r="R101" s="224"/>
      <c r="W101" s="127"/>
      <c r="X101" s="112"/>
      <c r="Y101" s="112"/>
      <c r="Z101" s="133" t="str">
        <f>CONCATENATE(VLOOKUP(W101,Namn,10)," ",IF(VLOOKUP(W101,Namn,9)="x","Vet",IF(VLOOKUP(W101,Namn,8)="x",IF(VLOOKUP(W101,Namn,3)="H","OB","OG")," ")))</f>
        <v xml:space="preserve">  </v>
      </c>
      <c r="AA101" s="112"/>
      <c r="AB101" s="211"/>
      <c r="AC101">
        <f t="shared" si="53"/>
        <v>0</v>
      </c>
      <c r="AD101" s="127"/>
      <c r="AE101" s="226"/>
      <c r="AF101" s="135">
        <f t="shared" si="73"/>
        <v>0</v>
      </c>
      <c r="AG101" s="135">
        <f t="shared" si="54"/>
        <v>0</v>
      </c>
      <c r="AH101" s="133">
        <f t="shared" si="55"/>
        <v>0</v>
      </c>
      <c r="AI101" s="133">
        <f t="shared" si="74"/>
        <v>0</v>
      </c>
    </row>
    <row r="102" spans="1:36" hidden="1" x14ac:dyDescent="0.2">
      <c r="A102" s="53">
        <v>163</v>
      </c>
      <c r="B102" s="211" t="s">
        <v>358</v>
      </c>
      <c r="C102" s="223"/>
      <c r="D102" s="223" t="s">
        <v>173</v>
      </c>
      <c r="E102" s="223" t="s">
        <v>151</v>
      </c>
      <c r="F102" s="223"/>
      <c r="G102" s="223" t="s">
        <v>45</v>
      </c>
      <c r="H102" s="223" t="s">
        <v>42</v>
      </c>
      <c r="I102" s="223"/>
      <c r="J102" s="223"/>
      <c r="K102" s="223"/>
      <c r="L102" s="223"/>
      <c r="M102" s="223"/>
      <c r="N102" s="223" t="s">
        <v>43</v>
      </c>
      <c r="O102" s="223"/>
      <c r="P102" s="223" t="s">
        <v>42</v>
      </c>
      <c r="Q102" s="224"/>
      <c r="R102" s="224"/>
      <c r="T102">
        <f>T95+1</f>
        <v>15</v>
      </c>
      <c r="U102">
        <v>1</v>
      </c>
      <c r="V102">
        <v>1</v>
      </c>
      <c r="W102" s="127"/>
      <c r="X102" s="135">
        <f t="shared" ref="X102:X107" si="75">VLOOKUP($W102,Namn,2)</f>
        <v>0</v>
      </c>
      <c r="Y102" s="135">
        <f t="shared" ref="Y102:Y107" si="76">VLOOKUP($W102,Namn,3)</f>
        <v>0</v>
      </c>
      <c r="Z102" s="133">
        <f t="shared" ref="Z102:Z107" si="77">VLOOKUP(W102,Namn,10)</f>
        <v>0</v>
      </c>
      <c r="AA102" s="133">
        <f t="shared" ref="AA102:AA107" si="78">VLOOKUP($W102,Namn,27)</f>
        <v>0</v>
      </c>
      <c r="AB102" s="211"/>
      <c r="AC102">
        <f t="shared" si="53"/>
        <v>0</v>
      </c>
      <c r="AD102" s="127"/>
      <c r="AE102" s="127"/>
      <c r="AF102" s="135">
        <f t="shared" si="73"/>
        <v>0</v>
      </c>
      <c r="AG102" s="135">
        <f t="shared" si="54"/>
        <v>0</v>
      </c>
      <c r="AH102" s="133">
        <f t="shared" si="55"/>
        <v>0</v>
      </c>
      <c r="AI102" s="133">
        <f t="shared" si="74"/>
        <v>0</v>
      </c>
    </row>
    <row r="103" spans="1:36" hidden="1" x14ac:dyDescent="0.2">
      <c r="A103" s="53"/>
      <c r="B103" s="211"/>
      <c r="C103" s="223"/>
      <c r="D103" s="223"/>
      <c r="E103" s="223"/>
      <c r="F103" s="223"/>
      <c r="G103" s="223"/>
      <c r="H103" s="223"/>
      <c r="I103" s="223"/>
      <c r="J103" s="223"/>
      <c r="K103" s="223"/>
      <c r="L103" s="223"/>
      <c r="M103" s="223"/>
      <c r="N103" s="223"/>
      <c r="O103" s="223"/>
      <c r="P103" s="223"/>
      <c r="Q103" s="224"/>
      <c r="R103" s="224"/>
      <c r="U103">
        <v>1</v>
      </c>
      <c r="V103">
        <v>2</v>
      </c>
      <c r="W103" s="127"/>
      <c r="X103" s="135">
        <f t="shared" si="75"/>
        <v>0</v>
      </c>
      <c r="Y103" s="135">
        <f t="shared" si="76"/>
        <v>0</v>
      </c>
      <c r="Z103" s="133">
        <f t="shared" si="77"/>
        <v>0</v>
      </c>
      <c r="AA103" s="133">
        <f t="shared" si="78"/>
        <v>0</v>
      </c>
      <c r="AB103" s="211"/>
      <c r="AC103">
        <f t="shared" si="53"/>
        <v>0</v>
      </c>
      <c r="AD103" s="127"/>
      <c r="AE103" s="127"/>
      <c r="AF103" s="135">
        <f t="shared" si="73"/>
        <v>0</v>
      </c>
      <c r="AG103" s="135">
        <f t="shared" si="54"/>
        <v>0</v>
      </c>
      <c r="AH103" s="133">
        <f t="shared" si="55"/>
        <v>0</v>
      </c>
      <c r="AI103" s="133">
        <f t="shared" si="74"/>
        <v>0</v>
      </c>
    </row>
    <row r="104" spans="1:36" hidden="1" x14ac:dyDescent="0.2">
      <c r="A104" s="53"/>
      <c r="B104" s="211"/>
      <c r="C104" s="223"/>
      <c r="D104" s="223"/>
      <c r="E104" s="223"/>
      <c r="F104" s="223"/>
      <c r="G104" s="223"/>
      <c r="H104" s="223"/>
      <c r="I104" s="223"/>
      <c r="J104" s="223"/>
      <c r="K104" s="223"/>
      <c r="L104" s="223"/>
      <c r="M104" s="223"/>
      <c r="N104" s="223"/>
      <c r="O104" s="223"/>
      <c r="P104" s="223"/>
      <c r="Q104" s="224"/>
      <c r="R104" s="224"/>
      <c r="U104">
        <v>1</v>
      </c>
      <c r="V104">
        <v>3</v>
      </c>
      <c r="W104" s="127"/>
      <c r="X104" s="135">
        <f t="shared" si="75"/>
        <v>0</v>
      </c>
      <c r="Y104" s="135">
        <f t="shared" si="76"/>
        <v>0</v>
      </c>
      <c r="Z104" s="133">
        <f t="shared" si="77"/>
        <v>0</v>
      </c>
      <c r="AA104" s="133">
        <f t="shared" si="78"/>
        <v>0</v>
      </c>
      <c r="AC104">
        <f t="shared" si="53"/>
        <v>0</v>
      </c>
      <c r="AD104" s="235"/>
      <c r="AE104" s="127"/>
      <c r="AF104" s="135">
        <f t="shared" si="73"/>
        <v>0</v>
      </c>
      <c r="AG104" s="135">
        <f t="shared" si="54"/>
        <v>0</v>
      </c>
      <c r="AH104" s="133">
        <f t="shared" si="55"/>
        <v>0</v>
      </c>
      <c r="AI104" s="133">
        <f t="shared" si="74"/>
        <v>0</v>
      </c>
    </row>
    <row r="105" spans="1:36" hidden="1" x14ac:dyDescent="0.2">
      <c r="A105" s="53"/>
      <c r="B105" s="211"/>
      <c r="C105" s="223"/>
      <c r="D105" s="223"/>
      <c r="E105" s="223"/>
      <c r="F105" s="223"/>
      <c r="G105" s="223"/>
      <c r="H105" s="223"/>
      <c r="I105" s="223"/>
      <c r="J105" s="223"/>
      <c r="K105" s="223"/>
      <c r="L105" s="223"/>
      <c r="M105" s="223"/>
      <c r="N105" s="223"/>
      <c r="O105" s="223"/>
      <c r="P105" s="223"/>
      <c r="Q105" s="224"/>
      <c r="R105" s="224"/>
      <c r="U105">
        <v>2</v>
      </c>
      <c r="V105">
        <v>1</v>
      </c>
      <c r="W105" s="235"/>
      <c r="X105" s="135">
        <f t="shared" si="75"/>
        <v>0</v>
      </c>
      <c r="Y105" s="135">
        <f t="shared" si="76"/>
        <v>0</v>
      </c>
      <c r="Z105" s="133">
        <f t="shared" si="77"/>
        <v>0</v>
      </c>
      <c r="AA105" s="133">
        <f t="shared" si="78"/>
        <v>0</v>
      </c>
      <c r="AC105">
        <f t="shared" si="53"/>
        <v>0</v>
      </c>
      <c r="AD105" s="127"/>
      <c r="AE105" s="127"/>
      <c r="AF105" s="135">
        <f t="shared" si="73"/>
        <v>0</v>
      </c>
      <c r="AG105" s="135">
        <f t="shared" si="54"/>
        <v>0</v>
      </c>
      <c r="AH105" s="133">
        <f t="shared" si="55"/>
        <v>0</v>
      </c>
      <c r="AI105" s="133">
        <f t="shared" si="74"/>
        <v>0</v>
      </c>
    </row>
    <row r="106" spans="1:36" hidden="1" x14ac:dyDescent="0.2">
      <c r="A106" s="53"/>
      <c r="B106" s="211"/>
      <c r="C106" s="223"/>
      <c r="D106" s="223"/>
      <c r="E106" s="223"/>
      <c r="F106" s="223"/>
      <c r="G106" s="223"/>
      <c r="H106" s="223"/>
      <c r="I106" s="223"/>
      <c r="J106" s="223"/>
      <c r="K106" s="223"/>
      <c r="L106" s="223"/>
      <c r="M106" s="223"/>
      <c r="N106" s="223"/>
      <c r="O106" s="223"/>
      <c r="P106" s="223"/>
      <c r="Q106" s="224"/>
      <c r="R106" s="224"/>
      <c r="U106">
        <v>2</v>
      </c>
      <c r="V106">
        <v>2</v>
      </c>
      <c r="W106" s="235"/>
      <c r="X106" s="135">
        <f t="shared" si="75"/>
        <v>0</v>
      </c>
      <c r="Y106" s="135">
        <f t="shared" si="76"/>
        <v>0</v>
      </c>
      <c r="Z106" s="133">
        <f t="shared" si="77"/>
        <v>0</v>
      </c>
      <c r="AA106" s="133">
        <f t="shared" si="78"/>
        <v>0</v>
      </c>
      <c r="AC106">
        <f t="shared" si="53"/>
        <v>0</v>
      </c>
      <c r="AD106" s="235"/>
      <c r="AE106" s="127"/>
      <c r="AF106" s="135">
        <f t="shared" si="73"/>
        <v>0</v>
      </c>
      <c r="AG106" s="135">
        <f t="shared" si="54"/>
        <v>0</v>
      </c>
      <c r="AH106" s="133">
        <f t="shared" si="55"/>
        <v>0</v>
      </c>
      <c r="AI106" s="133">
        <f t="shared" si="74"/>
        <v>0</v>
      </c>
    </row>
    <row r="107" spans="1:36" hidden="1" x14ac:dyDescent="0.2">
      <c r="A107" s="53"/>
      <c r="B107" s="211"/>
      <c r="C107" s="223"/>
      <c r="D107" s="223"/>
      <c r="E107" s="223"/>
      <c r="F107" s="223"/>
      <c r="G107" s="223"/>
      <c r="H107" s="223"/>
      <c r="I107" s="223"/>
      <c r="J107" s="223"/>
      <c r="K107" s="223"/>
      <c r="L107" s="223"/>
      <c r="M107" s="223"/>
      <c r="N107" s="223"/>
      <c r="O107" s="223"/>
      <c r="P107" s="223"/>
      <c r="Q107" s="224"/>
      <c r="R107" s="224"/>
      <c r="U107">
        <v>2</v>
      </c>
      <c r="V107">
        <v>3</v>
      </c>
      <c r="W107" s="235"/>
      <c r="X107" s="135">
        <f t="shared" si="75"/>
        <v>0</v>
      </c>
      <c r="Y107" s="135">
        <f t="shared" si="76"/>
        <v>0</v>
      </c>
      <c r="Z107" s="133">
        <f t="shared" si="77"/>
        <v>0</v>
      </c>
      <c r="AA107" s="133">
        <f t="shared" si="78"/>
        <v>0</v>
      </c>
      <c r="AC107">
        <f t="shared" si="53"/>
        <v>0</v>
      </c>
      <c r="AD107" s="127"/>
      <c r="AE107" s="127"/>
      <c r="AF107" s="135">
        <f t="shared" si="73"/>
        <v>0</v>
      </c>
      <c r="AG107" s="135">
        <f t="shared" si="54"/>
        <v>0</v>
      </c>
      <c r="AH107" s="133">
        <f t="shared" si="55"/>
        <v>0</v>
      </c>
      <c r="AI107" s="133">
        <f t="shared" si="74"/>
        <v>0</v>
      </c>
    </row>
    <row r="108" spans="1:36" hidden="1" x14ac:dyDescent="0.2">
      <c r="A108" s="53"/>
      <c r="B108" s="211"/>
      <c r="C108" s="223"/>
      <c r="D108" s="223"/>
      <c r="E108" s="223"/>
      <c r="F108" s="223"/>
      <c r="G108" s="223"/>
      <c r="H108" s="223"/>
      <c r="I108" s="223"/>
      <c r="J108" s="223"/>
      <c r="K108" s="223"/>
      <c r="L108" s="223"/>
      <c r="M108" s="223"/>
      <c r="N108" s="223"/>
      <c r="O108" s="223"/>
      <c r="P108" s="223"/>
      <c r="Q108" s="224"/>
      <c r="R108" s="224"/>
      <c r="W108" s="127"/>
      <c r="X108" s="112"/>
      <c r="Y108" s="112"/>
      <c r="Z108" s="133" t="str">
        <f>CONCATENATE(VLOOKUP(W108,Namn,10)," ",IF(VLOOKUP(W108,Namn,9)="x","Vet",IF(VLOOKUP(W108,Namn,8)="x",IF(VLOOKUP(W108,Namn,3)="H","OB","OG")," ")))</f>
        <v xml:space="preserve">  </v>
      </c>
      <c r="AA108" s="112"/>
      <c r="AC108">
        <f t="shared" si="53"/>
        <v>0</v>
      </c>
      <c r="AD108" s="235"/>
      <c r="AE108" s="235"/>
      <c r="AF108" s="135">
        <f t="shared" si="73"/>
        <v>0</v>
      </c>
      <c r="AG108" s="135">
        <f t="shared" si="54"/>
        <v>0</v>
      </c>
      <c r="AH108" s="133">
        <f t="shared" si="55"/>
        <v>0</v>
      </c>
      <c r="AI108" s="133">
        <f t="shared" si="74"/>
        <v>0</v>
      </c>
    </row>
    <row r="109" spans="1:36" hidden="1" x14ac:dyDescent="0.2">
      <c r="A109" s="53"/>
      <c r="B109" s="211"/>
      <c r="C109" s="223"/>
      <c r="D109" s="223"/>
      <c r="E109" s="223"/>
      <c r="F109" s="223"/>
      <c r="G109" s="223"/>
      <c r="H109" s="223"/>
      <c r="I109" s="223"/>
      <c r="J109" s="223"/>
      <c r="K109" s="223"/>
      <c r="L109" s="223"/>
      <c r="M109" s="223"/>
      <c r="N109" s="223"/>
      <c r="O109" s="223"/>
      <c r="P109" s="223"/>
      <c r="Q109" s="224"/>
      <c r="R109" s="224"/>
      <c r="T109">
        <f>T102+1</f>
        <v>16</v>
      </c>
      <c r="U109">
        <v>1</v>
      </c>
      <c r="V109">
        <v>1</v>
      </c>
      <c r="W109" s="127"/>
      <c r="X109" s="135">
        <f t="shared" ref="X109:X114" si="79">VLOOKUP($W109,Namn,2)</f>
        <v>0</v>
      </c>
      <c r="Y109" s="135">
        <f t="shared" ref="Y109:Y114" si="80">VLOOKUP($W109,Namn,3)</f>
        <v>0</v>
      </c>
      <c r="Z109" s="133">
        <f t="shared" ref="Z109:Z114" si="81">VLOOKUP(W109,Namn,10)</f>
        <v>0</v>
      </c>
      <c r="AA109" s="133">
        <f t="shared" ref="AA109:AA114" si="82">VLOOKUP($W109,Namn,27)</f>
        <v>0</v>
      </c>
      <c r="AB109" s="211"/>
      <c r="AC109">
        <f t="shared" si="53"/>
        <v>0</v>
      </c>
      <c r="AD109" s="127"/>
      <c r="AE109" s="127"/>
      <c r="AF109" s="135">
        <f t="shared" si="73"/>
        <v>0</v>
      </c>
      <c r="AG109" s="135">
        <f t="shared" si="54"/>
        <v>0</v>
      </c>
      <c r="AH109" s="133">
        <f t="shared" si="55"/>
        <v>0</v>
      </c>
      <c r="AI109" s="133">
        <f t="shared" si="74"/>
        <v>0</v>
      </c>
    </row>
    <row r="110" spans="1:36" hidden="1" x14ac:dyDescent="0.2">
      <c r="A110" s="53"/>
      <c r="B110" s="211"/>
      <c r="C110" s="223"/>
      <c r="D110" s="223"/>
      <c r="E110" s="223"/>
      <c r="F110" s="223"/>
      <c r="G110" s="223"/>
      <c r="H110" s="223"/>
      <c r="I110" s="223"/>
      <c r="J110" s="223"/>
      <c r="K110" s="223"/>
      <c r="L110" s="223"/>
      <c r="M110" s="223"/>
      <c r="N110" s="223"/>
      <c r="O110" s="223"/>
      <c r="P110" s="223"/>
      <c r="Q110" s="224"/>
      <c r="R110" s="224"/>
      <c r="U110">
        <v>1</v>
      </c>
      <c r="V110">
        <v>2</v>
      </c>
      <c r="W110" s="235"/>
      <c r="X110" s="135">
        <f t="shared" si="79"/>
        <v>0</v>
      </c>
      <c r="Y110" s="135">
        <f t="shared" si="80"/>
        <v>0</v>
      </c>
      <c r="Z110" s="133">
        <f t="shared" si="81"/>
        <v>0</v>
      </c>
      <c r="AA110" s="133">
        <f t="shared" si="82"/>
        <v>0</v>
      </c>
      <c r="AB110" s="211"/>
      <c r="AC110">
        <f t="shared" si="53"/>
        <v>0</v>
      </c>
      <c r="AD110" s="235"/>
      <c r="AE110" s="235"/>
      <c r="AF110" s="135">
        <f t="shared" si="73"/>
        <v>0</v>
      </c>
      <c r="AG110" s="135">
        <f t="shared" si="54"/>
        <v>0</v>
      </c>
      <c r="AH110" s="133">
        <f t="shared" si="55"/>
        <v>0</v>
      </c>
      <c r="AI110" s="133">
        <f t="shared" si="74"/>
        <v>0</v>
      </c>
    </row>
    <row r="111" spans="1:36" hidden="1" x14ac:dyDescent="0.2">
      <c r="A111" s="53"/>
      <c r="B111" s="211"/>
      <c r="C111" s="223"/>
      <c r="D111" s="223"/>
      <c r="E111" s="223"/>
      <c r="F111" s="223"/>
      <c r="G111" s="223"/>
      <c r="H111" s="223"/>
      <c r="I111" s="223"/>
      <c r="J111" s="223"/>
      <c r="K111" s="223"/>
      <c r="L111" s="223"/>
      <c r="M111" s="223"/>
      <c r="N111" s="223"/>
      <c r="O111" s="223"/>
      <c r="P111" s="223"/>
      <c r="Q111" s="224"/>
      <c r="R111" s="224"/>
      <c r="U111">
        <v>1</v>
      </c>
      <c r="V111">
        <v>3</v>
      </c>
      <c r="W111" s="127"/>
      <c r="X111" s="135">
        <f t="shared" si="79"/>
        <v>0</v>
      </c>
      <c r="Y111" s="135">
        <f t="shared" si="80"/>
        <v>0</v>
      </c>
      <c r="Z111" s="133">
        <f t="shared" si="81"/>
        <v>0</v>
      </c>
      <c r="AA111" s="133">
        <f t="shared" si="82"/>
        <v>0</v>
      </c>
      <c r="AB111" s="211"/>
      <c r="AC111">
        <f t="shared" si="53"/>
        <v>0</v>
      </c>
      <c r="AD111" s="127"/>
      <c r="AE111" s="127"/>
      <c r="AF111" s="135">
        <f t="shared" si="73"/>
        <v>0</v>
      </c>
      <c r="AG111" s="135">
        <f t="shared" si="54"/>
        <v>0</v>
      </c>
      <c r="AH111" s="133">
        <f t="shared" si="55"/>
        <v>0</v>
      </c>
      <c r="AI111" s="133">
        <f t="shared" si="74"/>
        <v>0</v>
      </c>
    </row>
    <row r="112" spans="1:36" hidden="1" x14ac:dyDescent="0.2">
      <c r="B112" s="211"/>
      <c r="C112" s="223"/>
      <c r="D112" s="223"/>
      <c r="E112" s="223"/>
      <c r="F112" s="223"/>
      <c r="G112" s="223"/>
      <c r="H112" s="223"/>
      <c r="I112" s="223"/>
      <c r="J112" s="223"/>
      <c r="K112" s="223"/>
      <c r="L112" s="223"/>
      <c r="M112" s="223"/>
      <c r="N112" s="223"/>
      <c r="O112" s="223"/>
      <c r="P112" s="223"/>
      <c r="Q112" s="224"/>
      <c r="R112" s="224"/>
      <c r="U112">
        <v>2</v>
      </c>
      <c r="V112">
        <v>1</v>
      </c>
      <c r="W112" s="127">
        <v>1</v>
      </c>
      <c r="X112" s="135" t="str">
        <f t="shared" si="79"/>
        <v xml:space="preserve">Tage </v>
      </c>
      <c r="Y112" s="135" t="str">
        <f t="shared" si="80"/>
        <v>Appelqvist</v>
      </c>
      <c r="Z112" s="133" t="str">
        <f t="shared" si="81"/>
        <v>C</v>
      </c>
      <c r="AA112" s="133" t="str">
        <f t="shared" si="82"/>
        <v>Banda VK</v>
      </c>
      <c r="AB112" s="211"/>
      <c r="AC112">
        <f t="shared" si="53"/>
        <v>0</v>
      </c>
      <c r="AD112" s="127"/>
      <c r="AE112" s="235"/>
      <c r="AF112" s="135">
        <f t="shared" si="73"/>
        <v>0</v>
      </c>
      <c r="AG112" s="135">
        <f t="shared" si="54"/>
        <v>0</v>
      </c>
      <c r="AH112" s="133">
        <f t="shared" si="55"/>
        <v>0</v>
      </c>
      <c r="AI112" s="133">
        <f t="shared" si="74"/>
        <v>0</v>
      </c>
      <c r="AJ112" t="s">
        <v>227</v>
      </c>
    </row>
    <row r="113" spans="1:36" hidden="1" x14ac:dyDescent="0.2">
      <c r="B113" s="211"/>
      <c r="C113" s="223"/>
      <c r="D113" s="223"/>
      <c r="E113" s="223"/>
      <c r="F113" s="223"/>
      <c r="G113" s="223"/>
      <c r="H113" s="223"/>
      <c r="I113" s="223"/>
      <c r="J113" s="223"/>
      <c r="K113" s="223"/>
      <c r="L113" s="223"/>
      <c r="M113" s="223"/>
      <c r="N113" s="223"/>
      <c r="O113" s="223"/>
      <c r="P113" s="223"/>
      <c r="Q113" s="224"/>
      <c r="R113" s="224"/>
      <c r="U113">
        <v>2</v>
      </c>
      <c r="V113">
        <v>2</v>
      </c>
      <c r="W113" s="235">
        <v>76</v>
      </c>
      <c r="X113" s="135">
        <f t="shared" si="79"/>
        <v>0</v>
      </c>
      <c r="Y113" s="135">
        <f t="shared" si="80"/>
        <v>0</v>
      </c>
      <c r="Z113" s="133">
        <f t="shared" si="81"/>
        <v>0</v>
      </c>
      <c r="AA113" s="133">
        <f t="shared" si="82"/>
        <v>0</v>
      </c>
      <c r="AB113" s="211"/>
      <c r="AC113">
        <f t="shared" si="53"/>
        <v>0</v>
      </c>
      <c r="AD113" s="127"/>
      <c r="AE113" s="127"/>
      <c r="AF113" s="135">
        <f t="shared" si="73"/>
        <v>0</v>
      </c>
      <c r="AG113" s="135">
        <f t="shared" si="54"/>
        <v>0</v>
      </c>
      <c r="AH113" s="133">
        <f t="shared" si="55"/>
        <v>0</v>
      </c>
      <c r="AI113" s="133">
        <f t="shared" si="74"/>
        <v>0</v>
      </c>
      <c r="AJ113">
        <v>2</v>
      </c>
    </row>
    <row r="114" spans="1:36" hidden="1" x14ac:dyDescent="0.2">
      <c r="B114" s="211"/>
      <c r="C114" s="223"/>
      <c r="D114" s="223"/>
      <c r="E114" s="223"/>
      <c r="F114" s="223"/>
      <c r="G114" s="223"/>
      <c r="H114" s="223"/>
      <c r="I114" s="223"/>
      <c r="J114" s="223"/>
      <c r="K114" s="223"/>
      <c r="L114" s="223"/>
      <c r="M114" s="223"/>
      <c r="N114" s="223"/>
      <c r="O114" s="223"/>
      <c r="P114" s="223"/>
      <c r="Q114" s="224"/>
      <c r="R114" s="224"/>
      <c r="U114">
        <v>2</v>
      </c>
      <c r="V114">
        <v>3</v>
      </c>
      <c r="W114" s="235">
        <v>9</v>
      </c>
      <c r="X114" s="135" t="str">
        <f t="shared" si="79"/>
        <v>Evert</v>
      </c>
      <c r="Y114" s="135" t="str">
        <f t="shared" si="80"/>
        <v>Olsson</v>
      </c>
      <c r="Z114" s="133" t="str">
        <f t="shared" si="81"/>
        <v>E</v>
      </c>
      <c r="AA114" s="133" t="str">
        <f t="shared" si="82"/>
        <v>Bäl IF</v>
      </c>
      <c r="AB114" s="211"/>
      <c r="AC114">
        <f t="shared" si="53"/>
        <v>0</v>
      </c>
      <c r="AD114" s="127"/>
      <c r="AE114" s="235"/>
      <c r="AF114" s="135">
        <f t="shared" si="73"/>
        <v>0</v>
      </c>
      <c r="AG114" s="135">
        <f t="shared" si="54"/>
        <v>0</v>
      </c>
      <c r="AH114" s="133">
        <f t="shared" si="55"/>
        <v>0</v>
      </c>
      <c r="AI114" s="133">
        <f t="shared" si="74"/>
        <v>0</v>
      </c>
      <c r="AJ114">
        <f ca="1">RAND()</f>
        <v>0.31617101883930743</v>
      </c>
    </row>
    <row r="115" spans="1:36" hidden="1" x14ac:dyDescent="0.2">
      <c r="A115" s="53"/>
      <c r="B115" s="211"/>
      <c r="C115" s="223"/>
      <c r="D115" s="223"/>
      <c r="E115" s="223"/>
      <c r="F115" s="223"/>
      <c r="G115" s="223"/>
      <c r="H115" s="223"/>
      <c r="I115" s="223"/>
      <c r="J115" s="223"/>
      <c r="K115" s="223"/>
      <c r="L115" s="223"/>
      <c r="M115" s="223"/>
      <c r="N115" s="223"/>
      <c r="O115" s="223"/>
      <c r="P115" s="223"/>
      <c r="Q115" s="224"/>
      <c r="R115" s="224"/>
      <c r="W115" s="127"/>
      <c r="X115" s="112"/>
      <c r="Y115" s="112"/>
      <c r="Z115" s="133" t="str">
        <f>CONCATENATE(VLOOKUP(W115,Namn,10)," ",IF(VLOOKUP(W115,Namn,9)="x","Vet",IF(VLOOKUP(W115,Namn,8)="x",IF(VLOOKUP(W115,Namn,3)="H","OB","OG")," ")))</f>
        <v xml:space="preserve">  </v>
      </c>
      <c r="AA115" s="112"/>
      <c r="AB115" s="211"/>
      <c r="AC115">
        <f t="shared" si="53"/>
        <v>0</v>
      </c>
      <c r="AD115" s="127"/>
      <c r="AE115" s="127"/>
      <c r="AF115" s="135">
        <f t="shared" si="73"/>
        <v>0</v>
      </c>
      <c r="AG115" s="135">
        <f t="shared" si="54"/>
        <v>0</v>
      </c>
      <c r="AH115" s="133">
        <f t="shared" si="55"/>
        <v>0</v>
      </c>
      <c r="AI115" s="133">
        <f t="shared" si="74"/>
        <v>0</v>
      </c>
      <c r="AJ115">
        <f ca="1">ROUNDDOWN(AJ114*AJ113+1,0)</f>
        <v>1</v>
      </c>
    </row>
    <row r="116" spans="1:36" hidden="1" x14ac:dyDescent="0.2">
      <c r="A116" s="53"/>
      <c r="B116" s="211"/>
      <c r="C116" s="223"/>
      <c r="D116" s="223"/>
      <c r="E116" s="223"/>
      <c r="F116" s="223"/>
      <c r="G116" s="223"/>
      <c r="H116" s="223"/>
      <c r="I116" s="223"/>
      <c r="J116" s="223"/>
      <c r="K116" s="223"/>
      <c r="L116" s="223"/>
      <c r="M116" s="223"/>
      <c r="N116" s="223"/>
      <c r="O116" s="223"/>
      <c r="P116" s="223"/>
      <c r="Q116" s="224"/>
      <c r="R116" s="224"/>
      <c r="T116">
        <v>17</v>
      </c>
      <c r="U116">
        <v>1</v>
      </c>
      <c r="V116">
        <v>1</v>
      </c>
      <c r="W116">
        <v>39</v>
      </c>
      <c r="X116" s="135" t="str">
        <f t="shared" ref="X116:X121" si="83">VLOOKUP($W116,Namn,2)</f>
        <v>Ulf</v>
      </c>
      <c r="Y116" s="135" t="str">
        <f t="shared" ref="Y116:Y121" si="84">VLOOKUP($W116,Namn,3)</f>
        <v>Godman</v>
      </c>
      <c r="Z116" s="133" t="str">
        <f t="shared" ref="Z116:Z121" si="85">VLOOKUP(W116,Namn,10)</f>
        <v>A</v>
      </c>
      <c r="AA116" s="133" t="str">
        <f t="shared" ref="AA116:AA121" si="86">VLOOKUP($W116,Namn,27)</f>
        <v>Roma IF</v>
      </c>
      <c r="AB116" s="211"/>
      <c r="AC116">
        <f t="shared" si="53"/>
        <v>0</v>
      </c>
      <c r="AD116" s="127"/>
      <c r="AE116" s="127"/>
      <c r="AF116" s="135">
        <f t="shared" si="73"/>
        <v>0</v>
      </c>
      <c r="AG116" s="135">
        <f t="shared" si="54"/>
        <v>0</v>
      </c>
      <c r="AH116" s="133">
        <f t="shared" si="55"/>
        <v>0</v>
      </c>
      <c r="AI116" s="133">
        <f t="shared" si="74"/>
        <v>0</v>
      </c>
      <c r="AJ116" t="str">
        <f>VLOOKUP(W116,Namn,10)</f>
        <v>A</v>
      </c>
    </row>
    <row r="117" spans="1:36" hidden="1" x14ac:dyDescent="0.2">
      <c r="A117" s="53"/>
      <c r="B117" s="211"/>
      <c r="C117" s="223"/>
      <c r="D117" s="223"/>
      <c r="E117" s="223"/>
      <c r="F117" s="223"/>
      <c r="G117" s="223"/>
      <c r="H117" s="223"/>
      <c r="I117" s="223"/>
      <c r="J117" s="223"/>
      <c r="K117" s="223"/>
      <c r="L117" s="223"/>
      <c r="M117" s="223"/>
      <c r="N117" s="223"/>
      <c r="O117" s="223"/>
      <c r="P117" s="223"/>
      <c r="Q117" s="224"/>
      <c r="R117" s="224"/>
      <c r="U117">
        <v>1</v>
      </c>
      <c r="V117">
        <v>2</v>
      </c>
      <c r="W117">
        <v>43</v>
      </c>
      <c r="X117" s="135" t="str">
        <f t="shared" si="83"/>
        <v>Louise</v>
      </c>
      <c r="Y117" s="135" t="str">
        <f t="shared" si="84"/>
        <v>Jona</v>
      </c>
      <c r="Z117" s="133" t="str">
        <f t="shared" si="85"/>
        <v>A</v>
      </c>
      <c r="AA117" s="133" t="str">
        <f t="shared" si="86"/>
        <v>Stockholms VK</v>
      </c>
      <c r="AB117" s="211"/>
      <c r="AC117">
        <f t="shared" si="53"/>
        <v>0</v>
      </c>
      <c r="AD117" s="127"/>
      <c r="AE117" s="127"/>
      <c r="AF117" s="135">
        <f t="shared" si="73"/>
        <v>0</v>
      </c>
      <c r="AG117" s="135">
        <f t="shared" si="54"/>
        <v>0</v>
      </c>
      <c r="AH117" s="133">
        <f t="shared" si="55"/>
        <v>0</v>
      </c>
      <c r="AI117" s="133">
        <f t="shared" si="74"/>
        <v>0</v>
      </c>
    </row>
    <row r="118" spans="1:36" hidden="1" x14ac:dyDescent="0.2">
      <c r="A118" s="53"/>
      <c r="B118" s="211"/>
      <c r="C118" s="223"/>
      <c r="D118" s="223"/>
      <c r="E118" s="223"/>
      <c r="F118" s="223"/>
      <c r="G118" s="223"/>
      <c r="H118" s="223"/>
      <c r="I118" s="223"/>
      <c r="J118" s="223"/>
      <c r="K118" s="223"/>
      <c r="L118" s="223"/>
      <c r="M118" s="223"/>
      <c r="N118" s="223"/>
      <c r="O118" s="223"/>
      <c r="P118" s="223"/>
      <c r="Q118" s="224"/>
      <c r="R118" s="224"/>
      <c r="U118">
        <v>1</v>
      </c>
      <c r="V118">
        <v>3</v>
      </c>
      <c r="W118"/>
      <c r="X118" s="135">
        <f t="shared" si="83"/>
        <v>0</v>
      </c>
      <c r="Y118" s="135">
        <f t="shared" si="84"/>
        <v>0</v>
      </c>
      <c r="Z118" s="133">
        <f t="shared" si="85"/>
        <v>0</v>
      </c>
      <c r="AA118" s="133">
        <f t="shared" si="86"/>
        <v>0</v>
      </c>
      <c r="AB118" s="211"/>
      <c r="AC118">
        <f t="shared" si="53"/>
        <v>0</v>
      </c>
      <c r="AD118" s="127"/>
      <c r="AE118" s="127"/>
      <c r="AF118" s="135">
        <f t="shared" si="73"/>
        <v>0</v>
      </c>
      <c r="AG118" s="135">
        <f t="shared" si="54"/>
        <v>0</v>
      </c>
      <c r="AH118" s="133">
        <f t="shared" si="55"/>
        <v>0</v>
      </c>
      <c r="AI118" s="133">
        <f t="shared" si="74"/>
        <v>0</v>
      </c>
    </row>
    <row r="119" spans="1:36" hidden="1" x14ac:dyDescent="0.2">
      <c r="A119" s="53"/>
      <c r="B119" s="211"/>
      <c r="C119" s="223"/>
      <c r="D119" s="223"/>
      <c r="E119" s="223"/>
      <c r="F119" s="223"/>
      <c r="G119" s="223"/>
      <c r="H119" s="223"/>
      <c r="I119" s="223"/>
      <c r="J119" s="223"/>
      <c r="K119" s="223"/>
      <c r="L119" s="223"/>
      <c r="M119" s="223"/>
      <c r="N119" s="223"/>
      <c r="O119" s="223"/>
      <c r="P119" s="223"/>
      <c r="Q119" s="224"/>
      <c r="R119" s="224"/>
      <c r="U119">
        <v>2</v>
      </c>
      <c r="V119">
        <v>1</v>
      </c>
      <c r="W119">
        <v>67</v>
      </c>
      <c r="X119" s="135">
        <f t="shared" si="83"/>
        <v>0</v>
      </c>
      <c r="Y119" s="135">
        <f t="shared" si="84"/>
        <v>0</v>
      </c>
      <c r="Z119" s="133">
        <f t="shared" si="85"/>
        <v>0</v>
      </c>
      <c r="AA119" s="133">
        <f t="shared" si="86"/>
        <v>0</v>
      </c>
      <c r="AB119" s="211"/>
      <c r="AC119">
        <f t="shared" si="53"/>
        <v>0</v>
      </c>
      <c r="AD119" s="127"/>
      <c r="AE119" s="127"/>
      <c r="AF119" s="135">
        <f t="shared" si="73"/>
        <v>0</v>
      </c>
      <c r="AG119" s="135">
        <f t="shared" si="54"/>
        <v>0</v>
      </c>
      <c r="AH119" s="133">
        <f t="shared" si="55"/>
        <v>0</v>
      </c>
      <c r="AI119" s="133">
        <f t="shared" si="74"/>
        <v>0</v>
      </c>
    </row>
    <row r="120" spans="1:36" hidden="1" x14ac:dyDescent="0.2">
      <c r="A120" s="53"/>
      <c r="B120" s="211"/>
      <c r="C120" s="223"/>
      <c r="D120" s="223"/>
      <c r="E120" s="223"/>
      <c r="F120" s="223"/>
      <c r="G120" s="223"/>
      <c r="H120" s="223"/>
      <c r="I120" s="223"/>
      <c r="J120" s="223"/>
      <c r="K120" s="223"/>
      <c r="L120" s="223"/>
      <c r="M120" s="223"/>
      <c r="N120" s="223"/>
      <c r="O120" s="223"/>
      <c r="P120" s="223"/>
      <c r="Q120" s="224"/>
      <c r="R120" s="224"/>
      <c r="U120">
        <v>2</v>
      </c>
      <c r="V120">
        <v>2</v>
      </c>
      <c r="W120" s="127">
        <v>64</v>
      </c>
      <c r="X120" s="135">
        <f t="shared" si="83"/>
        <v>0</v>
      </c>
      <c r="Y120" s="135">
        <f t="shared" si="84"/>
        <v>0</v>
      </c>
      <c r="Z120" s="133">
        <f t="shared" si="85"/>
        <v>0</v>
      </c>
      <c r="AA120" s="133">
        <f t="shared" si="86"/>
        <v>0</v>
      </c>
      <c r="AB120" s="211"/>
      <c r="AC120">
        <f t="shared" si="53"/>
        <v>0</v>
      </c>
      <c r="AD120" s="211"/>
      <c r="AE120"/>
      <c r="AF120" s="135">
        <f t="shared" si="73"/>
        <v>0</v>
      </c>
      <c r="AG120" s="135">
        <f t="shared" si="54"/>
        <v>0</v>
      </c>
      <c r="AH120" s="133">
        <f t="shared" si="55"/>
        <v>0</v>
      </c>
      <c r="AI120" s="133">
        <f t="shared" si="74"/>
        <v>0</v>
      </c>
    </row>
    <row r="121" spans="1:36" hidden="1" x14ac:dyDescent="0.2">
      <c r="A121" s="53"/>
      <c r="B121" s="211"/>
      <c r="C121" s="223"/>
      <c r="D121" s="223"/>
      <c r="E121" s="223"/>
      <c r="F121" s="223"/>
      <c r="G121" s="223"/>
      <c r="H121" s="223"/>
      <c r="I121" s="223"/>
      <c r="J121" s="223"/>
      <c r="K121" s="223"/>
      <c r="L121" s="223"/>
      <c r="M121" s="223"/>
      <c r="N121" s="223"/>
      <c r="O121" s="223"/>
      <c r="P121" s="223"/>
      <c r="Q121" s="224"/>
      <c r="R121" s="224"/>
      <c r="U121">
        <v>2</v>
      </c>
      <c r="V121">
        <v>3</v>
      </c>
      <c r="W121" s="127"/>
      <c r="X121" s="135">
        <f t="shared" si="83"/>
        <v>0</v>
      </c>
      <c r="Y121" s="135">
        <f t="shared" si="84"/>
        <v>0</v>
      </c>
      <c r="Z121" s="133">
        <f t="shared" si="85"/>
        <v>0</v>
      </c>
      <c r="AA121" s="133">
        <f t="shared" si="86"/>
        <v>0</v>
      </c>
      <c r="AB121" s="211"/>
      <c r="AC121">
        <f t="shared" si="53"/>
        <v>0</v>
      </c>
      <c r="AD121" s="211"/>
      <c r="AE121" s="127"/>
      <c r="AF121" s="135">
        <f t="shared" si="73"/>
        <v>0</v>
      </c>
      <c r="AG121" s="135">
        <f t="shared" si="54"/>
        <v>0</v>
      </c>
      <c r="AH121" s="133">
        <f t="shared" si="55"/>
        <v>0</v>
      </c>
      <c r="AI121" s="133">
        <f t="shared" si="74"/>
        <v>0</v>
      </c>
    </row>
    <row r="122" spans="1:36" hidden="1" x14ac:dyDescent="0.2">
      <c r="A122" s="53"/>
      <c r="B122" s="211"/>
      <c r="C122" s="223"/>
      <c r="D122" s="223"/>
      <c r="E122" s="223"/>
      <c r="F122" s="223"/>
      <c r="G122" s="223"/>
      <c r="H122" s="223"/>
      <c r="I122" s="223"/>
      <c r="J122" s="223"/>
      <c r="K122" s="223"/>
      <c r="L122" s="223"/>
      <c r="M122" s="223"/>
      <c r="N122" s="223"/>
      <c r="O122" s="223"/>
      <c r="P122" s="223"/>
      <c r="Q122" s="224"/>
      <c r="R122" s="224"/>
      <c r="W122" s="127"/>
      <c r="X122" s="112"/>
      <c r="Y122" s="112"/>
      <c r="Z122" s="133" t="str">
        <f>CONCATENATE(VLOOKUP(W122,Namn,10)," ",IF(VLOOKUP(W122,Namn,9)="x","Vet",IF(VLOOKUP(W122,Namn,8)="x",IF(VLOOKUP(W122,Namn,3)="H","OB","OG")," ")))</f>
        <v xml:space="preserve">  </v>
      </c>
      <c r="AA122" s="112"/>
      <c r="AB122" s="211"/>
      <c r="AC122">
        <f t="shared" si="53"/>
        <v>0</v>
      </c>
      <c r="AD122" s="211"/>
      <c r="AE122" s="127"/>
      <c r="AF122" s="135">
        <f t="shared" si="73"/>
        <v>0</v>
      </c>
      <c r="AG122" s="135">
        <f t="shared" si="54"/>
        <v>0</v>
      </c>
      <c r="AH122" s="133">
        <f t="shared" si="55"/>
        <v>0</v>
      </c>
      <c r="AI122" s="133">
        <f t="shared" si="74"/>
        <v>0</v>
      </c>
    </row>
    <row r="123" spans="1:36" hidden="1" x14ac:dyDescent="0.2">
      <c r="A123" s="53"/>
      <c r="B123" s="211"/>
      <c r="C123" s="223"/>
      <c r="D123" s="223"/>
      <c r="E123" s="223"/>
      <c r="F123" s="223"/>
      <c r="G123" s="223"/>
      <c r="H123" s="223"/>
      <c r="I123" s="223"/>
      <c r="J123" s="223"/>
      <c r="K123" s="223"/>
      <c r="L123" s="223"/>
      <c r="M123" s="223"/>
      <c r="N123" s="223"/>
      <c r="O123" s="223"/>
      <c r="P123" s="223"/>
      <c r="Q123" s="224"/>
      <c r="R123" s="224"/>
      <c r="T123">
        <f>T116+1</f>
        <v>18</v>
      </c>
      <c r="U123">
        <v>1</v>
      </c>
      <c r="V123">
        <v>1</v>
      </c>
      <c r="W123" s="127"/>
      <c r="X123" s="135">
        <f t="shared" ref="X123:X128" si="87">VLOOKUP($W123,Namn,2)</f>
        <v>0</v>
      </c>
      <c r="Y123" s="135">
        <f t="shared" ref="Y123:Y128" si="88">VLOOKUP($W123,Namn,3)</f>
        <v>0</v>
      </c>
      <c r="Z123" s="133">
        <f t="shared" ref="Z123:Z128" si="89">VLOOKUP(W123,Namn,10)</f>
        <v>0</v>
      </c>
      <c r="AA123" s="133">
        <f t="shared" ref="AA123:AA128" si="90">VLOOKUP($W123,Namn,27)</f>
        <v>0</v>
      </c>
      <c r="AB123" s="211"/>
      <c r="AC123">
        <f t="shared" si="53"/>
        <v>0</v>
      </c>
      <c r="AD123" s="211"/>
      <c r="AE123" s="127"/>
      <c r="AF123" s="135">
        <f t="shared" si="73"/>
        <v>0</v>
      </c>
      <c r="AG123" s="135">
        <f t="shared" si="54"/>
        <v>0</v>
      </c>
      <c r="AH123" s="133">
        <f t="shared" si="55"/>
        <v>0</v>
      </c>
      <c r="AI123" s="133">
        <f t="shared" si="74"/>
        <v>0</v>
      </c>
    </row>
    <row r="124" spans="1:36" hidden="1" x14ac:dyDescent="0.2">
      <c r="A124" s="53"/>
      <c r="B124" s="211"/>
      <c r="C124" s="223"/>
      <c r="D124" s="223"/>
      <c r="E124" s="223"/>
      <c r="F124" s="223"/>
      <c r="G124" s="223"/>
      <c r="H124" s="223"/>
      <c r="I124" s="223"/>
      <c r="J124" s="223"/>
      <c r="K124" s="223"/>
      <c r="L124" s="223"/>
      <c r="M124" s="223"/>
      <c r="N124" s="223"/>
      <c r="O124" s="223"/>
      <c r="P124" s="223"/>
      <c r="Q124" s="224"/>
      <c r="R124" s="224"/>
      <c r="U124">
        <v>1</v>
      </c>
      <c r="V124">
        <v>2</v>
      </c>
      <c r="W124" s="127"/>
      <c r="X124" s="135">
        <f t="shared" si="87"/>
        <v>0</v>
      </c>
      <c r="Y124" s="135">
        <f t="shared" si="88"/>
        <v>0</v>
      </c>
      <c r="Z124" s="133">
        <f t="shared" si="89"/>
        <v>0</v>
      </c>
      <c r="AA124" s="133">
        <f t="shared" si="90"/>
        <v>0</v>
      </c>
      <c r="AB124" s="211"/>
      <c r="AC124">
        <f t="shared" si="53"/>
        <v>0</v>
      </c>
      <c r="AD124" s="211"/>
      <c r="AE124" s="127"/>
      <c r="AF124" s="135">
        <f t="shared" si="73"/>
        <v>0</v>
      </c>
      <c r="AG124" s="135">
        <f t="shared" si="54"/>
        <v>0</v>
      </c>
      <c r="AH124" s="133">
        <f t="shared" si="55"/>
        <v>0</v>
      </c>
      <c r="AI124" s="133">
        <f t="shared" si="74"/>
        <v>0</v>
      </c>
    </row>
    <row r="125" spans="1:36" hidden="1" x14ac:dyDescent="0.2">
      <c r="A125" s="53"/>
      <c r="B125" s="211"/>
      <c r="C125" s="223"/>
      <c r="D125" s="223"/>
      <c r="E125" s="223"/>
      <c r="F125" s="223"/>
      <c r="G125" s="223"/>
      <c r="H125" s="223"/>
      <c r="I125" s="223"/>
      <c r="J125" s="223"/>
      <c r="K125" s="223"/>
      <c r="L125" s="223"/>
      <c r="M125" s="223"/>
      <c r="N125" s="223"/>
      <c r="O125" s="223"/>
      <c r="P125" s="223"/>
      <c r="Q125" s="224"/>
      <c r="R125" s="224"/>
      <c r="U125">
        <v>1</v>
      </c>
      <c r="V125">
        <v>3</v>
      </c>
      <c r="W125" s="127"/>
      <c r="X125" s="135">
        <f t="shared" si="87"/>
        <v>0</v>
      </c>
      <c r="Y125" s="135">
        <f t="shared" si="88"/>
        <v>0</v>
      </c>
      <c r="Z125" s="133">
        <f t="shared" si="89"/>
        <v>0</v>
      </c>
      <c r="AA125" s="133">
        <f t="shared" si="90"/>
        <v>0</v>
      </c>
      <c r="AB125" s="211"/>
      <c r="AC125">
        <f t="shared" si="53"/>
        <v>0</v>
      </c>
      <c r="AD125" s="211"/>
      <c r="AE125" s="127"/>
      <c r="AF125" s="135">
        <f t="shared" si="73"/>
        <v>0</v>
      </c>
      <c r="AG125" s="135">
        <f t="shared" si="54"/>
        <v>0</v>
      </c>
      <c r="AH125" s="133">
        <f t="shared" si="55"/>
        <v>0</v>
      </c>
      <c r="AI125" s="133">
        <f t="shared" si="74"/>
        <v>0</v>
      </c>
    </row>
    <row r="126" spans="1:36" hidden="1" x14ac:dyDescent="0.2">
      <c r="B126" s="211"/>
      <c r="C126" s="223"/>
      <c r="D126" s="223"/>
      <c r="E126" s="223"/>
      <c r="F126" s="223"/>
      <c r="G126" s="223"/>
      <c r="H126" s="223"/>
      <c r="I126" s="223"/>
      <c r="J126" s="223"/>
      <c r="K126" s="223"/>
      <c r="L126" s="223"/>
      <c r="M126" s="223"/>
      <c r="N126" s="223"/>
      <c r="O126" s="223"/>
      <c r="P126" s="223"/>
      <c r="Q126" s="224"/>
      <c r="R126" s="224"/>
      <c r="U126">
        <v>2</v>
      </c>
      <c r="V126">
        <v>1</v>
      </c>
      <c r="W126" s="127"/>
      <c r="X126" s="135">
        <f t="shared" si="87"/>
        <v>0</v>
      </c>
      <c r="Y126" s="135">
        <f t="shared" si="88"/>
        <v>0</v>
      </c>
      <c r="Z126" s="133">
        <f t="shared" si="89"/>
        <v>0</v>
      </c>
      <c r="AA126" s="133">
        <f t="shared" si="90"/>
        <v>0</v>
      </c>
      <c r="AB126" s="211"/>
      <c r="AC126">
        <f t="shared" si="53"/>
        <v>0</v>
      </c>
      <c r="AD126" s="211"/>
      <c r="AE126" s="127"/>
      <c r="AF126" s="135">
        <f t="shared" si="73"/>
        <v>0</v>
      </c>
      <c r="AG126" s="135">
        <f t="shared" si="54"/>
        <v>0</v>
      </c>
      <c r="AH126" s="133">
        <f t="shared" si="55"/>
        <v>0</v>
      </c>
      <c r="AI126" s="133">
        <f t="shared" si="74"/>
        <v>0</v>
      </c>
    </row>
    <row r="127" spans="1:36" hidden="1" x14ac:dyDescent="0.2">
      <c r="B127" s="211"/>
      <c r="C127" s="223"/>
      <c r="D127" s="223"/>
      <c r="E127" s="223"/>
      <c r="F127" s="223"/>
      <c r="G127" s="223"/>
      <c r="H127" s="223"/>
      <c r="I127" s="223"/>
      <c r="J127" s="223"/>
      <c r="K127" s="223"/>
      <c r="L127" s="223"/>
      <c r="M127" s="223"/>
      <c r="N127" s="223"/>
      <c r="O127" s="223"/>
      <c r="P127" s="223"/>
      <c r="Q127" s="224"/>
      <c r="R127" s="224"/>
      <c r="U127">
        <v>2</v>
      </c>
      <c r="V127">
        <v>2</v>
      </c>
      <c r="W127" s="127"/>
      <c r="X127" s="135">
        <f t="shared" si="87"/>
        <v>0</v>
      </c>
      <c r="Y127" s="135">
        <f t="shared" si="88"/>
        <v>0</v>
      </c>
      <c r="Z127" s="133">
        <f t="shared" si="89"/>
        <v>0</v>
      </c>
      <c r="AA127" s="133">
        <f t="shared" si="90"/>
        <v>0</v>
      </c>
      <c r="AB127" s="211"/>
      <c r="AC127">
        <f t="shared" si="53"/>
        <v>0</v>
      </c>
      <c r="AD127" s="211"/>
      <c r="AE127" s="127"/>
      <c r="AF127" s="135">
        <f t="shared" si="73"/>
        <v>0</v>
      </c>
      <c r="AG127" s="135">
        <f t="shared" si="54"/>
        <v>0</v>
      </c>
      <c r="AH127" s="133">
        <f t="shared" si="55"/>
        <v>0</v>
      </c>
      <c r="AI127" s="133">
        <f t="shared" si="74"/>
        <v>0</v>
      </c>
    </row>
    <row r="128" spans="1:36" hidden="1" x14ac:dyDescent="0.2">
      <c r="A128" s="53"/>
      <c r="B128" s="211"/>
      <c r="C128" s="223"/>
      <c r="D128" s="223"/>
      <c r="E128" s="223"/>
      <c r="F128" s="223"/>
      <c r="G128" s="223"/>
      <c r="H128" s="223"/>
      <c r="I128" s="223"/>
      <c r="J128" s="223"/>
      <c r="K128" s="223"/>
      <c r="L128" s="223"/>
      <c r="M128" s="223"/>
      <c r="N128" s="223"/>
      <c r="O128" s="223"/>
      <c r="P128" s="223"/>
      <c r="Q128" s="224"/>
      <c r="R128" s="224"/>
      <c r="U128">
        <v>2</v>
      </c>
      <c r="V128">
        <v>3</v>
      </c>
      <c r="W128" s="127"/>
      <c r="X128" s="135">
        <f t="shared" si="87"/>
        <v>0</v>
      </c>
      <c r="Y128" s="135">
        <f t="shared" si="88"/>
        <v>0</v>
      </c>
      <c r="Z128" s="133">
        <f t="shared" si="89"/>
        <v>0</v>
      </c>
      <c r="AA128" s="133">
        <f t="shared" si="90"/>
        <v>0</v>
      </c>
      <c r="AB128" s="211"/>
      <c r="AC128">
        <f t="shared" si="53"/>
        <v>0</v>
      </c>
      <c r="AD128" s="211"/>
      <c r="AE128" s="221"/>
      <c r="AF128" s="135">
        <f t="shared" ref="AF128:AF159" si="91">VLOOKUP(AE128,Namn,2)</f>
        <v>0</v>
      </c>
      <c r="AG128" s="135">
        <f t="shared" si="54"/>
        <v>0</v>
      </c>
      <c r="AH128" s="133">
        <f t="shared" si="55"/>
        <v>0</v>
      </c>
      <c r="AI128" s="133">
        <f t="shared" si="74"/>
        <v>0</v>
      </c>
    </row>
    <row r="129" spans="1:35" hidden="1" x14ac:dyDescent="0.2">
      <c r="A129" s="53"/>
      <c r="B129" s="211"/>
      <c r="C129" s="223"/>
      <c r="D129" s="223"/>
      <c r="E129" s="223"/>
      <c r="F129" s="223"/>
      <c r="G129" s="223"/>
      <c r="H129" s="223"/>
      <c r="I129" s="223"/>
      <c r="J129" s="223"/>
      <c r="K129" s="223"/>
      <c r="L129" s="223"/>
      <c r="M129" s="223"/>
      <c r="N129" s="223"/>
      <c r="O129" s="223"/>
      <c r="P129" s="223"/>
      <c r="Q129" s="224"/>
      <c r="R129" s="224"/>
      <c r="W129" s="127"/>
      <c r="X129" s="112"/>
      <c r="Y129" s="112"/>
      <c r="Z129" s="133" t="str">
        <f t="shared" ref="Z129:Z135" si="92">CONCATENATE(IF(VLOOKUP(W129,Namn,10)="x","OB-",IF(VLOOKUP(W129,Namn,11)="x","OG-",IF(VLOOKUP(W129,Namn,12)="x","Vet-",""))),VLOOKUP(W129,Namn,10))</f>
        <v/>
      </c>
      <c r="AA129" s="112"/>
      <c r="AB129" s="211"/>
      <c r="AC129">
        <f t="shared" si="53"/>
        <v>0</v>
      </c>
      <c r="AD129" s="211"/>
      <c r="AE129" s="127"/>
      <c r="AF129" s="135">
        <f t="shared" si="91"/>
        <v>0</v>
      </c>
      <c r="AG129" s="135">
        <f t="shared" si="54"/>
        <v>0</v>
      </c>
      <c r="AH129" s="133">
        <f t="shared" si="55"/>
        <v>0</v>
      </c>
      <c r="AI129" s="133">
        <f t="shared" si="74"/>
        <v>0</v>
      </c>
    </row>
    <row r="130" spans="1:35" hidden="1" x14ac:dyDescent="0.2">
      <c r="A130" s="53"/>
      <c r="B130" s="211"/>
      <c r="C130" s="223"/>
      <c r="D130" s="223"/>
      <c r="E130" s="223"/>
      <c r="F130" s="223"/>
      <c r="G130" s="223"/>
      <c r="H130" s="223"/>
      <c r="I130" s="223"/>
      <c r="J130" s="223"/>
      <c r="K130" s="223"/>
      <c r="L130" s="223"/>
      <c r="M130" s="223"/>
      <c r="N130" s="223"/>
      <c r="O130" s="223"/>
      <c r="P130" s="223"/>
      <c r="Q130" s="224"/>
      <c r="R130" s="224"/>
      <c r="T130">
        <v>19</v>
      </c>
      <c r="U130">
        <v>1</v>
      </c>
      <c r="V130">
        <v>1</v>
      </c>
      <c r="W130" s="127"/>
      <c r="X130" s="135">
        <f t="shared" ref="X130:X135" si="93">VLOOKUP($W130,Namn,2)</f>
        <v>0</v>
      </c>
      <c r="Y130" s="135">
        <f t="shared" ref="Y130:Y135" si="94">VLOOKUP($W130,Namn,3)</f>
        <v>0</v>
      </c>
      <c r="Z130" s="133" t="str">
        <f t="shared" si="92"/>
        <v/>
      </c>
      <c r="AA130" s="133">
        <f t="shared" ref="AA130:AA135" si="95">VLOOKUP($W130,Namn,27)</f>
        <v>0</v>
      </c>
      <c r="AB130" s="211"/>
      <c r="AC130">
        <f t="shared" si="53"/>
        <v>0</v>
      </c>
      <c r="AD130" s="112"/>
      <c r="AE130" s="127"/>
      <c r="AF130" s="135">
        <f t="shared" si="91"/>
        <v>0</v>
      </c>
      <c r="AG130" s="135">
        <f t="shared" si="54"/>
        <v>0</v>
      </c>
      <c r="AH130" s="133">
        <f t="shared" si="55"/>
        <v>0</v>
      </c>
      <c r="AI130" s="133">
        <f t="shared" si="74"/>
        <v>0</v>
      </c>
    </row>
    <row r="131" spans="1:35" hidden="1" x14ac:dyDescent="0.2">
      <c r="A131" s="53"/>
      <c r="B131" s="211"/>
      <c r="C131" s="223"/>
      <c r="D131" s="223"/>
      <c r="E131" s="223"/>
      <c r="F131" s="223"/>
      <c r="G131" s="223"/>
      <c r="H131" s="223"/>
      <c r="I131" s="223"/>
      <c r="J131" s="223"/>
      <c r="K131" s="223"/>
      <c r="L131" s="223"/>
      <c r="M131" s="223"/>
      <c r="N131" s="223"/>
      <c r="O131" s="223"/>
      <c r="P131" s="223"/>
      <c r="Q131" s="224"/>
      <c r="R131" s="224"/>
      <c r="U131">
        <v>1</v>
      </c>
      <c r="V131">
        <v>2</v>
      </c>
      <c r="W131" s="127"/>
      <c r="X131" s="135">
        <f t="shared" si="93"/>
        <v>0</v>
      </c>
      <c r="Y131" s="135">
        <f t="shared" si="94"/>
        <v>0</v>
      </c>
      <c r="Z131" s="133" t="str">
        <f t="shared" si="92"/>
        <v/>
      </c>
      <c r="AA131" s="133">
        <f t="shared" si="95"/>
        <v>0</v>
      </c>
      <c r="AB131" s="211"/>
      <c r="AC131">
        <f t="shared" si="53"/>
        <v>0</v>
      </c>
      <c r="AD131" s="127"/>
      <c r="AE131" s="127"/>
      <c r="AF131" s="135">
        <f t="shared" si="91"/>
        <v>0</v>
      </c>
      <c r="AG131" s="135">
        <f t="shared" si="54"/>
        <v>0</v>
      </c>
      <c r="AH131" s="133">
        <f t="shared" si="55"/>
        <v>0</v>
      </c>
      <c r="AI131" s="133">
        <f t="shared" si="74"/>
        <v>0</v>
      </c>
    </row>
    <row r="132" spans="1:35" ht="13.5" hidden="1" thickBot="1" x14ac:dyDescent="0.25">
      <c r="A132" s="53"/>
      <c r="B132" s="228"/>
      <c r="C132" s="229"/>
      <c r="D132" s="229"/>
      <c r="E132" s="229"/>
      <c r="F132" s="229"/>
      <c r="G132" s="229"/>
      <c r="H132" s="229"/>
      <c r="I132" s="229"/>
      <c r="J132" s="229"/>
      <c r="K132" s="229"/>
      <c r="L132" s="229"/>
      <c r="M132" s="229"/>
      <c r="N132" s="229"/>
      <c r="O132" s="229"/>
      <c r="P132" s="229"/>
      <c r="Q132" s="230"/>
      <c r="R132" s="224"/>
      <c r="U132">
        <v>1</v>
      </c>
      <c r="V132">
        <v>3</v>
      </c>
      <c r="W132" s="127"/>
      <c r="X132" s="135">
        <f t="shared" si="93"/>
        <v>0</v>
      </c>
      <c r="Y132" s="135">
        <f t="shared" si="94"/>
        <v>0</v>
      </c>
      <c r="Z132" s="133" t="str">
        <f t="shared" si="92"/>
        <v/>
      </c>
      <c r="AA132" s="133">
        <f t="shared" si="95"/>
        <v>0</v>
      </c>
      <c r="AB132" s="211"/>
      <c r="AC132">
        <f t="shared" ref="AC132:AC195" si="96">AD132-AE132</f>
        <v>0</v>
      </c>
      <c r="AD132" s="53"/>
      <c r="AE132" s="127"/>
      <c r="AF132" s="135">
        <f t="shared" si="91"/>
        <v>0</v>
      </c>
      <c r="AG132" s="135">
        <f t="shared" ref="AG132:AG195" si="97">VLOOKUP(AE132,Namn,3)</f>
        <v>0</v>
      </c>
      <c r="AH132" s="133">
        <f t="shared" ref="AH132:AH195" si="98">VLOOKUP(AE132,Namn,10)</f>
        <v>0</v>
      </c>
      <c r="AI132" s="133">
        <f t="shared" ref="AI132:AI163" si="99">VLOOKUP(AE132,Namn,27)</f>
        <v>0</v>
      </c>
    </row>
    <row r="133" spans="1:35" hidden="1" x14ac:dyDescent="0.2">
      <c r="A133" s="53"/>
      <c r="B133" s="231"/>
      <c r="C133" s="232"/>
      <c r="D133" s="232"/>
      <c r="E133" s="232"/>
      <c r="F133" s="232"/>
      <c r="G133" s="232"/>
      <c r="H133" s="232"/>
      <c r="I133" s="232"/>
      <c r="J133" s="232"/>
      <c r="K133" s="232"/>
      <c r="L133" s="232"/>
      <c r="M133" s="232"/>
      <c r="N133" s="232"/>
      <c r="O133" s="232"/>
      <c r="P133" s="232"/>
      <c r="Q133" s="233"/>
      <c r="R133" s="224"/>
      <c r="U133">
        <v>2</v>
      </c>
      <c r="V133">
        <v>1</v>
      </c>
      <c r="W133" s="127"/>
      <c r="X133" s="135">
        <f t="shared" si="93"/>
        <v>0</v>
      </c>
      <c r="Y133" s="135">
        <f t="shared" si="94"/>
        <v>0</v>
      </c>
      <c r="Z133" s="133" t="str">
        <f t="shared" si="92"/>
        <v/>
      </c>
      <c r="AA133" s="133">
        <f t="shared" si="95"/>
        <v>0</v>
      </c>
      <c r="AB133" s="211"/>
      <c r="AC133">
        <f t="shared" si="96"/>
        <v>0</v>
      </c>
      <c r="AD133" s="127"/>
      <c r="AE133" s="127"/>
      <c r="AF133" s="135">
        <f t="shared" si="91"/>
        <v>0</v>
      </c>
      <c r="AG133" s="135">
        <f t="shared" si="97"/>
        <v>0</v>
      </c>
      <c r="AH133" s="133">
        <f t="shared" si="98"/>
        <v>0</v>
      </c>
      <c r="AI133" s="133">
        <f t="shared" si="99"/>
        <v>0</v>
      </c>
    </row>
    <row r="134" spans="1:35" hidden="1" x14ac:dyDescent="0.2">
      <c r="B134" s="211"/>
      <c r="C134" s="223"/>
      <c r="D134" s="223"/>
      <c r="E134" s="223"/>
      <c r="F134" s="223"/>
      <c r="G134" s="223"/>
      <c r="H134" s="223"/>
      <c r="I134" s="223"/>
      <c r="J134" s="223"/>
      <c r="K134" s="223"/>
      <c r="L134" s="223"/>
      <c r="M134" s="223"/>
      <c r="N134" s="223"/>
      <c r="O134" s="223"/>
      <c r="P134" s="223"/>
      <c r="Q134" s="224"/>
      <c r="R134" s="224"/>
      <c r="U134">
        <v>2</v>
      </c>
      <c r="V134">
        <v>2</v>
      </c>
      <c r="W134" s="127"/>
      <c r="X134" s="135">
        <f t="shared" si="93"/>
        <v>0</v>
      </c>
      <c r="Y134" s="135">
        <f t="shared" si="94"/>
        <v>0</v>
      </c>
      <c r="Z134" s="133" t="str">
        <f t="shared" si="92"/>
        <v/>
      </c>
      <c r="AA134" s="133">
        <f t="shared" si="95"/>
        <v>0</v>
      </c>
      <c r="AB134" s="211"/>
      <c r="AC134">
        <f t="shared" si="96"/>
        <v>0</v>
      </c>
      <c r="AD134" s="127"/>
      <c r="AE134" s="127"/>
      <c r="AF134" s="135">
        <f t="shared" si="91"/>
        <v>0</v>
      </c>
      <c r="AG134" s="135">
        <f t="shared" si="97"/>
        <v>0</v>
      </c>
      <c r="AH134" s="133">
        <f t="shared" si="98"/>
        <v>0</v>
      </c>
      <c r="AI134" s="133">
        <f t="shared" si="99"/>
        <v>0</v>
      </c>
    </row>
    <row r="135" spans="1:35" hidden="1" x14ac:dyDescent="0.2">
      <c r="A135" s="53"/>
      <c r="B135" s="211"/>
      <c r="C135" s="223"/>
      <c r="D135" s="223"/>
      <c r="E135" s="223"/>
      <c r="F135" s="223"/>
      <c r="G135" s="223"/>
      <c r="H135" s="223"/>
      <c r="I135" s="223"/>
      <c r="J135" s="223"/>
      <c r="K135" s="223"/>
      <c r="L135" s="223"/>
      <c r="M135" s="223"/>
      <c r="N135" s="223"/>
      <c r="O135" s="223"/>
      <c r="P135" s="223"/>
      <c r="Q135" s="224"/>
      <c r="R135" s="224"/>
      <c r="U135">
        <v>2</v>
      </c>
      <c r="V135">
        <v>3</v>
      </c>
      <c r="W135" s="127"/>
      <c r="X135" s="135">
        <f t="shared" si="93"/>
        <v>0</v>
      </c>
      <c r="Y135" s="135">
        <f t="shared" si="94"/>
        <v>0</v>
      </c>
      <c r="Z135" s="133" t="str">
        <f t="shared" si="92"/>
        <v/>
      </c>
      <c r="AA135" s="133">
        <f t="shared" si="95"/>
        <v>0</v>
      </c>
      <c r="AB135" s="211"/>
      <c r="AC135">
        <f t="shared" si="96"/>
        <v>0</v>
      </c>
      <c r="AD135" s="127"/>
      <c r="AE135" s="127"/>
      <c r="AF135" s="135">
        <f t="shared" si="91"/>
        <v>0</v>
      </c>
      <c r="AG135" s="135">
        <f t="shared" si="97"/>
        <v>0</v>
      </c>
      <c r="AH135" s="133">
        <f t="shared" si="98"/>
        <v>0</v>
      </c>
      <c r="AI135" s="133">
        <f t="shared" si="99"/>
        <v>0</v>
      </c>
    </row>
    <row r="136" spans="1:35" ht="13.5" hidden="1" thickBot="1" x14ac:dyDescent="0.25">
      <c r="A136" s="53"/>
      <c r="B136" s="228"/>
      <c r="C136" s="229"/>
      <c r="D136" s="229"/>
      <c r="E136" s="229"/>
      <c r="F136" s="229"/>
      <c r="G136" s="229"/>
      <c r="H136" s="229"/>
      <c r="I136" s="229"/>
      <c r="J136" s="229"/>
      <c r="K136" s="229"/>
      <c r="L136" s="229"/>
      <c r="M136" s="229"/>
      <c r="N136" s="229"/>
      <c r="O136" s="229"/>
      <c r="P136" s="229"/>
      <c r="Q136" s="230"/>
      <c r="R136" s="224"/>
      <c r="W136" s="127"/>
      <c r="X136" s="112"/>
      <c r="Y136" s="112"/>
      <c r="Z136" s="133" t="str">
        <f>CONCATENATE(VLOOKUP(W136,Namn,10)," ",IF(VLOOKUP(W136,Namn,9)="x","Vet",IF(VLOOKUP(W136,Namn,8)="x",IF(VLOOKUP(W136,Namn,3)="H","OB","OG")," ")))</f>
        <v xml:space="preserve">  </v>
      </c>
      <c r="AA136" s="112"/>
      <c r="AB136" s="211"/>
      <c r="AC136">
        <f t="shared" si="96"/>
        <v>0</v>
      </c>
      <c r="AD136" s="127"/>
      <c r="AE136" s="127"/>
      <c r="AF136" s="135">
        <f t="shared" si="91"/>
        <v>0</v>
      </c>
      <c r="AG136" s="135">
        <f t="shared" si="97"/>
        <v>0</v>
      </c>
      <c r="AH136" s="133">
        <f t="shared" si="98"/>
        <v>0</v>
      </c>
      <c r="AI136" s="133">
        <f t="shared" si="99"/>
        <v>0</v>
      </c>
    </row>
    <row r="137" spans="1:35" hidden="1" x14ac:dyDescent="0.2">
      <c r="A137" s="53"/>
      <c r="B137" s="231"/>
      <c r="C137" s="232"/>
      <c r="D137" s="232"/>
      <c r="E137" s="232"/>
      <c r="F137" s="232"/>
      <c r="G137" s="232"/>
      <c r="H137" s="232"/>
      <c r="I137" s="232"/>
      <c r="J137" s="232"/>
      <c r="K137" s="232"/>
      <c r="L137" s="232"/>
      <c r="M137" s="232"/>
      <c r="N137" s="232"/>
      <c r="O137" s="232"/>
      <c r="P137" s="232"/>
      <c r="Q137" s="233"/>
      <c r="R137" s="224"/>
      <c r="T137">
        <v>20</v>
      </c>
      <c r="U137">
        <v>1</v>
      </c>
      <c r="V137">
        <v>1</v>
      </c>
      <c r="W137" s="127"/>
      <c r="X137" s="135">
        <f t="shared" ref="X137:X142" si="100">VLOOKUP($W137,Namn,2)</f>
        <v>0</v>
      </c>
      <c r="Y137" s="135">
        <f t="shared" ref="Y137:Y142" si="101">VLOOKUP($W137,Namn,3)</f>
        <v>0</v>
      </c>
      <c r="Z137" s="133" t="str">
        <f t="shared" ref="Z137:Z142" si="102">CONCATENATE(IF(VLOOKUP(W137,Namn,10)="x","OB-",IF(VLOOKUP(W137,Namn,11)="x","OG-",IF(VLOOKUP(W137,Namn,12)="x","Vet-",""))),VLOOKUP(W137,Namn,10))</f>
        <v/>
      </c>
      <c r="AA137" s="133">
        <f t="shared" ref="AA137:AA142" si="103">VLOOKUP($W137,Namn,27)</f>
        <v>0</v>
      </c>
      <c r="AB137" s="211"/>
      <c r="AC137">
        <f t="shared" si="96"/>
        <v>0</v>
      </c>
      <c r="AD137" s="127"/>
      <c r="AE137" s="127"/>
      <c r="AF137" s="135">
        <f t="shared" si="91"/>
        <v>0</v>
      </c>
      <c r="AG137" s="135">
        <f t="shared" si="97"/>
        <v>0</v>
      </c>
      <c r="AH137" s="133">
        <f t="shared" si="98"/>
        <v>0</v>
      </c>
      <c r="AI137" s="133">
        <f t="shared" si="99"/>
        <v>0</v>
      </c>
    </row>
    <row r="138" spans="1:35" hidden="1" x14ac:dyDescent="0.2">
      <c r="A138" s="53"/>
      <c r="B138" s="211"/>
      <c r="C138" s="223"/>
      <c r="D138" s="223"/>
      <c r="E138" s="223"/>
      <c r="F138" s="223"/>
      <c r="G138" s="223"/>
      <c r="H138" s="223"/>
      <c r="I138" s="223"/>
      <c r="J138" s="223"/>
      <c r="K138" s="223"/>
      <c r="L138" s="223"/>
      <c r="M138" s="223"/>
      <c r="N138" s="223"/>
      <c r="O138" s="223"/>
      <c r="P138" s="223"/>
      <c r="Q138" s="224"/>
      <c r="R138" s="224"/>
      <c r="U138">
        <v>1</v>
      </c>
      <c r="V138">
        <v>2</v>
      </c>
      <c r="W138" s="127"/>
      <c r="X138" s="135">
        <f t="shared" si="100"/>
        <v>0</v>
      </c>
      <c r="Y138" s="135">
        <f t="shared" si="101"/>
        <v>0</v>
      </c>
      <c r="Z138" s="133" t="str">
        <f t="shared" si="102"/>
        <v/>
      </c>
      <c r="AA138" s="133">
        <f t="shared" si="103"/>
        <v>0</v>
      </c>
      <c r="AB138" s="211"/>
      <c r="AC138">
        <f t="shared" si="96"/>
        <v>0</v>
      </c>
      <c r="AD138" s="127"/>
      <c r="AE138" s="127"/>
      <c r="AF138" s="135">
        <f t="shared" si="91"/>
        <v>0</v>
      </c>
      <c r="AG138" s="135">
        <f t="shared" si="97"/>
        <v>0</v>
      </c>
      <c r="AH138" s="133">
        <f t="shared" si="98"/>
        <v>0</v>
      </c>
      <c r="AI138" s="133">
        <f t="shared" si="99"/>
        <v>0</v>
      </c>
    </row>
    <row r="139" spans="1:35" hidden="1" x14ac:dyDescent="0.2">
      <c r="A139" s="53"/>
      <c r="B139" s="211"/>
      <c r="C139" s="223"/>
      <c r="D139" s="223"/>
      <c r="E139" s="223"/>
      <c r="F139" s="223"/>
      <c r="G139" s="223"/>
      <c r="H139" s="223"/>
      <c r="I139" s="223"/>
      <c r="J139" s="223"/>
      <c r="K139" s="223"/>
      <c r="L139" s="223"/>
      <c r="M139" s="223"/>
      <c r="N139" s="223"/>
      <c r="O139" s="223"/>
      <c r="P139" s="223"/>
      <c r="Q139" s="224"/>
      <c r="R139" s="224"/>
      <c r="U139">
        <v>1</v>
      </c>
      <c r="V139">
        <v>3</v>
      </c>
      <c r="W139" s="127"/>
      <c r="X139" s="135">
        <f t="shared" si="100"/>
        <v>0</v>
      </c>
      <c r="Y139" s="135">
        <f t="shared" si="101"/>
        <v>0</v>
      </c>
      <c r="Z139" s="133" t="str">
        <f t="shared" si="102"/>
        <v/>
      </c>
      <c r="AA139" s="133">
        <f t="shared" si="103"/>
        <v>0</v>
      </c>
      <c r="AB139" s="211"/>
      <c r="AC139">
        <f t="shared" si="96"/>
        <v>0</v>
      </c>
      <c r="AD139" s="127"/>
      <c r="AE139" s="127"/>
      <c r="AF139" s="135">
        <f t="shared" si="91"/>
        <v>0</v>
      </c>
      <c r="AG139" s="135">
        <f t="shared" si="97"/>
        <v>0</v>
      </c>
      <c r="AH139" s="133">
        <f t="shared" si="98"/>
        <v>0</v>
      </c>
      <c r="AI139" s="133">
        <f t="shared" si="99"/>
        <v>0</v>
      </c>
    </row>
    <row r="140" spans="1:35" hidden="1" x14ac:dyDescent="0.2">
      <c r="B140" s="211"/>
      <c r="C140" s="223"/>
      <c r="D140" s="223"/>
      <c r="E140" s="223"/>
      <c r="F140" s="223"/>
      <c r="G140" s="223"/>
      <c r="H140" s="223"/>
      <c r="I140" s="223"/>
      <c r="J140" s="223"/>
      <c r="K140" s="223"/>
      <c r="L140" s="223"/>
      <c r="M140" s="223"/>
      <c r="N140" s="223"/>
      <c r="O140" s="223"/>
      <c r="P140" s="223"/>
      <c r="Q140" s="224"/>
      <c r="R140" s="224"/>
      <c r="U140">
        <v>2</v>
      </c>
      <c r="V140">
        <v>1</v>
      </c>
      <c r="W140" s="127"/>
      <c r="X140" s="135">
        <f t="shared" si="100"/>
        <v>0</v>
      </c>
      <c r="Y140" s="135">
        <f t="shared" si="101"/>
        <v>0</v>
      </c>
      <c r="Z140" s="133" t="str">
        <f t="shared" si="102"/>
        <v/>
      </c>
      <c r="AA140" s="133">
        <f t="shared" si="103"/>
        <v>0</v>
      </c>
      <c r="AB140" s="211"/>
      <c r="AC140">
        <f t="shared" si="96"/>
        <v>0</v>
      </c>
      <c r="AD140" s="53"/>
      <c r="AE140" s="127"/>
      <c r="AF140" s="135">
        <f t="shared" si="91"/>
        <v>0</v>
      </c>
      <c r="AG140" s="135">
        <f t="shared" si="97"/>
        <v>0</v>
      </c>
      <c r="AH140" s="133">
        <f t="shared" si="98"/>
        <v>0</v>
      </c>
      <c r="AI140" s="133">
        <f t="shared" si="99"/>
        <v>0</v>
      </c>
    </row>
    <row r="141" spans="1:35" hidden="1" x14ac:dyDescent="0.2">
      <c r="B141" s="211"/>
      <c r="C141" s="223"/>
      <c r="D141" s="223"/>
      <c r="E141" s="223"/>
      <c r="F141" s="223"/>
      <c r="G141" s="223"/>
      <c r="H141" s="223"/>
      <c r="I141" s="223"/>
      <c r="J141" s="223"/>
      <c r="K141" s="223"/>
      <c r="L141" s="223"/>
      <c r="M141" s="223"/>
      <c r="N141" s="223"/>
      <c r="O141" s="223"/>
      <c r="P141" s="223"/>
      <c r="Q141" s="224"/>
      <c r="R141" s="224"/>
      <c r="U141">
        <v>2</v>
      </c>
      <c r="V141">
        <v>2</v>
      </c>
      <c r="W141" s="127"/>
      <c r="X141" s="135">
        <f t="shared" si="100"/>
        <v>0</v>
      </c>
      <c r="Y141" s="135">
        <f t="shared" si="101"/>
        <v>0</v>
      </c>
      <c r="Z141" s="133" t="str">
        <f t="shared" si="102"/>
        <v/>
      </c>
      <c r="AA141" s="133">
        <f t="shared" si="103"/>
        <v>0</v>
      </c>
      <c r="AB141" s="211"/>
      <c r="AC141">
        <f t="shared" si="96"/>
        <v>0</v>
      </c>
      <c r="AD141" s="127"/>
      <c r="AE141" s="127"/>
      <c r="AF141" s="135">
        <f t="shared" si="91"/>
        <v>0</v>
      </c>
      <c r="AG141" s="135">
        <f t="shared" si="97"/>
        <v>0</v>
      </c>
      <c r="AH141" s="133">
        <f t="shared" si="98"/>
        <v>0</v>
      </c>
      <c r="AI141" s="133">
        <f t="shared" si="99"/>
        <v>0</v>
      </c>
    </row>
    <row r="142" spans="1:35" hidden="1" x14ac:dyDescent="0.2">
      <c r="A142" s="53"/>
      <c r="B142" s="211"/>
      <c r="C142" s="223"/>
      <c r="D142" s="223"/>
      <c r="E142" s="223"/>
      <c r="F142" s="223"/>
      <c r="G142" s="223"/>
      <c r="H142" s="223"/>
      <c r="I142" s="223"/>
      <c r="J142" s="223"/>
      <c r="K142" s="223"/>
      <c r="L142" s="223"/>
      <c r="M142" s="223"/>
      <c r="N142" s="223"/>
      <c r="O142" s="223"/>
      <c r="P142" s="223"/>
      <c r="Q142" s="224"/>
      <c r="R142" s="224"/>
      <c r="U142">
        <v>2</v>
      </c>
      <c r="V142">
        <v>3</v>
      </c>
      <c r="W142" s="127"/>
      <c r="X142" s="135">
        <f t="shared" si="100"/>
        <v>0</v>
      </c>
      <c r="Y142" s="135">
        <f t="shared" si="101"/>
        <v>0</v>
      </c>
      <c r="Z142" s="133" t="str">
        <f t="shared" si="102"/>
        <v/>
      </c>
      <c r="AA142" s="133">
        <f t="shared" si="103"/>
        <v>0</v>
      </c>
      <c r="AB142" s="211"/>
      <c r="AC142">
        <f t="shared" si="96"/>
        <v>0</v>
      </c>
      <c r="AD142" s="112"/>
      <c r="AE142" s="127"/>
      <c r="AF142" s="135">
        <f t="shared" si="91"/>
        <v>0</v>
      </c>
      <c r="AG142" s="135">
        <f t="shared" si="97"/>
        <v>0</v>
      </c>
      <c r="AH142" s="133">
        <f t="shared" si="98"/>
        <v>0</v>
      </c>
      <c r="AI142" s="133">
        <f t="shared" si="99"/>
        <v>0</v>
      </c>
    </row>
    <row r="143" spans="1:35" hidden="1" x14ac:dyDescent="0.2">
      <c r="A143" s="53"/>
      <c r="B143" s="211"/>
      <c r="C143" s="223"/>
      <c r="D143" s="223"/>
      <c r="E143" s="223"/>
      <c r="F143" s="223"/>
      <c r="G143" s="223"/>
      <c r="H143" s="223"/>
      <c r="I143" s="223"/>
      <c r="J143" s="223"/>
      <c r="K143" s="223"/>
      <c r="L143" s="223"/>
      <c r="M143" s="223"/>
      <c r="N143" s="223"/>
      <c r="O143" s="223"/>
      <c r="P143" s="223"/>
      <c r="Q143" s="224"/>
      <c r="R143" s="224"/>
      <c r="W143" s="127"/>
      <c r="X143" s="112"/>
      <c r="Y143" s="112"/>
      <c r="Z143" s="133" t="str">
        <f>CONCATENATE(VLOOKUP(W143,Namn,10)," ",IF(VLOOKUP(W143,Namn,9)="x","Vet",IF(VLOOKUP(W143,Namn,8)="x",IF(VLOOKUP(W143,Namn,3)="H","OB","OG")," ")))</f>
        <v xml:space="preserve">  </v>
      </c>
      <c r="AA143" s="112"/>
      <c r="AB143" s="211"/>
      <c r="AC143">
        <f t="shared" si="96"/>
        <v>0</v>
      </c>
      <c r="AD143" s="127"/>
      <c r="AE143" s="127"/>
      <c r="AF143" s="135">
        <f t="shared" si="91"/>
        <v>0</v>
      </c>
      <c r="AG143" s="135">
        <f t="shared" si="97"/>
        <v>0</v>
      </c>
      <c r="AH143" s="133">
        <f t="shared" si="98"/>
        <v>0</v>
      </c>
      <c r="AI143" s="133">
        <f t="shared" si="99"/>
        <v>0</v>
      </c>
    </row>
    <row r="144" spans="1:35" hidden="1" x14ac:dyDescent="0.2">
      <c r="A144" s="53"/>
      <c r="B144" s="211"/>
      <c r="C144" s="223"/>
      <c r="D144" s="223"/>
      <c r="E144" s="223"/>
      <c r="F144" s="223"/>
      <c r="G144" s="223"/>
      <c r="H144" s="223"/>
      <c r="I144" s="223"/>
      <c r="J144" s="223"/>
      <c r="K144" s="223"/>
      <c r="L144" s="223"/>
      <c r="M144" s="223"/>
      <c r="N144" s="223"/>
      <c r="O144" s="223"/>
      <c r="P144" s="223"/>
      <c r="Q144" s="224"/>
      <c r="R144" s="224"/>
      <c r="T144">
        <v>23</v>
      </c>
      <c r="U144">
        <v>1</v>
      </c>
      <c r="V144">
        <v>1</v>
      </c>
      <c r="W144" s="127"/>
      <c r="X144" s="135">
        <f t="shared" ref="X144:X149" si="104">VLOOKUP($W144,Namn,2)</f>
        <v>0</v>
      </c>
      <c r="Y144" s="135">
        <f t="shared" ref="Y144:Y149" si="105">VLOOKUP($W144,Namn,3)</f>
        <v>0</v>
      </c>
      <c r="Z144" s="133" t="str">
        <f t="shared" ref="Z144:Z156" si="106">CONCATENATE(IF(VLOOKUP(W144,Namn,10)="x","OB-",IF(VLOOKUP(W144,Namn,11)="x","OG-",IF(VLOOKUP(W144,Namn,12)="x","Vet-",""))),VLOOKUP(W144,Namn,10))</f>
        <v/>
      </c>
      <c r="AA144" s="133">
        <f t="shared" ref="AA144:AA149" si="107">VLOOKUP($W144,Namn,27)</f>
        <v>0</v>
      </c>
      <c r="AB144" s="211"/>
      <c r="AC144">
        <f t="shared" si="96"/>
        <v>0</v>
      </c>
      <c r="AD144" s="127"/>
      <c r="AE144" s="127"/>
      <c r="AF144" s="135">
        <f t="shared" si="91"/>
        <v>0</v>
      </c>
      <c r="AG144" s="135">
        <f t="shared" si="97"/>
        <v>0</v>
      </c>
      <c r="AH144" s="133">
        <f t="shared" si="98"/>
        <v>0</v>
      </c>
      <c r="AI144" s="133">
        <f t="shared" si="99"/>
        <v>0</v>
      </c>
    </row>
    <row r="145" spans="1:35" hidden="1" x14ac:dyDescent="0.2">
      <c r="A145" s="53"/>
      <c r="B145" s="211"/>
      <c r="C145" s="223"/>
      <c r="D145" s="223"/>
      <c r="E145" s="223"/>
      <c r="F145" s="223"/>
      <c r="G145" s="223"/>
      <c r="H145" s="223"/>
      <c r="I145" s="223"/>
      <c r="J145" s="223"/>
      <c r="K145" s="223"/>
      <c r="L145" s="223"/>
      <c r="M145" s="223"/>
      <c r="N145" s="223"/>
      <c r="O145" s="223"/>
      <c r="P145" s="223"/>
      <c r="Q145" s="224"/>
      <c r="R145" s="224"/>
      <c r="T145">
        <f>T144</f>
        <v>23</v>
      </c>
      <c r="U145">
        <v>1</v>
      </c>
      <c r="V145">
        <v>2</v>
      </c>
      <c r="W145" s="127"/>
      <c r="X145" s="135">
        <f t="shared" si="104"/>
        <v>0</v>
      </c>
      <c r="Y145" s="135">
        <f t="shared" si="105"/>
        <v>0</v>
      </c>
      <c r="Z145" s="133" t="str">
        <f t="shared" si="106"/>
        <v/>
      </c>
      <c r="AA145" s="133">
        <f t="shared" si="107"/>
        <v>0</v>
      </c>
      <c r="AB145" s="211"/>
      <c r="AC145">
        <f t="shared" si="96"/>
        <v>0</v>
      </c>
      <c r="AD145" s="127"/>
      <c r="AE145" s="127"/>
      <c r="AF145" s="135">
        <f t="shared" si="91"/>
        <v>0</v>
      </c>
      <c r="AG145" s="135">
        <f t="shared" si="97"/>
        <v>0</v>
      </c>
      <c r="AH145" s="133">
        <f t="shared" si="98"/>
        <v>0</v>
      </c>
      <c r="AI145" s="133">
        <f t="shared" si="99"/>
        <v>0</v>
      </c>
    </row>
    <row r="146" spans="1:35" hidden="1" x14ac:dyDescent="0.2">
      <c r="A146" s="53"/>
      <c r="B146" s="211"/>
      <c r="C146" s="223"/>
      <c r="D146" s="223"/>
      <c r="E146" s="223"/>
      <c r="F146" s="223"/>
      <c r="G146" s="223"/>
      <c r="H146" s="223"/>
      <c r="I146" s="223"/>
      <c r="J146" s="223"/>
      <c r="K146" s="223"/>
      <c r="L146" s="223"/>
      <c r="M146" s="223"/>
      <c r="N146" s="223"/>
      <c r="O146" s="223"/>
      <c r="P146" s="223"/>
      <c r="Q146" s="224"/>
      <c r="R146" s="224"/>
      <c r="T146">
        <f>T145</f>
        <v>23</v>
      </c>
      <c r="U146">
        <v>1</v>
      </c>
      <c r="V146">
        <v>3</v>
      </c>
      <c r="W146" s="127"/>
      <c r="X146" s="135">
        <f t="shared" si="104"/>
        <v>0</v>
      </c>
      <c r="Y146" s="135">
        <f t="shared" si="105"/>
        <v>0</v>
      </c>
      <c r="Z146" s="133" t="str">
        <f t="shared" si="106"/>
        <v/>
      </c>
      <c r="AA146" s="133">
        <f t="shared" si="107"/>
        <v>0</v>
      </c>
      <c r="AB146" s="211"/>
      <c r="AC146">
        <f t="shared" si="96"/>
        <v>0</v>
      </c>
      <c r="AD146" s="127"/>
      <c r="AE146" s="127"/>
      <c r="AF146" s="135">
        <f t="shared" si="91"/>
        <v>0</v>
      </c>
      <c r="AG146" s="135">
        <f t="shared" si="97"/>
        <v>0</v>
      </c>
      <c r="AH146" s="133">
        <f t="shared" si="98"/>
        <v>0</v>
      </c>
      <c r="AI146" s="133">
        <f t="shared" si="99"/>
        <v>0</v>
      </c>
    </row>
    <row r="147" spans="1:35" hidden="1" x14ac:dyDescent="0.2">
      <c r="A147" s="53"/>
      <c r="B147" s="211"/>
      <c r="C147" s="223"/>
      <c r="D147" s="223"/>
      <c r="E147" s="223"/>
      <c r="F147" s="223"/>
      <c r="G147" s="223"/>
      <c r="H147" s="223"/>
      <c r="I147" s="223"/>
      <c r="J147" s="223"/>
      <c r="K147" s="223"/>
      <c r="L147" s="223"/>
      <c r="M147" s="223"/>
      <c r="N147" s="223"/>
      <c r="O147" s="223"/>
      <c r="P147" s="223"/>
      <c r="Q147" s="224"/>
      <c r="R147" s="224"/>
      <c r="T147">
        <f>T146</f>
        <v>23</v>
      </c>
      <c r="U147">
        <v>2</v>
      </c>
      <c r="V147">
        <v>1</v>
      </c>
      <c r="W147" s="127"/>
      <c r="X147" s="135">
        <f t="shared" si="104"/>
        <v>0</v>
      </c>
      <c r="Y147" s="135">
        <f t="shared" si="105"/>
        <v>0</v>
      </c>
      <c r="Z147" s="133" t="str">
        <f t="shared" si="106"/>
        <v/>
      </c>
      <c r="AA147" s="133">
        <f t="shared" si="107"/>
        <v>0</v>
      </c>
      <c r="AB147" s="211"/>
      <c r="AC147">
        <f t="shared" si="96"/>
        <v>0</v>
      </c>
      <c r="AD147" s="53"/>
      <c r="AE147" s="127"/>
      <c r="AF147" s="135">
        <f t="shared" si="91"/>
        <v>0</v>
      </c>
      <c r="AG147" s="135">
        <f t="shared" si="97"/>
        <v>0</v>
      </c>
      <c r="AH147" s="133">
        <f t="shared" si="98"/>
        <v>0</v>
      </c>
      <c r="AI147" s="133">
        <f t="shared" si="99"/>
        <v>0</v>
      </c>
    </row>
    <row r="148" spans="1:35" ht="13.5" hidden="1" thickBot="1" x14ac:dyDescent="0.25">
      <c r="A148" s="53"/>
      <c r="B148" s="228"/>
      <c r="C148" s="229"/>
      <c r="D148" s="229"/>
      <c r="E148" s="229"/>
      <c r="F148" s="229"/>
      <c r="G148" s="229"/>
      <c r="H148" s="229"/>
      <c r="I148" s="229"/>
      <c r="J148" s="229"/>
      <c r="K148" s="229"/>
      <c r="L148" s="229"/>
      <c r="M148" s="229"/>
      <c r="N148" s="229"/>
      <c r="O148" s="229"/>
      <c r="P148" s="229"/>
      <c r="Q148" s="230"/>
      <c r="R148" s="224"/>
      <c r="T148">
        <f>T147</f>
        <v>23</v>
      </c>
      <c r="U148">
        <v>2</v>
      </c>
      <c r="V148">
        <v>2</v>
      </c>
      <c r="W148" s="127"/>
      <c r="X148" s="135">
        <f t="shared" si="104"/>
        <v>0</v>
      </c>
      <c r="Y148" s="135">
        <f t="shared" si="105"/>
        <v>0</v>
      </c>
      <c r="Z148" s="133" t="str">
        <f t="shared" si="106"/>
        <v/>
      </c>
      <c r="AA148" s="133">
        <f t="shared" si="107"/>
        <v>0</v>
      </c>
      <c r="AB148" s="211"/>
      <c r="AC148">
        <f t="shared" si="96"/>
        <v>0</v>
      </c>
      <c r="AD148" s="127"/>
      <c r="AE148" s="127"/>
      <c r="AF148" s="135">
        <f t="shared" si="91"/>
        <v>0</v>
      </c>
      <c r="AG148" s="135">
        <f t="shared" si="97"/>
        <v>0</v>
      </c>
      <c r="AH148" s="133">
        <f t="shared" si="98"/>
        <v>0</v>
      </c>
      <c r="AI148" s="133">
        <f t="shared" si="99"/>
        <v>0</v>
      </c>
    </row>
    <row r="149" spans="1:35" hidden="1" x14ac:dyDescent="0.2">
      <c r="A149" s="53"/>
      <c r="B149" s="231"/>
      <c r="C149" s="232"/>
      <c r="D149" s="232"/>
      <c r="E149" s="232"/>
      <c r="F149" s="232"/>
      <c r="G149" s="232"/>
      <c r="H149" s="232"/>
      <c r="I149" s="232"/>
      <c r="J149" s="232"/>
      <c r="K149" s="232"/>
      <c r="L149" s="232"/>
      <c r="M149" s="232"/>
      <c r="N149" s="232"/>
      <c r="O149" s="232"/>
      <c r="P149" s="232"/>
      <c r="Q149" s="233"/>
      <c r="R149" s="224"/>
      <c r="T149">
        <f>T148</f>
        <v>23</v>
      </c>
      <c r="U149">
        <v>2</v>
      </c>
      <c r="V149">
        <v>3</v>
      </c>
      <c r="W149" s="127"/>
      <c r="X149" s="135">
        <f t="shared" si="104"/>
        <v>0</v>
      </c>
      <c r="Y149" s="135">
        <f t="shared" si="105"/>
        <v>0</v>
      </c>
      <c r="Z149" s="133" t="str">
        <f t="shared" si="106"/>
        <v/>
      </c>
      <c r="AA149" s="133">
        <f t="shared" si="107"/>
        <v>0</v>
      </c>
      <c r="AB149" s="211"/>
      <c r="AC149">
        <f t="shared" si="96"/>
        <v>0</v>
      </c>
      <c r="AD149" s="127"/>
      <c r="AE149" s="127"/>
      <c r="AF149" s="135">
        <f t="shared" si="91"/>
        <v>0</v>
      </c>
      <c r="AG149" s="135">
        <f t="shared" si="97"/>
        <v>0</v>
      </c>
      <c r="AH149" s="133">
        <f t="shared" si="98"/>
        <v>0</v>
      </c>
      <c r="AI149" s="133">
        <f t="shared" si="99"/>
        <v>0</v>
      </c>
    </row>
    <row r="150" spans="1:35" hidden="1" x14ac:dyDescent="0.2">
      <c r="A150" s="53"/>
      <c r="B150" s="211"/>
      <c r="C150" s="223"/>
      <c r="D150" s="223"/>
      <c r="E150" s="223"/>
      <c r="F150" s="223"/>
      <c r="G150" s="223"/>
      <c r="H150" s="223"/>
      <c r="I150" s="223"/>
      <c r="J150" s="223"/>
      <c r="K150" s="223"/>
      <c r="L150" s="223"/>
      <c r="M150" s="223"/>
      <c r="N150" s="223"/>
      <c r="O150" s="223"/>
      <c r="P150" s="223"/>
      <c r="Q150" s="224"/>
      <c r="R150" s="224"/>
      <c r="W150" s="127"/>
      <c r="X150" s="112"/>
      <c r="Y150" s="112"/>
      <c r="Z150" s="133" t="str">
        <f t="shared" si="106"/>
        <v/>
      </c>
      <c r="AA150" s="112"/>
      <c r="AB150" s="211"/>
      <c r="AC150">
        <f t="shared" si="96"/>
        <v>0</v>
      </c>
      <c r="AD150" s="127"/>
      <c r="AE150"/>
      <c r="AF150" s="135">
        <f t="shared" si="91"/>
        <v>0</v>
      </c>
      <c r="AG150" s="135">
        <f t="shared" si="97"/>
        <v>0</v>
      </c>
      <c r="AH150" s="133">
        <f t="shared" si="98"/>
        <v>0</v>
      </c>
      <c r="AI150" s="133">
        <f t="shared" si="99"/>
        <v>0</v>
      </c>
    </row>
    <row r="151" spans="1:35" hidden="1" x14ac:dyDescent="0.2">
      <c r="A151" s="53"/>
      <c r="B151" s="211"/>
      <c r="C151" s="223"/>
      <c r="D151" s="223"/>
      <c r="E151" s="223"/>
      <c r="F151" s="223"/>
      <c r="G151" s="223"/>
      <c r="H151" s="223"/>
      <c r="I151" s="223"/>
      <c r="J151" s="223"/>
      <c r="K151" s="223"/>
      <c r="L151" s="223"/>
      <c r="M151" s="223"/>
      <c r="N151" s="223"/>
      <c r="O151" s="223"/>
      <c r="P151" s="223"/>
      <c r="Q151" s="224"/>
      <c r="R151" s="224"/>
      <c r="T151">
        <f>T144+1</f>
        <v>24</v>
      </c>
      <c r="U151">
        <v>1</v>
      </c>
      <c r="V151">
        <v>1</v>
      </c>
      <c r="X151" s="135">
        <f t="shared" ref="X151:X156" si="108">VLOOKUP($W151,Namn,2)</f>
        <v>0</v>
      </c>
      <c r="Y151" s="135">
        <f t="shared" ref="Y151:Y156" si="109">VLOOKUP($W151,Namn,3)</f>
        <v>0</v>
      </c>
      <c r="Z151" s="133" t="str">
        <f t="shared" si="106"/>
        <v/>
      </c>
      <c r="AA151" s="133">
        <f t="shared" ref="AA151:AA156" si="110">VLOOKUP($W151,Namn,27)</f>
        <v>0</v>
      </c>
      <c r="AB151" s="211"/>
      <c r="AC151">
        <f t="shared" si="96"/>
        <v>0</v>
      </c>
      <c r="AD151" s="127"/>
      <c r="AE151"/>
      <c r="AF151" s="135">
        <f t="shared" si="91"/>
        <v>0</v>
      </c>
      <c r="AG151" s="135">
        <f t="shared" si="97"/>
        <v>0</v>
      </c>
      <c r="AH151" s="133">
        <f t="shared" si="98"/>
        <v>0</v>
      </c>
      <c r="AI151" s="133">
        <f t="shared" si="99"/>
        <v>0</v>
      </c>
    </row>
    <row r="152" spans="1:35" hidden="1" x14ac:dyDescent="0.2">
      <c r="A152" s="53"/>
      <c r="B152" s="211"/>
      <c r="C152" s="223"/>
      <c r="D152" s="223"/>
      <c r="E152" s="223"/>
      <c r="F152" s="223"/>
      <c r="G152" s="223"/>
      <c r="H152" s="223"/>
      <c r="I152" s="223"/>
      <c r="J152" s="223"/>
      <c r="K152" s="223"/>
      <c r="L152" s="223"/>
      <c r="M152" s="223"/>
      <c r="N152" s="223"/>
      <c r="O152" s="223"/>
      <c r="P152" s="223"/>
      <c r="Q152" s="224"/>
      <c r="R152" s="224"/>
      <c r="T152">
        <f>T151</f>
        <v>24</v>
      </c>
      <c r="U152">
        <v>1</v>
      </c>
      <c r="V152">
        <v>2</v>
      </c>
      <c r="X152" s="135">
        <f t="shared" si="108"/>
        <v>0</v>
      </c>
      <c r="Y152" s="135">
        <f t="shared" si="109"/>
        <v>0</v>
      </c>
      <c r="Z152" s="133" t="str">
        <f t="shared" si="106"/>
        <v/>
      </c>
      <c r="AA152" s="133">
        <f t="shared" si="110"/>
        <v>0</v>
      </c>
      <c r="AB152" s="211"/>
      <c r="AC152">
        <f t="shared" si="96"/>
        <v>0</v>
      </c>
      <c r="AD152" s="127"/>
      <c r="AE152"/>
      <c r="AF152" s="135">
        <f t="shared" si="91"/>
        <v>0</v>
      </c>
      <c r="AG152" s="135">
        <f t="shared" si="97"/>
        <v>0</v>
      </c>
      <c r="AH152" s="133">
        <f t="shared" si="98"/>
        <v>0</v>
      </c>
      <c r="AI152" s="133">
        <f t="shared" si="99"/>
        <v>0</v>
      </c>
    </row>
    <row r="153" spans="1:35" hidden="1" x14ac:dyDescent="0.2">
      <c r="A153" s="53"/>
      <c r="B153" s="211"/>
      <c r="C153" s="223"/>
      <c r="D153" s="223"/>
      <c r="E153" s="223"/>
      <c r="F153" s="223"/>
      <c r="G153" s="223"/>
      <c r="H153" s="223"/>
      <c r="I153" s="223"/>
      <c r="J153" s="223"/>
      <c r="K153" s="223"/>
      <c r="L153" s="223"/>
      <c r="M153" s="223"/>
      <c r="N153" s="223"/>
      <c r="O153" s="223"/>
      <c r="P153" s="223"/>
      <c r="Q153" s="224"/>
      <c r="R153" s="224"/>
      <c r="T153">
        <f>T152</f>
        <v>24</v>
      </c>
      <c r="U153">
        <v>1</v>
      </c>
      <c r="V153">
        <v>3</v>
      </c>
      <c r="X153" s="135">
        <f t="shared" si="108"/>
        <v>0</v>
      </c>
      <c r="Y153" s="135">
        <f t="shared" si="109"/>
        <v>0</v>
      </c>
      <c r="Z153" s="133" t="str">
        <f t="shared" si="106"/>
        <v/>
      </c>
      <c r="AA153" s="133">
        <f t="shared" si="110"/>
        <v>0</v>
      </c>
      <c r="AB153" s="211"/>
      <c r="AC153">
        <f t="shared" si="96"/>
        <v>0</v>
      </c>
      <c r="AD153" s="127"/>
      <c r="AE153"/>
      <c r="AF153" s="135">
        <f t="shared" si="91"/>
        <v>0</v>
      </c>
      <c r="AG153" s="135">
        <f t="shared" si="97"/>
        <v>0</v>
      </c>
      <c r="AH153" s="133">
        <f t="shared" si="98"/>
        <v>0</v>
      </c>
      <c r="AI153" s="133">
        <f t="shared" si="99"/>
        <v>0</v>
      </c>
    </row>
    <row r="154" spans="1:35" hidden="1" x14ac:dyDescent="0.2">
      <c r="A154" s="53"/>
      <c r="B154" s="211"/>
      <c r="C154" s="223"/>
      <c r="D154" s="223"/>
      <c r="E154" s="223"/>
      <c r="F154" s="223"/>
      <c r="G154" s="223"/>
      <c r="H154" s="223"/>
      <c r="I154" s="223"/>
      <c r="J154" s="223"/>
      <c r="K154" s="223"/>
      <c r="L154" s="223"/>
      <c r="M154" s="223"/>
      <c r="N154" s="223"/>
      <c r="O154" s="223"/>
      <c r="P154" s="223"/>
      <c r="Q154" s="224"/>
      <c r="R154" s="224"/>
      <c r="T154">
        <f>T153</f>
        <v>24</v>
      </c>
      <c r="U154">
        <v>2</v>
      </c>
      <c r="V154">
        <v>1</v>
      </c>
      <c r="X154" s="135">
        <f t="shared" si="108"/>
        <v>0</v>
      </c>
      <c r="Y154" s="135">
        <f t="shared" si="109"/>
        <v>0</v>
      </c>
      <c r="Z154" s="133" t="str">
        <f t="shared" si="106"/>
        <v/>
      </c>
      <c r="AA154" s="133">
        <f t="shared" si="110"/>
        <v>0</v>
      </c>
      <c r="AB154" s="211"/>
      <c r="AC154">
        <f t="shared" si="96"/>
        <v>0</v>
      </c>
      <c r="AD154" s="127"/>
      <c r="AE154" s="127"/>
      <c r="AF154" s="135">
        <f t="shared" si="91"/>
        <v>0</v>
      </c>
      <c r="AG154" s="135">
        <f t="shared" si="97"/>
        <v>0</v>
      </c>
      <c r="AH154" s="133">
        <f t="shared" si="98"/>
        <v>0</v>
      </c>
      <c r="AI154" s="133">
        <f t="shared" si="99"/>
        <v>0</v>
      </c>
    </row>
    <row r="155" spans="1:35" hidden="1" x14ac:dyDescent="0.2">
      <c r="A155" s="53"/>
      <c r="B155" s="211"/>
      <c r="C155" s="223"/>
      <c r="D155" s="223"/>
      <c r="E155" s="223"/>
      <c r="F155" s="223"/>
      <c r="G155" s="223"/>
      <c r="H155" s="223"/>
      <c r="I155" s="223"/>
      <c r="J155" s="223"/>
      <c r="K155" s="223"/>
      <c r="L155" s="223"/>
      <c r="M155" s="223"/>
      <c r="N155" s="223"/>
      <c r="O155" s="223"/>
      <c r="P155" s="223"/>
      <c r="Q155" s="224"/>
      <c r="R155" s="224"/>
      <c r="T155">
        <f>T154</f>
        <v>24</v>
      </c>
      <c r="U155">
        <v>2</v>
      </c>
      <c r="V155">
        <v>2</v>
      </c>
      <c r="X155" s="135">
        <f t="shared" si="108"/>
        <v>0</v>
      </c>
      <c r="Y155" s="135">
        <f t="shared" si="109"/>
        <v>0</v>
      </c>
      <c r="Z155" s="133" t="str">
        <f t="shared" si="106"/>
        <v/>
      </c>
      <c r="AA155" s="133">
        <f t="shared" si="110"/>
        <v>0</v>
      </c>
      <c r="AB155" s="211"/>
      <c r="AC155">
        <f t="shared" si="96"/>
        <v>0</v>
      </c>
      <c r="AD155" s="127"/>
      <c r="AE155"/>
      <c r="AF155" s="135">
        <f t="shared" si="91"/>
        <v>0</v>
      </c>
      <c r="AG155" s="135">
        <f t="shared" si="97"/>
        <v>0</v>
      </c>
      <c r="AH155" s="133">
        <f t="shared" si="98"/>
        <v>0</v>
      </c>
      <c r="AI155" s="133">
        <f t="shared" si="99"/>
        <v>0</v>
      </c>
    </row>
    <row r="156" spans="1:35" hidden="1" x14ac:dyDescent="0.2">
      <c r="A156" s="53"/>
      <c r="B156" s="211"/>
      <c r="C156" s="223"/>
      <c r="D156" s="223"/>
      <c r="E156" s="223"/>
      <c r="F156" s="223"/>
      <c r="G156" s="223"/>
      <c r="H156" s="223"/>
      <c r="I156" s="223"/>
      <c r="J156" s="223"/>
      <c r="K156" s="223"/>
      <c r="L156" s="223"/>
      <c r="M156" s="223"/>
      <c r="N156" s="223"/>
      <c r="O156" s="223"/>
      <c r="P156" s="223"/>
      <c r="Q156" s="224"/>
      <c r="R156" s="224"/>
      <c r="T156">
        <f>T155</f>
        <v>24</v>
      </c>
      <c r="U156">
        <v>2</v>
      </c>
      <c r="V156">
        <v>3</v>
      </c>
      <c r="W156" s="235"/>
      <c r="X156" s="135">
        <f t="shared" si="108"/>
        <v>0</v>
      </c>
      <c r="Y156" s="135">
        <f t="shared" si="109"/>
        <v>0</v>
      </c>
      <c r="Z156" s="133" t="str">
        <f t="shared" si="106"/>
        <v/>
      </c>
      <c r="AA156" s="133">
        <f t="shared" si="110"/>
        <v>0</v>
      </c>
      <c r="AB156" s="211"/>
      <c r="AC156">
        <f t="shared" si="96"/>
        <v>0</v>
      </c>
      <c r="AD156" s="127"/>
      <c r="AE156"/>
      <c r="AF156" s="135">
        <f t="shared" si="91"/>
        <v>0</v>
      </c>
      <c r="AG156" s="135">
        <f t="shared" si="97"/>
        <v>0</v>
      </c>
      <c r="AH156" s="133">
        <f t="shared" si="98"/>
        <v>0</v>
      </c>
      <c r="AI156" s="133">
        <f t="shared" si="99"/>
        <v>0</v>
      </c>
    </row>
    <row r="157" spans="1:35" hidden="1" x14ac:dyDescent="0.2">
      <c r="A157" s="53"/>
      <c r="B157" s="211"/>
      <c r="C157" s="223"/>
      <c r="D157" s="223"/>
      <c r="E157" s="223"/>
      <c r="F157" s="223"/>
      <c r="G157" s="223"/>
      <c r="H157" s="223"/>
      <c r="I157" s="223"/>
      <c r="J157" s="223"/>
      <c r="K157" s="223"/>
      <c r="L157" s="223"/>
      <c r="M157" s="223"/>
      <c r="N157" s="223"/>
      <c r="O157" s="223"/>
      <c r="P157" s="223"/>
      <c r="Q157" s="224"/>
      <c r="R157" s="224"/>
      <c r="W157" s="127"/>
      <c r="X157" s="112"/>
      <c r="Y157" s="112"/>
      <c r="Z157" s="133" t="str">
        <f>CONCATENATE(VLOOKUP(W157,Namn,10)," ",IF(VLOOKUP(W157,Namn,9)="x","Vet",IF(VLOOKUP(W157,Namn,8)="x",IF(VLOOKUP(W157,Namn,3)="H","OB","OG")," ")))</f>
        <v xml:space="preserve">  </v>
      </c>
      <c r="AA157" s="112"/>
      <c r="AB157" s="211"/>
      <c r="AC157">
        <f t="shared" si="96"/>
        <v>0</v>
      </c>
      <c r="AD157" s="127"/>
      <c r="AE157" s="127"/>
      <c r="AF157" s="135">
        <f t="shared" si="91"/>
        <v>0</v>
      </c>
      <c r="AG157" s="135">
        <f t="shared" si="97"/>
        <v>0</v>
      </c>
      <c r="AH157" s="133">
        <f t="shared" si="98"/>
        <v>0</v>
      </c>
      <c r="AI157" s="133">
        <f t="shared" si="99"/>
        <v>0</v>
      </c>
    </row>
    <row r="158" spans="1:35" hidden="1" x14ac:dyDescent="0.2">
      <c r="A158" s="53"/>
      <c r="B158" s="211"/>
      <c r="C158" s="223"/>
      <c r="D158" s="223"/>
      <c r="E158" s="223"/>
      <c r="F158" s="223"/>
      <c r="G158" s="223"/>
      <c r="H158" s="223"/>
      <c r="I158" s="223"/>
      <c r="J158" s="223"/>
      <c r="K158" s="223"/>
      <c r="L158" s="223"/>
      <c r="M158" s="223"/>
      <c r="N158" s="223"/>
      <c r="O158" s="223"/>
      <c r="P158" s="223"/>
      <c r="Q158" s="224"/>
      <c r="R158" s="224"/>
      <c r="T158">
        <f>T151+1</f>
        <v>25</v>
      </c>
      <c r="U158">
        <v>1</v>
      </c>
      <c r="V158">
        <v>1</v>
      </c>
      <c r="W158" s="127"/>
      <c r="X158" s="135">
        <f t="shared" ref="X158:X163" si="111">VLOOKUP($W158,Namn,2)</f>
        <v>0</v>
      </c>
      <c r="Y158" s="135">
        <f t="shared" ref="Y158:Y163" si="112">VLOOKUP($W158,Namn,3)</f>
        <v>0</v>
      </c>
      <c r="Z158" s="133" t="str">
        <f t="shared" ref="Z158:Z163" si="113">CONCATENATE(IF(VLOOKUP(W158,Namn,10)="x","OB-",IF(VLOOKUP(W158,Namn,11)="x","OG-",IF(VLOOKUP(W158,Namn,12)="x","Vet-",""))),VLOOKUP(W158,Namn,10))</f>
        <v/>
      </c>
      <c r="AA158" s="133">
        <f t="shared" ref="AA158:AA163" si="114">VLOOKUP($W158,Namn,27)</f>
        <v>0</v>
      </c>
      <c r="AB158" s="211"/>
      <c r="AC158">
        <f t="shared" si="96"/>
        <v>0</v>
      </c>
      <c r="AD158" s="53"/>
      <c r="AE158"/>
      <c r="AF158" s="135">
        <f t="shared" si="91"/>
        <v>0</v>
      </c>
      <c r="AG158" s="135">
        <f t="shared" si="97"/>
        <v>0</v>
      </c>
      <c r="AH158" s="133">
        <f t="shared" si="98"/>
        <v>0</v>
      </c>
      <c r="AI158" s="133">
        <f t="shared" si="99"/>
        <v>0</v>
      </c>
    </row>
    <row r="159" spans="1:35" hidden="1" x14ac:dyDescent="0.2">
      <c r="B159" s="211"/>
      <c r="C159" s="223"/>
      <c r="D159" s="223"/>
      <c r="E159" s="223"/>
      <c r="F159" s="223"/>
      <c r="G159" s="223"/>
      <c r="H159" s="223"/>
      <c r="I159" s="223"/>
      <c r="J159" s="223"/>
      <c r="K159" s="223"/>
      <c r="L159" s="223"/>
      <c r="M159" s="223"/>
      <c r="N159" s="223"/>
      <c r="O159" s="223"/>
      <c r="P159" s="223"/>
      <c r="Q159" s="224"/>
      <c r="R159" s="224"/>
      <c r="T159">
        <f>T158</f>
        <v>25</v>
      </c>
      <c r="U159">
        <v>1</v>
      </c>
      <c r="V159">
        <v>2</v>
      </c>
      <c r="W159" s="127"/>
      <c r="X159" s="135">
        <f t="shared" si="111"/>
        <v>0</v>
      </c>
      <c r="Y159" s="135">
        <f t="shared" si="112"/>
        <v>0</v>
      </c>
      <c r="Z159" s="133" t="str">
        <f t="shared" si="113"/>
        <v/>
      </c>
      <c r="AA159" s="133">
        <f t="shared" si="114"/>
        <v>0</v>
      </c>
      <c r="AB159" s="211"/>
      <c r="AC159">
        <f t="shared" si="96"/>
        <v>0</v>
      </c>
      <c r="AD159" s="127"/>
      <c r="AE159"/>
      <c r="AF159" s="135">
        <f t="shared" si="91"/>
        <v>0</v>
      </c>
      <c r="AG159" s="135">
        <f t="shared" si="97"/>
        <v>0</v>
      </c>
      <c r="AH159" s="133">
        <f t="shared" si="98"/>
        <v>0</v>
      </c>
      <c r="AI159" s="133">
        <f t="shared" si="99"/>
        <v>0</v>
      </c>
    </row>
    <row r="160" spans="1:35" hidden="1" x14ac:dyDescent="0.2">
      <c r="A160" s="53"/>
      <c r="B160" s="211"/>
      <c r="C160" s="223"/>
      <c r="D160" s="223"/>
      <c r="E160" s="223"/>
      <c r="F160" s="223"/>
      <c r="G160" s="223"/>
      <c r="H160" s="223"/>
      <c r="I160" s="223"/>
      <c r="J160" s="223"/>
      <c r="K160" s="223"/>
      <c r="L160" s="223"/>
      <c r="M160" s="223"/>
      <c r="N160" s="223"/>
      <c r="O160" s="223"/>
      <c r="P160" s="223"/>
      <c r="Q160" s="224"/>
      <c r="R160" s="224"/>
      <c r="T160">
        <f>T159</f>
        <v>25</v>
      </c>
      <c r="U160">
        <v>1</v>
      </c>
      <c r="V160">
        <v>3</v>
      </c>
      <c r="W160" s="127"/>
      <c r="X160" s="135">
        <f t="shared" si="111"/>
        <v>0</v>
      </c>
      <c r="Y160" s="135">
        <f t="shared" si="112"/>
        <v>0</v>
      </c>
      <c r="Z160" s="133" t="str">
        <f t="shared" si="113"/>
        <v/>
      </c>
      <c r="AA160" s="133">
        <f t="shared" si="114"/>
        <v>0</v>
      </c>
      <c r="AB160" s="211"/>
      <c r="AC160">
        <f t="shared" si="96"/>
        <v>0</v>
      </c>
      <c r="AD160" s="53"/>
      <c r="AE160"/>
      <c r="AF160" s="135">
        <f t="shared" ref="AF160:AF191" si="115">VLOOKUP(AE160,Namn,2)</f>
        <v>0</v>
      </c>
      <c r="AG160" s="135">
        <f t="shared" si="97"/>
        <v>0</v>
      </c>
      <c r="AH160" s="133">
        <f t="shared" si="98"/>
        <v>0</v>
      </c>
      <c r="AI160" s="133">
        <f t="shared" si="99"/>
        <v>0</v>
      </c>
    </row>
    <row r="161" spans="1:35" hidden="1" x14ac:dyDescent="0.2">
      <c r="A161" s="53"/>
      <c r="B161" s="211"/>
      <c r="C161" s="223"/>
      <c r="D161" s="223"/>
      <c r="E161" s="223"/>
      <c r="F161" s="223"/>
      <c r="G161" s="223"/>
      <c r="H161" s="223"/>
      <c r="I161" s="223"/>
      <c r="J161" s="223"/>
      <c r="K161" s="223"/>
      <c r="L161" s="223"/>
      <c r="M161" s="223"/>
      <c r="N161" s="223"/>
      <c r="O161" s="223"/>
      <c r="P161" s="223"/>
      <c r="Q161" s="224"/>
      <c r="R161" s="224"/>
      <c r="T161">
        <f>T160</f>
        <v>25</v>
      </c>
      <c r="U161">
        <v>2</v>
      </c>
      <c r="V161">
        <v>1</v>
      </c>
      <c r="W161" s="127"/>
      <c r="X161" s="135">
        <f t="shared" si="111"/>
        <v>0</v>
      </c>
      <c r="Y161" s="135">
        <f t="shared" si="112"/>
        <v>0</v>
      </c>
      <c r="Z161" s="133" t="str">
        <f t="shared" si="113"/>
        <v/>
      </c>
      <c r="AA161" s="133">
        <f t="shared" si="114"/>
        <v>0</v>
      </c>
      <c r="AB161" s="211"/>
      <c r="AC161">
        <f t="shared" si="96"/>
        <v>0</v>
      </c>
      <c r="AD161" s="236"/>
      <c r="AE161"/>
      <c r="AF161" s="135">
        <f t="shared" si="115"/>
        <v>0</v>
      </c>
      <c r="AG161" s="135">
        <f t="shared" si="97"/>
        <v>0</v>
      </c>
      <c r="AH161" s="133">
        <f t="shared" si="98"/>
        <v>0</v>
      </c>
      <c r="AI161" s="133">
        <f t="shared" si="99"/>
        <v>0</v>
      </c>
    </row>
    <row r="162" spans="1:35" hidden="1" x14ac:dyDescent="0.2">
      <c r="A162" s="53"/>
      <c r="B162" s="211"/>
      <c r="C162" s="223"/>
      <c r="D162" s="223"/>
      <c r="E162" s="223"/>
      <c r="F162" s="223"/>
      <c r="G162" s="223"/>
      <c r="H162" s="223"/>
      <c r="I162" s="223"/>
      <c r="J162" s="223"/>
      <c r="K162" s="223"/>
      <c r="L162" s="223"/>
      <c r="M162" s="223"/>
      <c r="N162" s="223"/>
      <c r="O162" s="223"/>
      <c r="P162" s="223"/>
      <c r="Q162" s="224"/>
      <c r="R162" s="224"/>
      <c r="T162">
        <f>T161</f>
        <v>25</v>
      </c>
      <c r="U162">
        <v>2</v>
      </c>
      <c r="V162">
        <v>2</v>
      </c>
      <c r="W162" s="127"/>
      <c r="X162" s="135">
        <f t="shared" si="111"/>
        <v>0</v>
      </c>
      <c r="Y162" s="135">
        <f t="shared" si="112"/>
        <v>0</v>
      </c>
      <c r="Z162" s="133" t="str">
        <f t="shared" si="113"/>
        <v/>
      </c>
      <c r="AA162" s="133">
        <f t="shared" si="114"/>
        <v>0</v>
      </c>
      <c r="AB162" s="211"/>
      <c r="AC162">
        <f t="shared" si="96"/>
        <v>0</v>
      </c>
      <c r="AD162" s="127"/>
      <c r="AE162"/>
      <c r="AF162" s="135">
        <f t="shared" si="115"/>
        <v>0</v>
      </c>
      <c r="AG162" s="135">
        <f t="shared" si="97"/>
        <v>0</v>
      </c>
      <c r="AH162" s="133">
        <f t="shared" si="98"/>
        <v>0</v>
      </c>
      <c r="AI162" s="133">
        <f t="shared" si="99"/>
        <v>0</v>
      </c>
    </row>
    <row r="163" spans="1:35" hidden="1" x14ac:dyDescent="0.2">
      <c r="A163" s="53"/>
      <c r="B163" s="211"/>
      <c r="C163" s="223"/>
      <c r="D163" s="223"/>
      <c r="E163" s="223"/>
      <c r="F163" s="223"/>
      <c r="G163" s="223"/>
      <c r="H163" s="223"/>
      <c r="I163" s="223"/>
      <c r="J163" s="223"/>
      <c r="K163" s="223"/>
      <c r="L163" s="223"/>
      <c r="M163" s="223"/>
      <c r="N163" s="223"/>
      <c r="O163" s="223"/>
      <c r="P163" s="223"/>
      <c r="Q163" s="224"/>
      <c r="R163" s="224"/>
      <c r="T163">
        <f>T162</f>
        <v>25</v>
      </c>
      <c r="U163">
        <v>2</v>
      </c>
      <c r="V163">
        <v>3</v>
      </c>
      <c r="W163" s="127"/>
      <c r="X163" s="135">
        <f t="shared" si="111"/>
        <v>0</v>
      </c>
      <c r="Y163" s="135">
        <f t="shared" si="112"/>
        <v>0</v>
      </c>
      <c r="Z163" s="133" t="str">
        <f t="shared" si="113"/>
        <v/>
      </c>
      <c r="AA163" s="133">
        <f t="shared" si="114"/>
        <v>0</v>
      </c>
      <c r="AB163" s="211"/>
      <c r="AC163">
        <f t="shared" si="96"/>
        <v>0</v>
      </c>
      <c r="AD163" s="127"/>
      <c r="AE163"/>
      <c r="AF163" s="135">
        <f t="shared" si="115"/>
        <v>0</v>
      </c>
      <c r="AG163" s="135">
        <f t="shared" si="97"/>
        <v>0</v>
      </c>
      <c r="AH163" s="133">
        <f t="shared" si="98"/>
        <v>0</v>
      </c>
      <c r="AI163" s="133">
        <f t="shared" si="99"/>
        <v>0</v>
      </c>
    </row>
    <row r="164" spans="1:35" hidden="1" x14ac:dyDescent="0.2">
      <c r="A164" s="53"/>
      <c r="B164" s="211"/>
      <c r="C164" s="223"/>
      <c r="D164" s="223"/>
      <c r="E164" s="223"/>
      <c r="F164" s="223"/>
      <c r="G164" s="223"/>
      <c r="H164" s="223"/>
      <c r="I164" s="223"/>
      <c r="J164" s="223"/>
      <c r="K164" s="223"/>
      <c r="L164" s="223"/>
      <c r="M164" s="223"/>
      <c r="N164" s="223"/>
      <c r="O164" s="223"/>
      <c r="P164" s="223"/>
      <c r="Q164" s="224"/>
      <c r="R164" s="224"/>
      <c r="W164" s="127"/>
      <c r="X164" s="112"/>
      <c r="Y164" s="112"/>
      <c r="Z164" s="133" t="str">
        <f>CONCATENATE(VLOOKUP(W164,Namn,10)," ",IF(VLOOKUP(W164,Namn,9)="x","Vet",IF(VLOOKUP(W164,Namn,8)="x",IF(VLOOKUP(W164,Namn,3)="H","OB","OG")," ")))</f>
        <v xml:space="preserve">  </v>
      </c>
      <c r="AA164" s="112"/>
      <c r="AB164" s="211"/>
      <c r="AC164">
        <f t="shared" si="96"/>
        <v>0</v>
      </c>
      <c r="AD164" s="127"/>
      <c r="AE164" s="132"/>
      <c r="AF164" s="135">
        <f t="shared" si="115"/>
        <v>0</v>
      </c>
      <c r="AG164" s="135">
        <f t="shared" si="97"/>
        <v>0</v>
      </c>
      <c r="AH164" s="133">
        <f t="shared" si="98"/>
        <v>0</v>
      </c>
      <c r="AI164" s="133">
        <f t="shared" ref="AI164:AI194" si="116">VLOOKUP(AE164,Namn,27)</f>
        <v>0</v>
      </c>
    </row>
    <row r="165" spans="1:35" hidden="1" x14ac:dyDescent="0.2">
      <c r="A165" s="53"/>
      <c r="B165" s="211"/>
      <c r="C165" s="223"/>
      <c r="D165" s="223"/>
      <c r="E165" s="223"/>
      <c r="F165" s="223"/>
      <c r="G165" s="223"/>
      <c r="H165" s="223"/>
      <c r="I165" s="223"/>
      <c r="J165" s="223"/>
      <c r="K165" s="223"/>
      <c r="L165" s="223"/>
      <c r="M165" s="223"/>
      <c r="N165" s="223"/>
      <c r="O165" s="223"/>
      <c r="P165" s="223"/>
      <c r="Q165" s="224"/>
      <c r="R165" s="224"/>
      <c r="T165">
        <f>T158+1</f>
        <v>26</v>
      </c>
      <c r="U165">
        <v>1</v>
      </c>
      <c r="V165">
        <v>1</v>
      </c>
      <c r="W165" s="127"/>
      <c r="X165" s="135">
        <f t="shared" ref="X165:X170" si="117">VLOOKUP($W165,Namn,2)</f>
        <v>0</v>
      </c>
      <c r="Y165" s="135">
        <f t="shared" ref="Y165:Y170" si="118">VLOOKUP($W165,Namn,3)</f>
        <v>0</v>
      </c>
      <c r="Z165" s="133" t="str">
        <f t="shared" ref="Z165:Z177" si="119">CONCATENATE(IF(VLOOKUP(W165,Namn,10)="x","OB-",IF(VLOOKUP(W165,Namn,11)="x","OG-",IF(VLOOKUP(W165,Namn,12)="x","Vet-",""))),VLOOKUP(W165,Namn,10))</f>
        <v/>
      </c>
      <c r="AA165" s="133">
        <f t="shared" ref="AA165:AA170" si="120">VLOOKUP($W165,Namn,27)</f>
        <v>0</v>
      </c>
      <c r="AB165" s="211"/>
      <c r="AC165">
        <f t="shared" si="96"/>
        <v>0</v>
      </c>
      <c r="AD165" s="127"/>
      <c r="AE165"/>
      <c r="AF165" s="135">
        <f t="shared" si="115"/>
        <v>0</v>
      </c>
      <c r="AG165" s="135">
        <f t="shared" si="97"/>
        <v>0</v>
      </c>
      <c r="AH165" s="133">
        <f t="shared" si="98"/>
        <v>0</v>
      </c>
      <c r="AI165" s="133">
        <f t="shared" si="116"/>
        <v>0</v>
      </c>
    </row>
    <row r="166" spans="1:35" hidden="1" x14ac:dyDescent="0.2">
      <c r="A166" s="53"/>
      <c r="B166" s="211"/>
      <c r="C166" s="223"/>
      <c r="D166" s="223"/>
      <c r="E166" s="223"/>
      <c r="F166" s="223"/>
      <c r="G166" s="223"/>
      <c r="H166" s="223"/>
      <c r="I166" s="223"/>
      <c r="J166" s="223"/>
      <c r="K166" s="223"/>
      <c r="L166" s="223"/>
      <c r="M166" s="223"/>
      <c r="N166" s="223"/>
      <c r="O166" s="223"/>
      <c r="P166" s="223"/>
      <c r="Q166" s="224"/>
      <c r="R166" s="224"/>
      <c r="T166">
        <f>T165</f>
        <v>26</v>
      </c>
      <c r="U166">
        <v>1</v>
      </c>
      <c r="V166">
        <v>2</v>
      </c>
      <c r="W166" s="127"/>
      <c r="X166" s="135">
        <f t="shared" si="117"/>
        <v>0</v>
      </c>
      <c r="Y166" s="135">
        <f t="shared" si="118"/>
        <v>0</v>
      </c>
      <c r="Z166" s="133" t="str">
        <f t="shared" si="119"/>
        <v/>
      </c>
      <c r="AA166" s="133">
        <f t="shared" si="120"/>
        <v>0</v>
      </c>
      <c r="AB166" s="211"/>
      <c r="AC166">
        <f t="shared" si="96"/>
        <v>0</v>
      </c>
      <c r="AD166" s="53"/>
      <c r="AE166"/>
      <c r="AF166" s="135">
        <f t="shared" si="115"/>
        <v>0</v>
      </c>
      <c r="AG166" s="135">
        <f t="shared" si="97"/>
        <v>0</v>
      </c>
      <c r="AH166" s="133">
        <f t="shared" si="98"/>
        <v>0</v>
      </c>
      <c r="AI166" s="133">
        <f t="shared" si="116"/>
        <v>0</v>
      </c>
    </row>
    <row r="167" spans="1:35" hidden="1" x14ac:dyDescent="0.2">
      <c r="A167" s="53"/>
      <c r="B167" s="211"/>
      <c r="C167" s="223"/>
      <c r="D167" s="223"/>
      <c r="E167" s="223"/>
      <c r="F167" s="223"/>
      <c r="G167" s="223"/>
      <c r="H167" s="223"/>
      <c r="I167" s="223"/>
      <c r="J167" s="223"/>
      <c r="K167" s="223"/>
      <c r="L167" s="223"/>
      <c r="M167" s="223"/>
      <c r="N167" s="223"/>
      <c r="O167" s="223"/>
      <c r="P167" s="223"/>
      <c r="Q167" s="224"/>
      <c r="R167" s="224"/>
      <c r="T167">
        <f>T166</f>
        <v>26</v>
      </c>
      <c r="U167">
        <v>1</v>
      </c>
      <c r="V167">
        <v>3</v>
      </c>
      <c r="W167" s="127"/>
      <c r="X167" s="135">
        <f t="shared" si="117"/>
        <v>0</v>
      </c>
      <c r="Y167" s="135">
        <f t="shared" si="118"/>
        <v>0</v>
      </c>
      <c r="Z167" s="133" t="str">
        <f t="shared" si="119"/>
        <v/>
      </c>
      <c r="AA167" s="133">
        <f t="shared" si="120"/>
        <v>0</v>
      </c>
      <c r="AB167" s="211"/>
      <c r="AC167">
        <f t="shared" si="96"/>
        <v>0</v>
      </c>
      <c r="AD167" s="127"/>
      <c r="AE167" s="127"/>
      <c r="AF167" s="135">
        <f t="shared" si="115"/>
        <v>0</v>
      </c>
      <c r="AG167" s="135">
        <f t="shared" si="97"/>
        <v>0</v>
      </c>
      <c r="AH167" s="133">
        <f t="shared" si="98"/>
        <v>0</v>
      </c>
      <c r="AI167" s="133">
        <f t="shared" si="116"/>
        <v>0</v>
      </c>
    </row>
    <row r="168" spans="1:35" hidden="1" x14ac:dyDescent="0.2">
      <c r="A168" s="53"/>
      <c r="B168" s="211"/>
      <c r="C168" s="223"/>
      <c r="D168" s="223"/>
      <c r="E168" s="223"/>
      <c r="F168" s="223"/>
      <c r="G168" s="223"/>
      <c r="H168" s="223"/>
      <c r="I168" s="223"/>
      <c r="J168" s="223"/>
      <c r="K168" s="223"/>
      <c r="L168" s="223"/>
      <c r="M168" s="223"/>
      <c r="N168" s="223"/>
      <c r="O168" s="223"/>
      <c r="P168" s="223"/>
      <c r="Q168" s="224"/>
      <c r="R168" s="224"/>
      <c r="T168">
        <f>T167</f>
        <v>26</v>
      </c>
      <c r="U168">
        <v>2</v>
      </c>
      <c r="V168">
        <v>1</v>
      </c>
      <c r="W168" s="127"/>
      <c r="X168" s="135">
        <f t="shared" si="117"/>
        <v>0</v>
      </c>
      <c r="Y168" s="135">
        <f t="shared" si="118"/>
        <v>0</v>
      </c>
      <c r="Z168" s="133" t="str">
        <f t="shared" si="119"/>
        <v/>
      </c>
      <c r="AA168" s="133">
        <f t="shared" si="120"/>
        <v>0</v>
      </c>
      <c r="AB168" s="211"/>
      <c r="AC168">
        <f t="shared" si="96"/>
        <v>0</v>
      </c>
      <c r="AD168" s="127"/>
      <c r="AE168" s="127"/>
      <c r="AF168" s="135">
        <f t="shared" si="115"/>
        <v>0</v>
      </c>
      <c r="AG168" s="135">
        <f t="shared" si="97"/>
        <v>0</v>
      </c>
      <c r="AH168" s="133">
        <f t="shared" si="98"/>
        <v>0</v>
      </c>
      <c r="AI168" s="133">
        <f t="shared" si="116"/>
        <v>0</v>
      </c>
    </row>
    <row r="169" spans="1:35" hidden="1" x14ac:dyDescent="0.2">
      <c r="A169" s="53"/>
      <c r="B169" s="211"/>
      <c r="C169" s="223"/>
      <c r="D169" s="223"/>
      <c r="E169" s="223"/>
      <c r="F169" s="223"/>
      <c r="G169" s="223"/>
      <c r="H169" s="223"/>
      <c r="I169" s="223"/>
      <c r="J169" s="223"/>
      <c r="K169" s="223"/>
      <c r="L169" s="223"/>
      <c r="M169" s="223"/>
      <c r="N169" s="223"/>
      <c r="O169" s="223"/>
      <c r="P169" s="223"/>
      <c r="Q169" s="224"/>
      <c r="R169" s="224"/>
      <c r="T169">
        <f>T168</f>
        <v>26</v>
      </c>
      <c r="U169">
        <v>2</v>
      </c>
      <c r="V169">
        <v>2</v>
      </c>
      <c r="W169" s="127"/>
      <c r="X169" s="135">
        <f t="shared" si="117"/>
        <v>0</v>
      </c>
      <c r="Y169" s="135">
        <f t="shared" si="118"/>
        <v>0</v>
      </c>
      <c r="Z169" s="133" t="str">
        <f t="shared" si="119"/>
        <v/>
      </c>
      <c r="AA169" s="133">
        <f t="shared" si="120"/>
        <v>0</v>
      </c>
      <c r="AB169" s="211"/>
      <c r="AC169">
        <f t="shared" si="96"/>
        <v>0</v>
      </c>
      <c r="AD169" s="127"/>
      <c r="AE169"/>
      <c r="AF169" s="135">
        <f t="shared" si="115"/>
        <v>0</v>
      </c>
      <c r="AG169" s="135">
        <f t="shared" si="97"/>
        <v>0</v>
      </c>
      <c r="AH169" s="133">
        <f t="shared" si="98"/>
        <v>0</v>
      </c>
      <c r="AI169" s="133">
        <f t="shared" si="116"/>
        <v>0</v>
      </c>
    </row>
    <row r="170" spans="1:35" hidden="1" x14ac:dyDescent="0.2">
      <c r="A170" s="53"/>
      <c r="B170" s="211"/>
      <c r="C170" s="223"/>
      <c r="D170" s="223"/>
      <c r="E170" s="223"/>
      <c r="F170" s="223"/>
      <c r="G170" s="223"/>
      <c r="H170" s="223"/>
      <c r="I170" s="223"/>
      <c r="J170" s="223"/>
      <c r="K170" s="223"/>
      <c r="L170" s="223"/>
      <c r="M170" s="223"/>
      <c r="N170" s="223"/>
      <c r="O170" s="223"/>
      <c r="P170" s="223"/>
      <c r="Q170" s="224"/>
      <c r="R170" s="224"/>
      <c r="T170">
        <f>T169</f>
        <v>26</v>
      </c>
      <c r="U170">
        <v>2</v>
      </c>
      <c r="V170">
        <v>3</v>
      </c>
      <c r="W170" s="127"/>
      <c r="X170" s="135">
        <f t="shared" si="117"/>
        <v>0</v>
      </c>
      <c r="Y170" s="135">
        <f t="shared" si="118"/>
        <v>0</v>
      </c>
      <c r="Z170" s="133" t="str">
        <f t="shared" si="119"/>
        <v/>
      </c>
      <c r="AA170" s="133">
        <f t="shared" si="120"/>
        <v>0</v>
      </c>
      <c r="AB170" s="211"/>
      <c r="AC170">
        <f t="shared" si="96"/>
        <v>0</v>
      </c>
      <c r="AD170" s="127"/>
      <c r="AE170"/>
      <c r="AF170" s="135">
        <f t="shared" si="115"/>
        <v>0</v>
      </c>
      <c r="AG170" s="135">
        <f t="shared" si="97"/>
        <v>0</v>
      </c>
      <c r="AH170" s="133">
        <f t="shared" si="98"/>
        <v>0</v>
      </c>
      <c r="AI170" s="133">
        <f t="shared" si="116"/>
        <v>0</v>
      </c>
    </row>
    <row r="171" spans="1:35" hidden="1" x14ac:dyDescent="0.2">
      <c r="A171" s="53"/>
      <c r="B171" s="211"/>
      <c r="C171" s="223"/>
      <c r="D171" s="223"/>
      <c r="E171" s="223"/>
      <c r="F171" s="223"/>
      <c r="G171" s="223"/>
      <c r="H171" s="223"/>
      <c r="I171" s="223"/>
      <c r="J171" s="223"/>
      <c r="K171" s="223"/>
      <c r="L171" s="223"/>
      <c r="M171" s="223"/>
      <c r="N171" s="223"/>
      <c r="O171" s="223"/>
      <c r="P171" s="223"/>
      <c r="Q171" s="224"/>
      <c r="R171" s="224"/>
      <c r="W171" s="127"/>
      <c r="X171" s="112"/>
      <c r="Y171" s="112"/>
      <c r="Z171" s="133" t="str">
        <f t="shared" si="119"/>
        <v/>
      </c>
      <c r="AA171" s="112"/>
      <c r="AB171" s="211"/>
      <c r="AC171">
        <f t="shared" si="96"/>
        <v>0</v>
      </c>
      <c r="AD171" s="127"/>
      <c r="AE171" s="127"/>
      <c r="AF171" s="135">
        <f t="shared" si="115"/>
        <v>0</v>
      </c>
      <c r="AG171" s="135">
        <f t="shared" si="97"/>
        <v>0</v>
      </c>
      <c r="AH171" s="133">
        <f t="shared" si="98"/>
        <v>0</v>
      </c>
      <c r="AI171" s="133">
        <f t="shared" si="116"/>
        <v>0</v>
      </c>
    </row>
    <row r="172" spans="1:35" hidden="1" x14ac:dyDescent="0.2">
      <c r="A172" s="53"/>
      <c r="B172" s="211"/>
      <c r="C172" s="223"/>
      <c r="D172" s="223"/>
      <c r="E172" s="223"/>
      <c r="F172" s="223"/>
      <c r="G172" s="223"/>
      <c r="H172" s="223"/>
      <c r="I172" s="223"/>
      <c r="J172" s="223"/>
      <c r="K172" s="223"/>
      <c r="L172" s="223"/>
      <c r="M172" s="223"/>
      <c r="N172" s="223"/>
      <c r="O172" s="223"/>
      <c r="P172" s="223"/>
      <c r="Q172" s="224"/>
      <c r="R172" s="224"/>
      <c r="T172">
        <f>T165+1</f>
        <v>27</v>
      </c>
      <c r="U172">
        <v>1</v>
      </c>
      <c r="V172">
        <v>1</v>
      </c>
      <c r="W172" s="127"/>
      <c r="X172" s="135">
        <f t="shared" ref="X172:X177" si="121">VLOOKUP($W172,Namn,2)</f>
        <v>0</v>
      </c>
      <c r="Y172" s="135">
        <f t="shared" ref="Y172:Y177" si="122">VLOOKUP($W172,Namn,3)</f>
        <v>0</v>
      </c>
      <c r="Z172" s="133" t="str">
        <f t="shared" si="119"/>
        <v/>
      </c>
      <c r="AA172" s="133">
        <f t="shared" ref="AA172:AA177" si="123">VLOOKUP($W172,Namn,27)</f>
        <v>0</v>
      </c>
      <c r="AB172" s="211"/>
      <c r="AC172">
        <f t="shared" si="96"/>
        <v>0</v>
      </c>
      <c r="AD172" s="127"/>
      <c r="AE172" s="127"/>
      <c r="AF172" s="135">
        <f t="shared" si="115"/>
        <v>0</v>
      </c>
      <c r="AG172" s="135">
        <f t="shared" si="97"/>
        <v>0</v>
      </c>
      <c r="AH172" s="133">
        <f t="shared" si="98"/>
        <v>0</v>
      </c>
      <c r="AI172" s="133">
        <f t="shared" si="116"/>
        <v>0</v>
      </c>
    </row>
    <row r="173" spans="1:35" hidden="1" x14ac:dyDescent="0.2">
      <c r="A173" s="53"/>
      <c r="B173" s="211"/>
      <c r="C173" s="223"/>
      <c r="D173" s="223"/>
      <c r="E173" s="223"/>
      <c r="F173" s="223"/>
      <c r="G173" s="223"/>
      <c r="H173" s="223"/>
      <c r="I173" s="223"/>
      <c r="J173" s="223"/>
      <c r="K173" s="223"/>
      <c r="L173" s="223"/>
      <c r="M173" s="223"/>
      <c r="N173" s="223"/>
      <c r="O173" s="223"/>
      <c r="P173" s="223"/>
      <c r="Q173" s="224"/>
      <c r="R173" s="224"/>
      <c r="T173">
        <f>T172</f>
        <v>27</v>
      </c>
      <c r="U173">
        <v>1</v>
      </c>
      <c r="V173">
        <v>2</v>
      </c>
      <c r="W173" s="127"/>
      <c r="X173" s="135">
        <f t="shared" si="121"/>
        <v>0</v>
      </c>
      <c r="Y173" s="135">
        <f t="shared" si="122"/>
        <v>0</v>
      </c>
      <c r="Z173" s="133" t="str">
        <f t="shared" si="119"/>
        <v/>
      </c>
      <c r="AA173" s="133">
        <f t="shared" si="123"/>
        <v>0</v>
      </c>
      <c r="AB173" s="211"/>
      <c r="AC173">
        <f t="shared" si="96"/>
        <v>0</v>
      </c>
      <c r="AD173" s="127"/>
      <c r="AE173" s="112"/>
      <c r="AF173" s="135">
        <f t="shared" si="115"/>
        <v>0</v>
      </c>
      <c r="AG173" s="135">
        <f t="shared" si="97"/>
        <v>0</v>
      </c>
      <c r="AH173" s="133">
        <f t="shared" si="98"/>
        <v>0</v>
      </c>
      <c r="AI173" s="133">
        <f t="shared" si="116"/>
        <v>0</v>
      </c>
    </row>
    <row r="174" spans="1:35" hidden="1" x14ac:dyDescent="0.2">
      <c r="B174" s="211"/>
      <c r="C174" s="223"/>
      <c r="D174" s="223"/>
      <c r="E174" s="223"/>
      <c r="F174" s="223"/>
      <c r="G174" s="223"/>
      <c r="H174" s="223"/>
      <c r="I174" s="223"/>
      <c r="J174" s="223"/>
      <c r="K174" s="223"/>
      <c r="L174" s="223"/>
      <c r="M174" s="223"/>
      <c r="N174" s="223"/>
      <c r="O174" s="223"/>
      <c r="P174" s="223"/>
      <c r="Q174" s="224"/>
      <c r="R174" s="224"/>
      <c r="T174">
        <f>T173</f>
        <v>27</v>
      </c>
      <c r="U174">
        <v>1</v>
      </c>
      <c r="V174">
        <v>3</v>
      </c>
      <c r="W174" s="127"/>
      <c r="X174" s="135">
        <f t="shared" si="121"/>
        <v>0</v>
      </c>
      <c r="Y174" s="135">
        <f t="shared" si="122"/>
        <v>0</v>
      </c>
      <c r="Z174" s="133" t="str">
        <f t="shared" si="119"/>
        <v/>
      </c>
      <c r="AA174" s="133">
        <f t="shared" si="123"/>
        <v>0</v>
      </c>
      <c r="AB174" s="211"/>
      <c r="AC174">
        <f t="shared" si="96"/>
        <v>0</v>
      </c>
      <c r="AD174" s="127"/>
      <c r="AE174"/>
      <c r="AF174" s="135">
        <f t="shared" si="115"/>
        <v>0</v>
      </c>
      <c r="AG174" s="135">
        <f t="shared" si="97"/>
        <v>0</v>
      </c>
      <c r="AH174" s="133">
        <f t="shared" si="98"/>
        <v>0</v>
      </c>
      <c r="AI174" s="133">
        <f t="shared" si="116"/>
        <v>0</v>
      </c>
    </row>
    <row r="175" spans="1:35" hidden="1" x14ac:dyDescent="0.2">
      <c r="B175" s="211"/>
      <c r="C175" s="223"/>
      <c r="D175" s="223"/>
      <c r="E175" s="223"/>
      <c r="F175" s="223"/>
      <c r="G175" s="223"/>
      <c r="H175" s="223"/>
      <c r="I175" s="223"/>
      <c r="J175" s="223"/>
      <c r="K175" s="223"/>
      <c r="L175" s="223"/>
      <c r="M175" s="223"/>
      <c r="N175" s="223"/>
      <c r="O175" s="223"/>
      <c r="P175" s="223"/>
      <c r="Q175" s="224"/>
      <c r="R175" s="224"/>
      <c r="T175">
        <f>T174</f>
        <v>27</v>
      </c>
      <c r="U175">
        <v>2</v>
      </c>
      <c r="V175">
        <v>1</v>
      </c>
      <c r="W175" s="127"/>
      <c r="X175" s="135">
        <f t="shared" si="121"/>
        <v>0</v>
      </c>
      <c r="Y175" s="135">
        <f t="shared" si="122"/>
        <v>0</v>
      </c>
      <c r="Z175" s="133" t="str">
        <f t="shared" si="119"/>
        <v/>
      </c>
      <c r="AA175" s="133">
        <f t="shared" si="123"/>
        <v>0</v>
      </c>
      <c r="AB175" s="211"/>
      <c r="AC175">
        <f t="shared" si="96"/>
        <v>0</v>
      </c>
      <c r="AD175" s="127"/>
      <c r="AE175"/>
      <c r="AF175" s="135">
        <f t="shared" si="115"/>
        <v>0</v>
      </c>
      <c r="AG175" s="135">
        <f t="shared" si="97"/>
        <v>0</v>
      </c>
      <c r="AH175" s="133">
        <f t="shared" si="98"/>
        <v>0</v>
      </c>
      <c r="AI175" s="133">
        <f t="shared" si="116"/>
        <v>0</v>
      </c>
    </row>
    <row r="176" spans="1:35" hidden="1" x14ac:dyDescent="0.2">
      <c r="A176" s="53"/>
      <c r="B176" s="211"/>
      <c r="C176" s="223"/>
      <c r="D176" s="223"/>
      <c r="E176" s="223"/>
      <c r="F176" s="223"/>
      <c r="G176" s="223"/>
      <c r="H176" s="223"/>
      <c r="I176" s="223"/>
      <c r="J176" s="223"/>
      <c r="K176" s="223"/>
      <c r="L176" s="223"/>
      <c r="M176" s="223"/>
      <c r="N176" s="223"/>
      <c r="O176" s="223"/>
      <c r="P176" s="223"/>
      <c r="Q176" s="224"/>
      <c r="R176" s="224"/>
      <c r="T176">
        <f>T175</f>
        <v>27</v>
      </c>
      <c r="U176">
        <v>2</v>
      </c>
      <c r="V176">
        <v>2</v>
      </c>
      <c r="W176" s="127"/>
      <c r="X176" s="135">
        <f t="shared" si="121"/>
        <v>0</v>
      </c>
      <c r="Y176" s="135">
        <f t="shared" si="122"/>
        <v>0</v>
      </c>
      <c r="Z176" s="133" t="str">
        <f t="shared" si="119"/>
        <v/>
      </c>
      <c r="AA176" s="133">
        <f t="shared" si="123"/>
        <v>0</v>
      </c>
      <c r="AB176" s="211"/>
      <c r="AC176">
        <f t="shared" si="96"/>
        <v>0</v>
      </c>
      <c r="AD176" s="127"/>
      <c r="AE176"/>
      <c r="AF176" s="135">
        <f t="shared" si="115"/>
        <v>0</v>
      </c>
      <c r="AG176" s="135">
        <f t="shared" si="97"/>
        <v>0</v>
      </c>
      <c r="AH176" s="133">
        <f t="shared" si="98"/>
        <v>0</v>
      </c>
      <c r="AI176" s="133">
        <f t="shared" si="116"/>
        <v>0</v>
      </c>
    </row>
    <row r="177" spans="1:35" hidden="1" x14ac:dyDescent="0.2">
      <c r="A177" s="53"/>
      <c r="B177" s="211"/>
      <c r="C177" s="223"/>
      <c r="D177" s="223"/>
      <c r="E177" s="223"/>
      <c r="F177" s="223"/>
      <c r="G177" s="223"/>
      <c r="H177" s="223"/>
      <c r="I177" s="223"/>
      <c r="J177" s="223"/>
      <c r="K177" s="223"/>
      <c r="L177" s="223"/>
      <c r="M177" s="223"/>
      <c r="N177" s="223"/>
      <c r="O177" s="223"/>
      <c r="P177" s="223"/>
      <c r="Q177" s="224"/>
      <c r="R177" s="224"/>
      <c r="T177">
        <f>T176</f>
        <v>27</v>
      </c>
      <c r="U177">
        <v>2</v>
      </c>
      <c r="V177">
        <v>3</v>
      </c>
      <c r="W177" s="127"/>
      <c r="X177" s="135">
        <f t="shared" si="121"/>
        <v>0</v>
      </c>
      <c r="Y177" s="135">
        <f t="shared" si="122"/>
        <v>0</v>
      </c>
      <c r="Z177" s="133" t="str">
        <f t="shared" si="119"/>
        <v/>
      </c>
      <c r="AA177" s="133">
        <f t="shared" si="123"/>
        <v>0</v>
      </c>
      <c r="AB177" s="211"/>
      <c r="AC177">
        <f t="shared" si="96"/>
        <v>0</v>
      </c>
      <c r="AD177" s="127"/>
      <c r="AE177" s="127"/>
      <c r="AF177" s="135">
        <f t="shared" si="115"/>
        <v>0</v>
      </c>
      <c r="AG177" s="135">
        <f t="shared" si="97"/>
        <v>0</v>
      </c>
      <c r="AH177" s="133">
        <f t="shared" si="98"/>
        <v>0</v>
      </c>
      <c r="AI177" s="133">
        <f t="shared" si="116"/>
        <v>0</v>
      </c>
    </row>
    <row r="178" spans="1:35" hidden="1" x14ac:dyDescent="0.2">
      <c r="A178" s="53"/>
      <c r="B178" s="211"/>
      <c r="C178" s="223"/>
      <c r="D178" s="223"/>
      <c r="E178" s="223"/>
      <c r="F178" s="223"/>
      <c r="G178" s="223"/>
      <c r="H178" s="223"/>
      <c r="I178" s="223"/>
      <c r="J178" s="223"/>
      <c r="K178" s="223"/>
      <c r="L178" s="223"/>
      <c r="M178" s="223"/>
      <c r="N178" s="223"/>
      <c r="O178" s="223"/>
      <c r="P178" s="223"/>
      <c r="Q178" s="224"/>
      <c r="R178" s="224"/>
      <c r="W178" s="127"/>
      <c r="X178" s="112"/>
      <c r="Y178" s="112"/>
      <c r="Z178" s="133" t="str">
        <f>CONCATENATE(VLOOKUP(W178,Namn,10)," ",IF(VLOOKUP(W178,Namn,9)="x","Vet",IF(VLOOKUP(W178,Namn,8)="x",IF(VLOOKUP(W178,Namn,3)="H","OB","OG")," ")))</f>
        <v xml:space="preserve">  </v>
      </c>
      <c r="AA178" s="112"/>
      <c r="AB178" s="211"/>
      <c r="AC178">
        <f t="shared" si="96"/>
        <v>0</v>
      </c>
      <c r="AD178" s="127"/>
      <c r="AE178" s="127"/>
      <c r="AF178" s="135">
        <f t="shared" si="115"/>
        <v>0</v>
      </c>
      <c r="AG178" s="135">
        <f t="shared" si="97"/>
        <v>0</v>
      </c>
      <c r="AH178" s="133">
        <f t="shared" si="98"/>
        <v>0</v>
      </c>
      <c r="AI178" s="133">
        <f t="shared" si="116"/>
        <v>0</v>
      </c>
    </row>
    <row r="179" spans="1:35" hidden="1" x14ac:dyDescent="0.2">
      <c r="A179" s="53"/>
      <c r="B179" s="211"/>
      <c r="C179" s="223"/>
      <c r="D179" s="223"/>
      <c r="E179" s="223"/>
      <c r="F179" s="223"/>
      <c r="G179" s="223"/>
      <c r="H179" s="223"/>
      <c r="I179" s="223"/>
      <c r="J179" s="223"/>
      <c r="K179" s="223"/>
      <c r="L179" s="223"/>
      <c r="M179" s="223"/>
      <c r="N179" s="223"/>
      <c r="O179" s="223"/>
      <c r="P179" s="223"/>
      <c r="Q179" s="224"/>
      <c r="R179" s="224"/>
      <c r="T179">
        <f>T172+1</f>
        <v>28</v>
      </c>
      <c r="U179">
        <v>1</v>
      </c>
      <c r="V179">
        <v>1</v>
      </c>
      <c r="W179" s="127"/>
      <c r="X179" s="135">
        <f t="shared" ref="X179:X184" si="124">VLOOKUP($W179,Namn,2)</f>
        <v>0</v>
      </c>
      <c r="Y179" s="135">
        <f t="shared" ref="Y179:Y184" si="125">VLOOKUP($W179,Namn,3)</f>
        <v>0</v>
      </c>
      <c r="Z179" s="133" t="str">
        <f t="shared" ref="Z179:Z184" si="126">CONCATENATE(IF(VLOOKUP(W179,Namn,10)="x","OB-",IF(VLOOKUP(W179,Namn,11)="x","OG-",IF(VLOOKUP(W179,Namn,12)="x","Vet-",""))),VLOOKUP(W179,Namn,10))</f>
        <v/>
      </c>
      <c r="AA179" s="133">
        <f t="shared" ref="AA179:AA184" si="127">VLOOKUP($W179,Namn,27)</f>
        <v>0</v>
      </c>
      <c r="AB179" s="211"/>
      <c r="AC179">
        <f t="shared" si="96"/>
        <v>0</v>
      </c>
      <c r="AD179" s="127"/>
      <c r="AE179" s="127"/>
      <c r="AF179" s="135">
        <f t="shared" si="115"/>
        <v>0</v>
      </c>
      <c r="AG179" s="135">
        <f t="shared" si="97"/>
        <v>0</v>
      </c>
      <c r="AH179" s="133">
        <f t="shared" si="98"/>
        <v>0</v>
      </c>
      <c r="AI179" s="133">
        <f t="shared" si="116"/>
        <v>0</v>
      </c>
    </row>
    <row r="180" spans="1:35" hidden="1" x14ac:dyDescent="0.2">
      <c r="A180" s="53"/>
      <c r="B180" s="211"/>
      <c r="C180" s="223"/>
      <c r="D180" s="223"/>
      <c r="E180" s="223"/>
      <c r="F180" s="223"/>
      <c r="G180" s="223"/>
      <c r="H180" s="223"/>
      <c r="I180" s="223"/>
      <c r="J180" s="223"/>
      <c r="K180" s="223"/>
      <c r="L180" s="223"/>
      <c r="M180" s="223"/>
      <c r="N180" s="223"/>
      <c r="O180" s="223"/>
      <c r="P180" s="223"/>
      <c r="Q180" s="224"/>
      <c r="R180" s="224"/>
      <c r="T180">
        <f>T179</f>
        <v>28</v>
      </c>
      <c r="U180">
        <v>1</v>
      </c>
      <c r="V180">
        <v>2</v>
      </c>
      <c r="W180" s="127"/>
      <c r="X180" s="135">
        <f t="shared" si="124"/>
        <v>0</v>
      </c>
      <c r="Y180" s="135">
        <f t="shared" si="125"/>
        <v>0</v>
      </c>
      <c r="Z180" s="133" t="str">
        <f t="shared" si="126"/>
        <v/>
      </c>
      <c r="AA180" s="133">
        <f t="shared" si="127"/>
        <v>0</v>
      </c>
      <c r="AB180" s="211"/>
      <c r="AC180">
        <f t="shared" si="96"/>
        <v>0</v>
      </c>
      <c r="AD180" s="127"/>
      <c r="AE180" s="127"/>
      <c r="AF180" s="135">
        <f t="shared" si="115"/>
        <v>0</v>
      </c>
      <c r="AG180" s="135">
        <f t="shared" si="97"/>
        <v>0</v>
      </c>
      <c r="AH180" s="133">
        <f t="shared" si="98"/>
        <v>0</v>
      </c>
      <c r="AI180" s="133">
        <f t="shared" si="116"/>
        <v>0</v>
      </c>
    </row>
    <row r="181" spans="1:35" hidden="1" x14ac:dyDescent="0.2">
      <c r="A181" s="53"/>
      <c r="B181" s="211"/>
      <c r="C181" s="223"/>
      <c r="D181" s="223"/>
      <c r="E181" s="223"/>
      <c r="F181" s="223"/>
      <c r="G181" s="223"/>
      <c r="H181" s="223"/>
      <c r="I181" s="223"/>
      <c r="J181" s="223"/>
      <c r="K181" s="223"/>
      <c r="L181" s="223"/>
      <c r="M181" s="223"/>
      <c r="N181" s="223"/>
      <c r="O181" s="223"/>
      <c r="P181" s="223"/>
      <c r="Q181" s="224"/>
      <c r="R181" s="237"/>
      <c r="T181">
        <f>T180</f>
        <v>28</v>
      </c>
      <c r="U181">
        <v>1</v>
      </c>
      <c r="V181">
        <v>3</v>
      </c>
      <c r="W181" s="127"/>
      <c r="X181" s="135">
        <f t="shared" si="124"/>
        <v>0</v>
      </c>
      <c r="Y181" s="135">
        <f t="shared" si="125"/>
        <v>0</v>
      </c>
      <c r="Z181" s="133" t="str">
        <f t="shared" si="126"/>
        <v/>
      </c>
      <c r="AA181" s="133">
        <f t="shared" si="127"/>
        <v>0</v>
      </c>
      <c r="AB181" s="211"/>
      <c r="AC181">
        <f t="shared" si="96"/>
        <v>0</v>
      </c>
      <c r="AD181" s="127"/>
      <c r="AE181" s="112"/>
      <c r="AF181" s="135">
        <f t="shared" si="115"/>
        <v>0</v>
      </c>
      <c r="AG181" s="135">
        <f t="shared" si="97"/>
        <v>0</v>
      </c>
      <c r="AH181" s="133">
        <f t="shared" si="98"/>
        <v>0</v>
      </c>
      <c r="AI181" s="133">
        <f t="shared" si="116"/>
        <v>0</v>
      </c>
    </row>
    <row r="182" spans="1:35" hidden="1" x14ac:dyDescent="0.2">
      <c r="A182" s="53"/>
      <c r="B182" s="211"/>
      <c r="C182" s="223"/>
      <c r="D182" s="223"/>
      <c r="E182" s="223"/>
      <c r="F182" s="223"/>
      <c r="G182" s="223"/>
      <c r="H182" s="223"/>
      <c r="I182" s="223"/>
      <c r="J182" s="223"/>
      <c r="K182" s="223"/>
      <c r="L182" s="223"/>
      <c r="M182" s="223"/>
      <c r="N182" s="223"/>
      <c r="O182" s="223"/>
      <c r="P182" s="223"/>
      <c r="Q182" s="224"/>
      <c r="R182" s="224"/>
      <c r="T182">
        <f>T181</f>
        <v>28</v>
      </c>
      <c r="U182">
        <v>2</v>
      </c>
      <c r="V182">
        <v>1</v>
      </c>
      <c r="W182" s="127"/>
      <c r="X182" s="135">
        <f t="shared" si="124"/>
        <v>0</v>
      </c>
      <c r="Y182" s="135">
        <f t="shared" si="125"/>
        <v>0</v>
      </c>
      <c r="Z182" s="133" t="str">
        <f t="shared" si="126"/>
        <v/>
      </c>
      <c r="AA182" s="133">
        <f t="shared" si="127"/>
        <v>0</v>
      </c>
      <c r="AB182" s="211"/>
      <c r="AC182">
        <f t="shared" si="96"/>
        <v>0</v>
      </c>
      <c r="AD182" s="127"/>
      <c r="AE182" s="127"/>
      <c r="AF182" s="135">
        <f t="shared" si="115"/>
        <v>0</v>
      </c>
      <c r="AG182" s="135">
        <f t="shared" si="97"/>
        <v>0</v>
      </c>
      <c r="AH182" s="133">
        <f t="shared" si="98"/>
        <v>0</v>
      </c>
      <c r="AI182" s="133">
        <f t="shared" si="116"/>
        <v>0</v>
      </c>
    </row>
    <row r="183" spans="1:35" hidden="1" x14ac:dyDescent="0.2">
      <c r="A183" s="53"/>
      <c r="B183" s="211"/>
      <c r="C183" s="223"/>
      <c r="D183" s="223"/>
      <c r="E183" s="223"/>
      <c r="F183" s="223"/>
      <c r="G183" s="223"/>
      <c r="H183" s="223"/>
      <c r="I183" s="223"/>
      <c r="J183" s="223"/>
      <c r="K183" s="223"/>
      <c r="L183" s="223"/>
      <c r="M183" s="223"/>
      <c r="N183" s="223"/>
      <c r="O183" s="223"/>
      <c r="P183" s="223"/>
      <c r="Q183" s="224"/>
      <c r="R183" s="224"/>
      <c r="T183">
        <f>T182</f>
        <v>28</v>
      </c>
      <c r="U183">
        <v>2</v>
      </c>
      <c r="V183">
        <v>2</v>
      </c>
      <c r="W183" s="127"/>
      <c r="X183" s="135">
        <f t="shared" si="124"/>
        <v>0</v>
      </c>
      <c r="Y183" s="135">
        <f t="shared" si="125"/>
        <v>0</v>
      </c>
      <c r="Z183" s="133" t="str">
        <f t="shared" si="126"/>
        <v/>
      </c>
      <c r="AA183" s="133">
        <f t="shared" si="127"/>
        <v>0</v>
      </c>
      <c r="AB183" s="211"/>
      <c r="AC183">
        <f t="shared" si="96"/>
        <v>0</v>
      </c>
      <c r="AD183" s="127"/>
      <c r="AE183"/>
      <c r="AF183" s="135">
        <f t="shared" si="115"/>
        <v>0</v>
      </c>
      <c r="AG183" s="135">
        <f t="shared" si="97"/>
        <v>0</v>
      </c>
      <c r="AH183" s="133">
        <f t="shared" si="98"/>
        <v>0</v>
      </c>
      <c r="AI183" s="133">
        <f t="shared" si="116"/>
        <v>0</v>
      </c>
    </row>
    <row r="184" spans="1:35" hidden="1" x14ac:dyDescent="0.2">
      <c r="A184" s="53"/>
      <c r="B184" s="211"/>
      <c r="C184" s="223"/>
      <c r="D184" s="223"/>
      <c r="E184" s="223"/>
      <c r="F184" s="223"/>
      <c r="G184" s="223"/>
      <c r="H184" s="223"/>
      <c r="I184" s="223"/>
      <c r="J184" s="223"/>
      <c r="K184" s="223"/>
      <c r="L184" s="223"/>
      <c r="M184" s="223"/>
      <c r="N184" s="223"/>
      <c r="O184" s="223"/>
      <c r="P184" s="223"/>
      <c r="Q184" s="224"/>
      <c r="R184" s="224"/>
      <c r="T184">
        <f>T183</f>
        <v>28</v>
      </c>
      <c r="U184">
        <v>2</v>
      </c>
      <c r="V184">
        <v>3</v>
      </c>
      <c r="W184" s="127"/>
      <c r="X184" s="135">
        <f t="shared" si="124"/>
        <v>0</v>
      </c>
      <c r="Y184" s="135">
        <f t="shared" si="125"/>
        <v>0</v>
      </c>
      <c r="Z184" s="133" t="str">
        <f t="shared" si="126"/>
        <v/>
      </c>
      <c r="AA184" s="133">
        <f t="shared" si="127"/>
        <v>0</v>
      </c>
      <c r="AB184" s="211"/>
      <c r="AC184">
        <f t="shared" si="96"/>
        <v>0</v>
      </c>
      <c r="AD184" s="127"/>
      <c r="AE184"/>
      <c r="AF184" s="135">
        <f t="shared" si="115"/>
        <v>0</v>
      </c>
      <c r="AG184" s="135">
        <f t="shared" si="97"/>
        <v>0</v>
      </c>
      <c r="AH184" s="133">
        <f t="shared" si="98"/>
        <v>0</v>
      </c>
      <c r="AI184" s="133">
        <f t="shared" si="116"/>
        <v>0</v>
      </c>
    </row>
    <row r="185" spans="1:35" hidden="1" x14ac:dyDescent="0.2">
      <c r="A185" s="53"/>
      <c r="B185" s="211"/>
      <c r="C185" s="223"/>
      <c r="D185" s="223"/>
      <c r="E185" s="223"/>
      <c r="F185" s="223"/>
      <c r="G185" s="223"/>
      <c r="H185" s="223"/>
      <c r="I185" s="223"/>
      <c r="J185" s="223"/>
      <c r="K185" s="223"/>
      <c r="L185" s="223"/>
      <c r="M185" s="223"/>
      <c r="N185" s="223"/>
      <c r="O185" s="223"/>
      <c r="P185" s="223"/>
      <c r="Q185" s="224"/>
      <c r="R185" s="224"/>
      <c r="W185" s="127"/>
      <c r="X185" s="112"/>
      <c r="Y185" s="112"/>
      <c r="Z185" s="133" t="str">
        <f>CONCATENATE(VLOOKUP(W185,Namn,10)," ",IF(VLOOKUP(W185,Namn,9)="x","Vet",IF(VLOOKUP(W185,Namn,8)="x",IF(VLOOKUP(W185,Namn,3)="H","OB","OG")," ")))</f>
        <v xml:space="preserve">  </v>
      </c>
      <c r="AA185" s="112"/>
      <c r="AB185" s="211"/>
      <c r="AC185">
        <f t="shared" si="96"/>
        <v>0</v>
      </c>
      <c r="AD185" s="127"/>
      <c r="AE185" s="127"/>
      <c r="AF185" s="135">
        <f t="shared" si="115"/>
        <v>0</v>
      </c>
      <c r="AG185" s="135">
        <f t="shared" si="97"/>
        <v>0</v>
      </c>
      <c r="AH185" s="133">
        <f t="shared" si="98"/>
        <v>0</v>
      </c>
      <c r="AI185" s="133">
        <f t="shared" si="116"/>
        <v>0</v>
      </c>
    </row>
    <row r="186" spans="1:35" hidden="1" x14ac:dyDescent="0.2">
      <c r="A186" s="53"/>
      <c r="B186" s="211"/>
      <c r="C186" s="223"/>
      <c r="D186" s="223"/>
      <c r="E186" s="223"/>
      <c r="F186" s="223"/>
      <c r="G186" s="223"/>
      <c r="H186" s="223"/>
      <c r="I186" s="223"/>
      <c r="J186" s="223"/>
      <c r="K186" s="223"/>
      <c r="L186" s="223"/>
      <c r="M186" s="223"/>
      <c r="N186" s="223"/>
      <c r="O186" s="223"/>
      <c r="P186" s="223"/>
      <c r="Q186" s="224"/>
      <c r="R186" s="224"/>
      <c r="T186">
        <v>34</v>
      </c>
      <c r="U186">
        <v>1</v>
      </c>
      <c r="V186">
        <v>1</v>
      </c>
      <c r="W186" s="127"/>
      <c r="X186" s="135">
        <f t="shared" ref="X186:X191" si="128">VLOOKUP($W186,Namn,2)</f>
        <v>0</v>
      </c>
      <c r="Y186" s="135">
        <f t="shared" ref="Y186:Y191" si="129">VLOOKUP($W186,Namn,3)</f>
        <v>0</v>
      </c>
      <c r="Z186" s="133" t="s">
        <v>185</v>
      </c>
      <c r="AA186" s="133">
        <f t="shared" ref="AA186:AA191" si="130">VLOOKUP($W186,Namn,27)</f>
        <v>0</v>
      </c>
      <c r="AB186" s="211"/>
      <c r="AC186">
        <f t="shared" si="96"/>
        <v>0</v>
      </c>
      <c r="AD186" s="127"/>
      <c r="AE186"/>
      <c r="AF186" s="135">
        <f t="shared" si="115"/>
        <v>0</v>
      </c>
      <c r="AG186" s="135">
        <f t="shared" si="97"/>
        <v>0</v>
      </c>
      <c r="AH186" s="133">
        <f t="shared" si="98"/>
        <v>0</v>
      </c>
      <c r="AI186" s="133">
        <f t="shared" si="116"/>
        <v>0</v>
      </c>
    </row>
    <row r="187" spans="1:35" hidden="1" x14ac:dyDescent="0.2">
      <c r="A187" s="53"/>
      <c r="B187" s="211"/>
      <c r="C187" s="223"/>
      <c r="D187" s="223"/>
      <c r="E187" s="223"/>
      <c r="F187" s="223"/>
      <c r="G187" s="223"/>
      <c r="H187" s="223"/>
      <c r="I187" s="223"/>
      <c r="J187" s="223"/>
      <c r="K187" s="223"/>
      <c r="L187" s="223"/>
      <c r="M187" s="223"/>
      <c r="N187" s="223"/>
      <c r="O187" s="223"/>
      <c r="P187" s="223"/>
      <c r="Q187" s="224"/>
      <c r="R187" s="224"/>
      <c r="T187">
        <f>T186</f>
        <v>34</v>
      </c>
      <c r="U187">
        <v>1</v>
      </c>
      <c r="V187">
        <v>2</v>
      </c>
      <c r="W187" s="127"/>
      <c r="X187" s="135">
        <f t="shared" si="128"/>
        <v>0</v>
      </c>
      <c r="Y187" s="135">
        <f t="shared" si="129"/>
        <v>0</v>
      </c>
      <c r="Z187" s="133" t="s">
        <v>185</v>
      </c>
      <c r="AA187" s="133">
        <f t="shared" si="130"/>
        <v>0</v>
      </c>
      <c r="AB187" s="211"/>
      <c r="AC187">
        <f t="shared" si="96"/>
        <v>0</v>
      </c>
      <c r="AD187" s="53"/>
      <c r="AE187" s="127"/>
      <c r="AF187" s="135">
        <f t="shared" si="115"/>
        <v>0</v>
      </c>
      <c r="AG187" s="135">
        <f t="shared" si="97"/>
        <v>0</v>
      </c>
      <c r="AH187" s="133">
        <f t="shared" si="98"/>
        <v>0</v>
      </c>
      <c r="AI187" s="133">
        <f t="shared" si="116"/>
        <v>0</v>
      </c>
    </row>
    <row r="188" spans="1:35" hidden="1" x14ac:dyDescent="0.2">
      <c r="A188" s="53"/>
      <c r="B188" s="211"/>
      <c r="C188" s="223"/>
      <c r="D188" s="223"/>
      <c r="E188" s="223"/>
      <c r="F188" s="223"/>
      <c r="G188" s="223"/>
      <c r="H188" s="223"/>
      <c r="I188" s="223"/>
      <c r="J188" s="223"/>
      <c r="K188" s="223"/>
      <c r="L188" s="223"/>
      <c r="M188" s="223"/>
      <c r="N188" s="223"/>
      <c r="O188" s="223"/>
      <c r="P188" s="223"/>
      <c r="Q188" s="224"/>
      <c r="R188" s="224"/>
      <c r="T188">
        <f>T187</f>
        <v>34</v>
      </c>
      <c r="U188">
        <v>1</v>
      </c>
      <c r="V188">
        <v>3</v>
      </c>
      <c r="W188" s="127"/>
      <c r="X188" s="135">
        <f t="shared" si="128"/>
        <v>0</v>
      </c>
      <c r="Y188" s="135">
        <f t="shared" si="129"/>
        <v>0</v>
      </c>
      <c r="Z188" s="133" t="s">
        <v>185</v>
      </c>
      <c r="AA188" s="133">
        <f t="shared" si="130"/>
        <v>0</v>
      </c>
      <c r="AB188" s="211"/>
      <c r="AC188">
        <f t="shared" si="96"/>
        <v>0</v>
      </c>
      <c r="AD188" s="127"/>
      <c r="AE188"/>
      <c r="AF188" s="135">
        <f t="shared" si="115"/>
        <v>0</v>
      </c>
      <c r="AG188" s="135">
        <f t="shared" si="97"/>
        <v>0</v>
      </c>
      <c r="AH188" s="133">
        <f t="shared" si="98"/>
        <v>0</v>
      </c>
      <c r="AI188" s="133">
        <f t="shared" si="116"/>
        <v>0</v>
      </c>
    </row>
    <row r="189" spans="1:35" hidden="1" x14ac:dyDescent="0.2">
      <c r="A189" s="53"/>
      <c r="B189" s="211"/>
      <c r="C189" s="223"/>
      <c r="D189" s="223"/>
      <c r="E189" s="223"/>
      <c r="F189" s="223"/>
      <c r="G189" s="223"/>
      <c r="H189" s="223"/>
      <c r="I189" s="223"/>
      <c r="J189" s="223"/>
      <c r="K189" s="223"/>
      <c r="L189" s="223"/>
      <c r="M189" s="223"/>
      <c r="N189" s="223"/>
      <c r="O189" s="223"/>
      <c r="P189" s="223"/>
      <c r="Q189" s="224"/>
      <c r="R189" s="224"/>
      <c r="T189">
        <f>T188</f>
        <v>34</v>
      </c>
      <c r="U189">
        <v>2</v>
      </c>
      <c r="V189">
        <v>1</v>
      </c>
      <c r="W189" s="127"/>
      <c r="X189" s="135">
        <f t="shared" si="128"/>
        <v>0</v>
      </c>
      <c r="Y189" s="135">
        <f t="shared" si="129"/>
        <v>0</v>
      </c>
      <c r="Z189" s="133" t="s">
        <v>185</v>
      </c>
      <c r="AA189" s="133">
        <f t="shared" si="130"/>
        <v>0</v>
      </c>
      <c r="AB189" s="211"/>
      <c r="AC189">
        <f t="shared" si="96"/>
        <v>0</v>
      </c>
      <c r="AD189" s="127"/>
      <c r="AE189" s="127"/>
      <c r="AF189" s="135">
        <f t="shared" si="115"/>
        <v>0</v>
      </c>
      <c r="AG189" s="135">
        <f t="shared" si="97"/>
        <v>0</v>
      </c>
      <c r="AH189" s="133">
        <f t="shared" si="98"/>
        <v>0</v>
      </c>
      <c r="AI189" s="133">
        <f t="shared" si="116"/>
        <v>0</v>
      </c>
    </row>
    <row r="190" spans="1:35" hidden="1" x14ac:dyDescent="0.2">
      <c r="A190" s="53"/>
      <c r="B190" s="211"/>
      <c r="C190" s="223"/>
      <c r="D190" s="223"/>
      <c r="E190" s="223"/>
      <c r="F190" s="223"/>
      <c r="G190" s="223"/>
      <c r="H190" s="223"/>
      <c r="I190" s="223"/>
      <c r="J190" s="223"/>
      <c r="K190" s="223"/>
      <c r="L190" s="223"/>
      <c r="M190" s="223"/>
      <c r="N190" s="223"/>
      <c r="O190" s="223"/>
      <c r="P190" s="223"/>
      <c r="Q190" s="224"/>
      <c r="R190" s="224"/>
      <c r="T190">
        <f>T189</f>
        <v>34</v>
      </c>
      <c r="U190">
        <v>2</v>
      </c>
      <c r="V190">
        <v>2</v>
      </c>
      <c r="W190" s="127"/>
      <c r="X190" s="135">
        <f t="shared" si="128"/>
        <v>0</v>
      </c>
      <c r="Y190" s="135">
        <f t="shared" si="129"/>
        <v>0</v>
      </c>
      <c r="Z190" s="133" t="s">
        <v>185</v>
      </c>
      <c r="AA190" s="133">
        <f t="shared" si="130"/>
        <v>0</v>
      </c>
      <c r="AB190" s="211"/>
      <c r="AC190">
        <f t="shared" si="96"/>
        <v>0</v>
      </c>
      <c r="AD190" s="127"/>
      <c r="AE190"/>
      <c r="AF190" s="135">
        <f t="shared" si="115"/>
        <v>0</v>
      </c>
      <c r="AG190" s="135">
        <f t="shared" si="97"/>
        <v>0</v>
      </c>
      <c r="AH190" s="133">
        <f t="shared" si="98"/>
        <v>0</v>
      </c>
      <c r="AI190" s="133">
        <f t="shared" si="116"/>
        <v>0</v>
      </c>
    </row>
    <row r="191" spans="1:35" hidden="1" x14ac:dyDescent="0.2">
      <c r="A191" s="53"/>
      <c r="B191" s="211"/>
      <c r="C191" s="223"/>
      <c r="D191" s="223"/>
      <c r="E191" s="223"/>
      <c r="F191" s="223"/>
      <c r="G191" s="223"/>
      <c r="H191" s="223"/>
      <c r="I191" s="223"/>
      <c r="J191" s="223"/>
      <c r="K191" s="223"/>
      <c r="L191" s="223"/>
      <c r="M191" s="223"/>
      <c r="N191" s="223"/>
      <c r="O191" s="223"/>
      <c r="P191" s="223"/>
      <c r="Q191" s="224"/>
      <c r="R191" s="237"/>
      <c r="T191">
        <f>T190</f>
        <v>34</v>
      </c>
      <c r="U191">
        <v>2</v>
      </c>
      <c r="V191">
        <v>3</v>
      </c>
      <c r="W191" s="127"/>
      <c r="X191" s="135">
        <f t="shared" si="128"/>
        <v>0</v>
      </c>
      <c r="Y191" s="135">
        <f t="shared" si="129"/>
        <v>0</v>
      </c>
      <c r="Z191" s="133" t="str">
        <f t="shared" ref="Z191:Z198" si="131">CONCATENATE(IF(VLOOKUP(W191,Namn,10)="x","OB-",IF(VLOOKUP(W191,Namn,11)="x","OG-",IF(VLOOKUP(W191,Namn,12)="x","Vet-",""))),VLOOKUP(W191,Namn,10))</f>
        <v/>
      </c>
      <c r="AA191" s="133">
        <f t="shared" si="130"/>
        <v>0</v>
      </c>
      <c r="AB191" s="211"/>
      <c r="AC191">
        <f t="shared" si="96"/>
        <v>0</v>
      </c>
      <c r="AD191" s="53"/>
      <c r="AE191" s="236"/>
      <c r="AF191" s="135">
        <f t="shared" si="115"/>
        <v>0</v>
      </c>
      <c r="AG191" s="135">
        <f t="shared" si="97"/>
        <v>0</v>
      </c>
      <c r="AH191" s="133">
        <f t="shared" si="98"/>
        <v>0</v>
      </c>
      <c r="AI191" s="133">
        <f t="shared" si="116"/>
        <v>0</v>
      </c>
    </row>
    <row r="192" spans="1:35" hidden="1" x14ac:dyDescent="0.2">
      <c r="A192" s="53"/>
      <c r="B192" s="211"/>
      <c r="C192" s="223"/>
      <c r="D192" s="223"/>
      <c r="E192" s="223"/>
      <c r="F192" s="223"/>
      <c r="G192" s="223"/>
      <c r="H192" s="223"/>
      <c r="I192" s="223"/>
      <c r="J192" s="223"/>
      <c r="K192" s="223"/>
      <c r="L192" s="223"/>
      <c r="M192" s="223"/>
      <c r="N192" s="223"/>
      <c r="O192" s="223"/>
      <c r="P192" s="223"/>
      <c r="Q192" s="224"/>
      <c r="R192" s="224"/>
      <c r="W192" s="127"/>
      <c r="X192" s="112"/>
      <c r="Y192" s="112"/>
      <c r="Z192" s="133" t="str">
        <f t="shared" si="131"/>
        <v/>
      </c>
      <c r="AA192" s="112"/>
      <c r="AB192" s="211"/>
      <c r="AC192">
        <f t="shared" si="96"/>
        <v>0</v>
      </c>
      <c r="AD192" s="53"/>
      <c r="AE192" s="127"/>
      <c r="AF192" s="135">
        <f t="shared" ref="AF192:AF194" si="132">VLOOKUP(AE192,Namn,2)</f>
        <v>0</v>
      </c>
      <c r="AG192" s="135">
        <f t="shared" si="97"/>
        <v>0</v>
      </c>
      <c r="AH192" s="133">
        <f t="shared" si="98"/>
        <v>0</v>
      </c>
      <c r="AI192" s="133">
        <f t="shared" si="116"/>
        <v>0</v>
      </c>
    </row>
    <row r="193" spans="1:35" hidden="1" x14ac:dyDescent="0.2">
      <c r="A193" s="53"/>
      <c r="B193" s="211"/>
      <c r="C193" s="223"/>
      <c r="D193" s="223"/>
      <c r="E193" s="223"/>
      <c r="F193" s="223"/>
      <c r="G193" s="223"/>
      <c r="H193" s="223"/>
      <c r="I193" s="223"/>
      <c r="J193" s="223"/>
      <c r="K193" s="223"/>
      <c r="L193" s="223"/>
      <c r="M193" s="223"/>
      <c r="N193" s="223"/>
      <c r="O193" s="223"/>
      <c r="P193" s="223"/>
      <c r="Q193" s="224"/>
      <c r="R193" s="224"/>
      <c r="T193">
        <v>29</v>
      </c>
      <c r="U193">
        <v>1</v>
      </c>
      <c r="V193">
        <v>1</v>
      </c>
      <c r="W193" s="127"/>
      <c r="X193" s="135">
        <f t="shared" ref="X193:X198" si="133">VLOOKUP($W193,Namn,2)</f>
        <v>0</v>
      </c>
      <c r="Y193" s="135">
        <f t="shared" ref="Y193:Y198" si="134">VLOOKUP($W193,Namn,3)</f>
        <v>0</v>
      </c>
      <c r="Z193" s="133" t="str">
        <f t="shared" si="131"/>
        <v/>
      </c>
      <c r="AA193" s="133">
        <f t="shared" ref="AA193:AA198" si="135">VLOOKUP($W193,Namn,27)</f>
        <v>0</v>
      </c>
      <c r="AB193" s="211"/>
      <c r="AC193">
        <f t="shared" si="96"/>
        <v>0</v>
      </c>
      <c r="AD193" s="127"/>
      <c r="AE193"/>
      <c r="AF193" s="135">
        <f t="shared" si="132"/>
        <v>0</v>
      </c>
      <c r="AG193" s="135">
        <f t="shared" si="97"/>
        <v>0</v>
      </c>
      <c r="AH193" s="133">
        <f t="shared" si="98"/>
        <v>0</v>
      </c>
      <c r="AI193" s="133">
        <f t="shared" si="116"/>
        <v>0</v>
      </c>
    </row>
    <row r="194" spans="1:35" hidden="1" x14ac:dyDescent="0.2">
      <c r="A194" s="53"/>
      <c r="B194" s="211"/>
      <c r="C194" s="223"/>
      <c r="D194" s="223"/>
      <c r="E194" s="223"/>
      <c r="F194" s="223"/>
      <c r="G194" s="223"/>
      <c r="H194" s="223"/>
      <c r="I194" s="223"/>
      <c r="J194" s="223"/>
      <c r="K194" s="223"/>
      <c r="L194" s="223"/>
      <c r="M194" s="223"/>
      <c r="N194" s="223"/>
      <c r="O194" s="223"/>
      <c r="P194" s="223"/>
      <c r="Q194" s="224"/>
      <c r="R194" s="224"/>
      <c r="T194">
        <f>T193</f>
        <v>29</v>
      </c>
      <c r="U194">
        <v>1</v>
      </c>
      <c r="V194">
        <v>2</v>
      </c>
      <c r="W194" s="127"/>
      <c r="X194" s="135">
        <f t="shared" si="133"/>
        <v>0</v>
      </c>
      <c r="Y194" s="135">
        <f t="shared" si="134"/>
        <v>0</v>
      </c>
      <c r="Z194" s="133" t="str">
        <f t="shared" si="131"/>
        <v/>
      </c>
      <c r="AA194" s="133">
        <f t="shared" si="135"/>
        <v>0</v>
      </c>
      <c r="AB194" s="211"/>
      <c r="AC194">
        <f t="shared" si="96"/>
        <v>0</v>
      </c>
      <c r="AD194" s="127"/>
      <c r="AE194" s="127"/>
      <c r="AF194" s="135">
        <f t="shared" si="132"/>
        <v>0</v>
      </c>
      <c r="AG194" s="135">
        <f t="shared" si="97"/>
        <v>0</v>
      </c>
      <c r="AH194" s="133">
        <f t="shared" si="98"/>
        <v>0</v>
      </c>
      <c r="AI194" s="133">
        <f t="shared" si="116"/>
        <v>0</v>
      </c>
    </row>
    <row r="195" spans="1:35" hidden="1" x14ac:dyDescent="0.2">
      <c r="A195" s="53"/>
      <c r="B195" s="211"/>
      <c r="C195" s="223"/>
      <c r="D195" s="223"/>
      <c r="E195" s="223"/>
      <c r="F195" s="223"/>
      <c r="G195" s="223"/>
      <c r="H195" s="223"/>
      <c r="I195" s="223"/>
      <c r="J195" s="223"/>
      <c r="K195" s="223"/>
      <c r="L195" s="223"/>
      <c r="M195" s="223"/>
      <c r="N195" s="223"/>
      <c r="O195" s="223"/>
      <c r="P195" s="223"/>
      <c r="Q195" s="224"/>
      <c r="R195" s="224"/>
      <c r="T195">
        <f>T194</f>
        <v>29</v>
      </c>
      <c r="U195">
        <v>1</v>
      </c>
      <c r="V195">
        <v>3</v>
      </c>
      <c r="W195" s="127"/>
      <c r="X195" s="135">
        <f t="shared" si="133"/>
        <v>0</v>
      </c>
      <c r="Y195" s="135">
        <f t="shared" si="134"/>
        <v>0</v>
      </c>
      <c r="Z195" s="133" t="str">
        <f t="shared" si="131"/>
        <v/>
      </c>
      <c r="AA195" s="133">
        <f t="shared" si="135"/>
        <v>0</v>
      </c>
      <c r="AB195" s="211"/>
      <c r="AC195">
        <f t="shared" si="96"/>
        <v>0</v>
      </c>
      <c r="AD195" s="127"/>
      <c r="AE195" s="127"/>
      <c r="AF195" s="135">
        <f t="shared" ref="AF195:AF226" si="136">VLOOKUP(AE195,Namn,27)</f>
        <v>0</v>
      </c>
      <c r="AG195" s="135">
        <f t="shared" si="97"/>
        <v>0</v>
      </c>
      <c r="AH195" s="133">
        <f t="shared" si="98"/>
        <v>0</v>
      </c>
      <c r="AI195" s="133">
        <f t="shared" ref="AI195:AI226" si="137">VLOOKUP(AE195,Namn,26)</f>
        <v>0</v>
      </c>
    </row>
    <row r="196" spans="1:35" hidden="1" x14ac:dyDescent="0.2">
      <c r="B196" s="211"/>
      <c r="C196" s="223"/>
      <c r="D196" s="223"/>
      <c r="E196" s="223"/>
      <c r="F196" s="223"/>
      <c r="G196" s="223"/>
      <c r="H196" s="223"/>
      <c r="I196" s="223"/>
      <c r="J196" s="223"/>
      <c r="K196" s="223"/>
      <c r="L196" s="223"/>
      <c r="M196" s="223"/>
      <c r="N196" s="223"/>
      <c r="O196" s="223"/>
      <c r="P196" s="223"/>
      <c r="Q196" s="224"/>
      <c r="R196" s="224"/>
      <c r="T196">
        <f>T195</f>
        <v>29</v>
      </c>
      <c r="U196">
        <v>2</v>
      </c>
      <c r="V196">
        <v>1</v>
      </c>
      <c r="W196" s="127"/>
      <c r="X196" s="135">
        <f t="shared" si="133"/>
        <v>0</v>
      </c>
      <c r="Y196" s="135">
        <f t="shared" si="134"/>
        <v>0</v>
      </c>
      <c r="Z196" s="133" t="str">
        <f t="shared" si="131"/>
        <v/>
      </c>
      <c r="AA196" s="133">
        <f t="shared" si="135"/>
        <v>0</v>
      </c>
      <c r="AB196" s="211"/>
      <c r="AC196">
        <f t="shared" ref="AC196:AC259" si="138">AD196-AE196</f>
        <v>0</v>
      </c>
      <c r="AD196" s="127"/>
      <c r="AE196" s="127"/>
      <c r="AF196" s="135">
        <f t="shared" si="136"/>
        <v>0</v>
      </c>
      <c r="AG196" s="135">
        <f t="shared" ref="AG196:AG259" si="139">VLOOKUP(AE196,Namn,3)</f>
        <v>0</v>
      </c>
      <c r="AH196" s="133">
        <f t="shared" ref="AH196:AH259" si="140">VLOOKUP(AE196,Namn,10)</f>
        <v>0</v>
      </c>
      <c r="AI196" s="133">
        <f t="shared" si="137"/>
        <v>0</v>
      </c>
    </row>
    <row r="197" spans="1:35" hidden="1" x14ac:dyDescent="0.2">
      <c r="A197" s="53"/>
      <c r="B197" s="211"/>
      <c r="C197" s="223"/>
      <c r="D197" s="223"/>
      <c r="E197" s="223"/>
      <c r="F197" s="223"/>
      <c r="G197" s="223"/>
      <c r="H197" s="223"/>
      <c r="I197" s="223"/>
      <c r="J197" s="223"/>
      <c r="K197" s="223"/>
      <c r="L197" s="223"/>
      <c r="M197" s="223"/>
      <c r="N197" s="223"/>
      <c r="O197" s="223"/>
      <c r="P197" s="223"/>
      <c r="Q197" s="224"/>
      <c r="R197" s="224"/>
      <c r="T197">
        <f>T196</f>
        <v>29</v>
      </c>
      <c r="U197">
        <v>2</v>
      </c>
      <c r="V197">
        <v>2</v>
      </c>
      <c r="W197" s="127"/>
      <c r="X197" s="135">
        <f t="shared" si="133"/>
        <v>0</v>
      </c>
      <c r="Y197" s="135">
        <f t="shared" si="134"/>
        <v>0</v>
      </c>
      <c r="Z197" s="133" t="str">
        <f t="shared" si="131"/>
        <v/>
      </c>
      <c r="AA197" s="133">
        <f t="shared" si="135"/>
        <v>0</v>
      </c>
      <c r="AB197" s="211"/>
      <c r="AC197">
        <f t="shared" si="138"/>
        <v>0</v>
      </c>
      <c r="AD197" s="127"/>
      <c r="AE197"/>
      <c r="AF197" s="135">
        <f t="shared" si="136"/>
        <v>0</v>
      </c>
      <c r="AG197" s="135">
        <f t="shared" si="139"/>
        <v>0</v>
      </c>
      <c r="AH197" s="133">
        <f t="shared" si="140"/>
        <v>0</v>
      </c>
      <c r="AI197" s="133">
        <f t="shared" si="137"/>
        <v>0</v>
      </c>
    </row>
    <row r="198" spans="1:35" hidden="1" x14ac:dyDescent="0.2">
      <c r="A198" s="53"/>
      <c r="B198" s="238"/>
      <c r="C198" s="223"/>
      <c r="D198" s="223"/>
      <c r="E198" s="223"/>
      <c r="F198" s="223"/>
      <c r="G198" s="223"/>
      <c r="H198" s="223"/>
      <c r="I198" s="223"/>
      <c r="J198" s="223"/>
      <c r="K198" s="223"/>
      <c r="L198" s="223"/>
      <c r="M198" s="223"/>
      <c r="N198" s="223"/>
      <c r="O198" s="223"/>
      <c r="P198" s="223"/>
      <c r="Q198" s="224"/>
      <c r="R198" s="224"/>
      <c r="T198">
        <f>T197</f>
        <v>29</v>
      </c>
      <c r="U198">
        <v>2</v>
      </c>
      <c r="V198">
        <v>3</v>
      </c>
      <c r="W198" s="127"/>
      <c r="X198" s="135">
        <f t="shared" si="133"/>
        <v>0</v>
      </c>
      <c r="Y198" s="135">
        <f t="shared" si="134"/>
        <v>0</v>
      </c>
      <c r="Z198" s="133" t="str">
        <f t="shared" si="131"/>
        <v/>
      </c>
      <c r="AA198" s="133">
        <f t="shared" si="135"/>
        <v>0</v>
      </c>
      <c r="AB198" s="211"/>
      <c r="AC198">
        <f t="shared" si="138"/>
        <v>0</v>
      </c>
      <c r="AD198" s="127"/>
      <c r="AE198"/>
      <c r="AF198" s="135">
        <f t="shared" si="136"/>
        <v>0</v>
      </c>
      <c r="AG198" s="135">
        <f t="shared" si="139"/>
        <v>0</v>
      </c>
      <c r="AH198" s="133">
        <f t="shared" si="140"/>
        <v>0</v>
      </c>
      <c r="AI198" s="133">
        <f t="shared" si="137"/>
        <v>0</v>
      </c>
    </row>
    <row r="199" spans="1:35" hidden="1" x14ac:dyDescent="0.2">
      <c r="B199" s="238"/>
      <c r="C199" s="223"/>
      <c r="D199" s="223"/>
      <c r="E199" s="223"/>
      <c r="F199" s="223"/>
      <c r="G199" s="223"/>
      <c r="H199" s="223"/>
      <c r="I199" s="223"/>
      <c r="J199" s="223"/>
      <c r="K199" s="223"/>
      <c r="L199" s="223"/>
      <c r="M199" s="223"/>
      <c r="N199" s="223"/>
      <c r="O199" s="223"/>
      <c r="P199" s="223"/>
      <c r="Q199" s="224"/>
      <c r="R199" s="224"/>
      <c r="W199" s="127"/>
      <c r="X199" s="112"/>
      <c r="Y199" s="112"/>
      <c r="Z199" s="133">
        <f t="shared" ref="Z199:Z205" si="141">VLOOKUP(W199,Namn,10)</f>
        <v>0</v>
      </c>
      <c r="AA199" s="112"/>
      <c r="AB199" s="211"/>
      <c r="AC199">
        <f t="shared" si="138"/>
        <v>0</v>
      </c>
      <c r="AD199" s="53"/>
      <c r="AE199"/>
      <c r="AF199" s="135">
        <f t="shared" si="136"/>
        <v>0</v>
      </c>
      <c r="AG199" s="135">
        <f t="shared" si="139"/>
        <v>0</v>
      </c>
      <c r="AH199" s="133">
        <f t="shared" si="140"/>
        <v>0</v>
      </c>
      <c r="AI199" s="133">
        <f t="shared" si="137"/>
        <v>0</v>
      </c>
    </row>
    <row r="200" spans="1:35" hidden="1" x14ac:dyDescent="0.2">
      <c r="B200" s="238"/>
      <c r="C200" s="223"/>
      <c r="D200" s="223"/>
      <c r="E200" s="223"/>
      <c r="F200" s="223"/>
      <c r="G200" s="223"/>
      <c r="H200" s="223"/>
      <c r="I200" s="223"/>
      <c r="J200" s="223"/>
      <c r="K200" s="223"/>
      <c r="L200" s="223"/>
      <c r="M200" s="223"/>
      <c r="N200" s="223"/>
      <c r="O200" s="223"/>
      <c r="P200" s="223"/>
      <c r="Q200" s="224"/>
      <c r="R200" s="224"/>
      <c r="T200">
        <f>T193+1</f>
        <v>30</v>
      </c>
      <c r="U200">
        <v>1</v>
      </c>
      <c r="V200">
        <v>1</v>
      </c>
      <c r="W200" s="127"/>
      <c r="X200" s="135">
        <f t="shared" ref="X200:X205" si="142">VLOOKUP($W200,Namn,2)</f>
        <v>0</v>
      </c>
      <c r="Y200" s="135">
        <f t="shared" ref="Y200:Y205" si="143">VLOOKUP($W200,Namn,3)</f>
        <v>0</v>
      </c>
      <c r="Z200" s="133">
        <f t="shared" si="141"/>
        <v>0</v>
      </c>
      <c r="AA200" s="133">
        <f t="shared" ref="AA200:AA205" si="144">VLOOKUP($W200,Namn,27)</f>
        <v>0</v>
      </c>
      <c r="AB200" s="211"/>
      <c r="AC200">
        <f t="shared" si="138"/>
        <v>0</v>
      </c>
      <c r="AD200" s="127"/>
      <c r="AE200" s="127"/>
      <c r="AF200" s="135">
        <f t="shared" si="136"/>
        <v>0</v>
      </c>
      <c r="AG200" s="135">
        <f t="shared" si="139"/>
        <v>0</v>
      </c>
      <c r="AH200" s="133">
        <f t="shared" si="140"/>
        <v>0</v>
      </c>
      <c r="AI200" s="133">
        <f t="shared" si="137"/>
        <v>0</v>
      </c>
    </row>
    <row r="201" spans="1:35" hidden="1" x14ac:dyDescent="0.2">
      <c r="B201" s="211"/>
      <c r="C201" s="223"/>
      <c r="D201" s="223"/>
      <c r="E201" s="223"/>
      <c r="F201" s="223"/>
      <c r="G201" s="223"/>
      <c r="H201" s="223"/>
      <c r="I201" s="223"/>
      <c r="J201" s="223"/>
      <c r="K201" s="223"/>
      <c r="L201" s="223"/>
      <c r="M201" s="223"/>
      <c r="N201" s="223"/>
      <c r="O201" s="223"/>
      <c r="P201" s="223"/>
      <c r="Q201" s="224"/>
      <c r="R201" s="224"/>
      <c r="T201">
        <f>T200</f>
        <v>30</v>
      </c>
      <c r="U201">
        <v>1</v>
      </c>
      <c r="V201">
        <v>2</v>
      </c>
      <c r="W201" s="127"/>
      <c r="X201" s="135">
        <f t="shared" si="142"/>
        <v>0</v>
      </c>
      <c r="Y201" s="135">
        <f t="shared" si="143"/>
        <v>0</v>
      </c>
      <c r="Z201" s="133">
        <f t="shared" si="141"/>
        <v>0</v>
      </c>
      <c r="AA201" s="133">
        <f t="shared" si="144"/>
        <v>0</v>
      </c>
      <c r="AB201" s="211"/>
      <c r="AC201">
        <f t="shared" si="138"/>
        <v>0</v>
      </c>
      <c r="AD201" s="53"/>
      <c r="AF201" s="135">
        <f t="shared" si="136"/>
        <v>0</v>
      </c>
      <c r="AG201" s="135">
        <f t="shared" si="139"/>
        <v>0</v>
      </c>
      <c r="AH201" s="133">
        <f t="shared" si="140"/>
        <v>0</v>
      </c>
      <c r="AI201" s="133">
        <f t="shared" si="137"/>
        <v>0</v>
      </c>
    </row>
    <row r="202" spans="1:35" hidden="1" x14ac:dyDescent="0.2">
      <c r="C202" s="223"/>
      <c r="D202" s="223"/>
      <c r="E202" s="223"/>
      <c r="F202" s="223"/>
      <c r="G202" s="223"/>
      <c r="H202" s="223"/>
      <c r="I202" s="223"/>
      <c r="J202" s="223"/>
      <c r="K202" s="223"/>
      <c r="L202" s="223"/>
      <c r="M202" s="223"/>
      <c r="N202" s="223"/>
      <c r="O202" s="223"/>
      <c r="P202" s="223"/>
      <c r="Q202" s="224"/>
      <c r="R202" s="224"/>
      <c r="T202">
        <f>T201</f>
        <v>30</v>
      </c>
      <c r="U202">
        <v>1</v>
      </c>
      <c r="V202">
        <v>3</v>
      </c>
      <c r="W202" s="127"/>
      <c r="X202" s="135">
        <f t="shared" si="142"/>
        <v>0</v>
      </c>
      <c r="Y202" s="135">
        <f t="shared" si="143"/>
        <v>0</v>
      </c>
      <c r="Z202" s="133">
        <f t="shared" si="141"/>
        <v>0</v>
      </c>
      <c r="AA202" s="133">
        <f t="shared" si="144"/>
        <v>0</v>
      </c>
      <c r="AB202" s="211"/>
      <c r="AC202">
        <f t="shared" si="138"/>
        <v>0</v>
      </c>
      <c r="AD202" s="127"/>
      <c r="AE202"/>
      <c r="AF202" s="135">
        <f t="shared" si="136"/>
        <v>0</v>
      </c>
      <c r="AG202" s="135">
        <f t="shared" si="139"/>
        <v>0</v>
      </c>
      <c r="AH202" s="133">
        <f t="shared" si="140"/>
        <v>0</v>
      </c>
      <c r="AI202" s="133">
        <f t="shared" si="137"/>
        <v>0</v>
      </c>
    </row>
    <row r="203" spans="1:35" hidden="1" x14ac:dyDescent="0.2">
      <c r="B203" s="211"/>
      <c r="C203" s="223"/>
      <c r="D203" s="223"/>
      <c r="E203" s="223"/>
      <c r="F203" s="223"/>
      <c r="G203" s="223"/>
      <c r="H203" s="223"/>
      <c r="I203" s="223"/>
      <c r="J203" s="223"/>
      <c r="K203" s="223"/>
      <c r="L203" s="223"/>
      <c r="M203" s="223"/>
      <c r="N203" s="223"/>
      <c r="O203" s="223"/>
      <c r="P203" s="223"/>
      <c r="Q203" s="224"/>
      <c r="R203" s="224"/>
      <c r="T203">
        <f>T202</f>
        <v>30</v>
      </c>
      <c r="U203">
        <v>2</v>
      </c>
      <c r="V203">
        <v>1</v>
      </c>
      <c r="W203" s="127"/>
      <c r="X203" s="135">
        <f t="shared" si="142"/>
        <v>0</v>
      </c>
      <c r="Y203" s="135">
        <f t="shared" si="143"/>
        <v>0</v>
      </c>
      <c r="Z203" s="133">
        <f t="shared" si="141"/>
        <v>0</v>
      </c>
      <c r="AA203" s="133">
        <f t="shared" si="144"/>
        <v>0</v>
      </c>
      <c r="AB203" s="211"/>
      <c r="AC203">
        <f t="shared" si="138"/>
        <v>0</v>
      </c>
      <c r="AD203" s="127"/>
      <c r="AE203"/>
      <c r="AF203" s="135">
        <f t="shared" si="136"/>
        <v>0</v>
      </c>
      <c r="AG203" s="135">
        <f t="shared" si="139"/>
        <v>0</v>
      </c>
      <c r="AH203" s="133">
        <f t="shared" si="140"/>
        <v>0</v>
      </c>
      <c r="AI203" s="133">
        <f t="shared" si="137"/>
        <v>0</v>
      </c>
    </row>
    <row r="204" spans="1:35" hidden="1" x14ac:dyDescent="0.2">
      <c r="A204" s="53"/>
      <c r="B204" s="211"/>
      <c r="C204" s="223"/>
      <c r="D204" s="223"/>
      <c r="E204" s="223"/>
      <c r="F204" s="223"/>
      <c r="G204" s="223"/>
      <c r="H204" s="223"/>
      <c r="I204" s="223"/>
      <c r="J204" s="223"/>
      <c r="K204" s="223"/>
      <c r="L204" s="223"/>
      <c r="M204" s="223"/>
      <c r="N204" s="223"/>
      <c r="O204" s="223"/>
      <c r="P204" s="223"/>
      <c r="Q204" s="224"/>
      <c r="R204" s="224"/>
      <c r="T204">
        <f>T203</f>
        <v>30</v>
      </c>
      <c r="U204">
        <v>2</v>
      </c>
      <c r="V204">
        <v>2</v>
      </c>
      <c r="W204" s="127"/>
      <c r="X204" s="135">
        <f t="shared" si="142"/>
        <v>0</v>
      </c>
      <c r="Y204" s="135">
        <f t="shared" si="143"/>
        <v>0</v>
      </c>
      <c r="Z204" s="133">
        <f t="shared" si="141"/>
        <v>0</v>
      </c>
      <c r="AA204" s="133">
        <f t="shared" si="144"/>
        <v>0</v>
      </c>
      <c r="AB204" s="211"/>
      <c r="AC204">
        <f t="shared" si="138"/>
        <v>0</v>
      </c>
      <c r="AD204" s="127"/>
      <c r="AE204" s="127"/>
      <c r="AF204" s="135">
        <f t="shared" si="136"/>
        <v>0</v>
      </c>
      <c r="AG204" s="135">
        <f t="shared" si="139"/>
        <v>0</v>
      </c>
      <c r="AH204" s="133">
        <f t="shared" si="140"/>
        <v>0</v>
      </c>
      <c r="AI204" s="133">
        <f t="shared" si="137"/>
        <v>0</v>
      </c>
    </row>
    <row r="205" spans="1:35" hidden="1" x14ac:dyDescent="0.2">
      <c r="A205" s="53"/>
      <c r="B205" s="211"/>
      <c r="C205" s="223"/>
      <c r="D205" s="223"/>
      <c r="E205" s="223"/>
      <c r="F205" s="223"/>
      <c r="G205" s="223"/>
      <c r="H205" s="223"/>
      <c r="I205" s="223"/>
      <c r="J205" s="223"/>
      <c r="K205" s="223"/>
      <c r="L205" s="223"/>
      <c r="M205" s="223"/>
      <c r="N205" s="223"/>
      <c r="O205" s="223"/>
      <c r="P205" s="223"/>
      <c r="Q205" s="224"/>
      <c r="R205" s="224"/>
      <c r="T205">
        <f>T204</f>
        <v>30</v>
      </c>
      <c r="U205">
        <v>2</v>
      </c>
      <c r="V205">
        <v>3</v>
      </c>
      <c r="W205" s="127"/>
      <c r="X205" s="135">
        <f t="shared" si="142"/>
        <v>0</v>
      </c>
      <c r="Y205" s="135">
        <f t="shared" si="143"/>
        <v>0</v>
      </c>
      <c r="Z205" s="133">
        <f t="shared" si="141"/>
        <v>0</v>
      </c>
      <c r="AA205" s="133">
        <f t="shared" si="144"/>
        <v>0</v>
      </c>
      <c r="AB205" s="211"/>
      <c r="AC205">
        <f t="shared" si="138"/>
        <v>0</v>
      </c>
      <c r="AD205" s="127"/>
      <c r="AE205"/>
      <c r="AF205" s="135">
        <f t="shared" si="136"/>
        <v>0</v>
      </c>
      <c r="AG205" s="135">
        <f t="shared" si="139"/>
        <v>0</v>
      </c>
      <c r="AH205" s="133">
        <f t="shared" si="140"/>
        <v>0</v>
      </c>
      <c r="AI205" s="133">
        <f t="shared" si="137"/>
        <v>0</v>
      </c>
    </row>
    <row r="206" spans="1:35" hidden="1" x14ac:dyDescent="0.2">
      <c r="A206" s="53"/>
      <c r="B206" s="211"/>
      <c r="C206" s="223"/>
      <c r="D206" s="223"/>
      <c r="E206" s="223"/>
      <c r="F206" s="223"/>
      <c r="G206" s="223"/>
      <c r="H206" s="223"/>
      <c r="I206" s="223"/>
      <c r="J206" s="223"/>
      <c r="K206" s="223"/>
      <c r="L206" s="223"/>
      <c r="M206" s="223"/>
      <c r="N206" s="223"/>
      <c r="O206" s="223"/>
      <c r="P206" s="223"/>
      <c r="Q206" s="224"/>
      <c r="R206" s="224"/>
      <c r="W206" s="127"/>
      <c r="X206" s="112"/>
      <c r="Y206" s="112"/>
      <c r="Z206" s="133" t="str">
        <f>CONCATENATE(VLOOKUP(W206,Namn,10)," ",IF(VLOOKUP(W206,Namn,9)="x","Vet",IF(VLOOKUP(W206,Namn,8)="x",IF(VLOOKUP(W206,Namn,3)="H","OB","OG")," ")))</f>
        <v xml:space="preserve">  </v>
      </c>
      <c r="AA206" s="112"/>
      <c r="AB206" s="211"/>
      <c r="AC206">
        <f t="shared" si="138"/>
        <v>0</v>
      </c>
      <c r="AD206" s="53"/>
      <c r="AE206" s="127"/>
      <c r="AF206" s="135">
        <f t="shared" si="136"/>
        <v>0</v>
      </c>
      <c r="AG206" s="135">
        <f t="shared" si="139"/>
        <v>0</v>
      </c>
      <c r="AH206" s="133">
        <f t="shared" si="140"/>
        <v>0</v>
      </c>
      <c r="AI206" s="133">
        <f t="shared" si="137"/>
        <v>0</v>
      </c>
    </row>
    <row r="207" spans="1:35" hidden="1" x14ac:dyDescent="0.2">
      <c r="A207" s="53"/>
      <c r="B207" s="211"/>
      <c r="C207" s="223"/>
      <c r="D207" s="223"/>
      <c r="E207" s="223"/>
      <c r="F207" s="223"/>
      <c r="G207" s="223"/>
      <c r="H207" s="223"/>
      <c r="I207" s="223"/>
      <c r="J207" s="223"/>
      <c r="K207" s="223"/>
      <c r="L207" s="223"/>
      <c r="M207" s="223"/>
      <c r="N207" s="223"/>
      <c r="O207" s="223"/>
      <c r="P207" s="223"/>
      <c r="Q207" s="224"/>
      <c r="R207" s="224"/>
      <c r="T207">
        <f>T200+1</f>
        <v>31</v>
      </c>
      <c r="U207">
        <v>1</v>
      </c>
      <c r="V207">
        <v>1</v>
      </c>
      <c r="W207" s="127"/>
      <c r="X207" s="135">
        <f t="shared" ref="X207:X212" si="145">VLOOKUP($W207,Namn,2)</f>
        <v>0</v>
      </c>
      <c r="Y207" s="135">
        <f t="shared" ref="Y207:Y212" si="146">VLOOKUP($W207,Namn,3)</f>
        <v>0</v>
      </c>
      <c r="Z207" s="133">
        <f t="shared" ref="Z207:Z212" si="147">VLOOKUP(W207,Namn,10)</f>
        <v>0</v>
      </c>
      <c r="AA207" s="133">
        <f t="shared" ref="AA207:AA212" si="148">VLOOKUP($W207,Namn,27)</f>
        <v>0</v>
      </c>
      <c r="AB207" s="211"/>
      <c r="AC207">
        <f t="shared" si="138"/>
        <v>0</v>
      </c>
      <c r="AD207" s="53"/>
      <c r="AE207"/>
      <c r="AF207" s="135">
        <f t="shared" si="136"/>
        <v>0</v>
      </c>
      <c r="AG207" s="135">
        <f t="shared" si="139"/>
        <v>0</v>
      </c>
      <c r="AH207" s="133">
        <f t="shared" si="140"/>
        <v>0</v>
      </c>
      <c r="AI207" s="133">
        <f t="shared" si="137"/>
        <v>0</v>
      </c>
    </row>
    <row r="208" spans="1:35" hidden="1" x14ac:dyDescent="0.2">
      <c r="A208" s="53"/>
      <c r="B208" s="211"/>
      <c r="C208" s="223"/>
      <c r="D208" s="223"/>
      <c r="E208" s="223"/>
      <c r="F208" s="223"/>
      <c r="G208" s="223"/>
      <c r="H208" s="223"/>
      <c r="I208" s="223"/>
      <c r="J208" s="223"/>
      <c r="K208" s="223"/>
      <c r="L208" s="223"/>
      <c r="M208" s="223"/>
      <c r="N208" s="223"/>
      <c r="O208" s="223"/>
      <c r="P208" s="223"/>
      <c r="Q208" s="224"/>
      <c r="R208" s="224"/>
      <c r="T208">
        <f>T207</f>
        <v>31</v>
      </c>
      <c r="U208">
        <v>1</v>
      </c>
      <c r="V208">
        <v>2</v>
      </c>
      <c r="W208" s="127"/>
      <c r="X208" s="135">
        <f t="shared" si="145"/>
        <v>0</v>
      </c>
      <c r="Y208" s="135">
        <f t="shared" si="146"/>
        <v>0</v>
      </c>
      <c r="Z208" s="133">
        <f t="shared" si="147"/>
        <v>0</v>
      </c>
      <c r="AA208" s="133">
        <f t="shared" si="148"/>
        <v>0</v>
      </c>
      <c r="AB208" s="211"/>
      <c r="AC208">
        <f t="shared" si="138"/>
        <v>0</v>
      </c>
      <c r="AD208" s="53"/>
      <c r="AE208"/>
      <c r="AF208" s="135">
        <f t="shared" si="136"/>
        <v>0</v>
      </c>
      <c r="AG208" s="135">
        <f t="shared" si="139"/>
        <v>0</v>
      </c>
      <c r="AH208" s="133">
        <f t="shared" si="140"/>
        <v>0</v>
      </c>
      <c r="AI208" s="133">
        <f t="shared" si="137"/>
        <v>0</v>
      </c>
    </row>
    <row r="209" spans="1:35" hidden="1" x14ac:dyDescent="0.2">
      <c r="A209" s="53"/>
      <c r="B209" s="211"/>
      <c r="C209" s="223"/>
      <c r="D209" s="223"/>
      <c r="E209" s="223"/>
      <c r="F209" s="223"/>
      <c r="G209" s="223"/>
      <c r="H209" s="223"/>
      <c r="I209" s="223"/>
      <c r="J209" s="223"/>
      <c r="K209" s="223"/>
      <c r="L209" s="223"/>
      <c r="M209" s="223"/>
      <c r="N209" s="223"/>
      <c r="O209" s="223"/>
      <c r="P209" s="223"/>
      <c r="Q209" s="224"/>
      <c r="R209" s="224"/>
      <c r="T209">
        <f>T208</f>
        <v>31</v>
      </c>
      <c r="U209">
        <v>1</v>
      </c>
      <c r="V209">
        <v>3</v>
      </c>
      <c r="W209" s="127"/>
      <c r="X209" s="135">
        <f t="shared" si="145"/>
        <v>0</v>
      </c>
      <c r="Y209" s="135">
        <f t="shared" si="146"/>
        <v>0</v>
      </c>
      <c r="Z209" s="133">
        <f t="shared" si="147"/>
        <v>0</v>
      </c>
      <c r="AA209" s="133">
        <f t="shared" si="148"/>
        <v>0</v>
      </c>
      <c r="AB209" s="211"/>
      <c r="AC209">
        <f t="shared" si="138"/>
        <v>0</v>
      </c>
      <c r="AD209" s="112"/>
      <c r="AE209" s="127"/>
      <c r="AF209" s="135">
        <f t="shared" si="136"/>
        <v>0</v>
      </c>
      <c r="AG209" s="135">
        <f t="shared" si="139"/>
        <v>0</v>
      </c>
      <c r="AH209" s="133">
        <f t="shared" si="140"/>
        <v>0</v>
      </c>
      <c r="AI209" s="133">
        <f t="shared" si="137"/>
        <v>0</v>
      </c>
    </row>
    <row r="210" spans="1:35" hidden="1" x14ac:dyDescent="0.2">
      <c r="A210" s="53"/>
      <c r="B210" s="211"/>
      <c r="C210" s="223"/>
      <c r="D210" s="223"/>
      <c r="E210" s="223"/>
      <c r="F210" s="223"/>
      <c r="G210" s="223"/>
      <c r="H210" s="223"/>
      <c r="I210" s="223"/>
      <c r="J210" s="223"/>
      <c r="K210" s="223"/>
      <c r="L210" s="223"/>
      <c r="M210" s="223"/>
      <c r="N210" s="223"/>
      <c r="O210" s="223"/>
      <c r="P210" s="223"/>
      <c r="Q210" s="224"/>
      <c r="R210" s="224"/>
      <c r="T210">
        <f>T209</f>
        <v>31</v>
      </c>
      <c r="U210">
        <v>2</v>
      </c>
      <c r="V210">
        <v>1</v>
      </c>
      <c r="W210" s="127"/>
      <c r="X210" s="135">
        <f t="shared" si="145"/>
        <v>0</v>
      </c>
      <c r="Y210" s="135">
        <f t="shared" si="146"/>
        <v>0</v>
      </c>
      <c r="Z210" s="133">
        <f t="shared" si="147"/>
        <v>0</v>
      </c>
      <c r="AA210" s="133">
        <f t="shared" si="148"/>
        <v>0</v>
      </c>
      <c r="AB210" s="211"/>
      <c r="AC210">
        <f t="shared" si="138"/>
        <v>0</v>
      </c>
      <c r="AD210" s="127"/>
      <c r="AE210"/>
      <c r="AF210" s="135">
        <f t="shared" si="136"/>
        <v>0</v>
      </c>
      <c r="AG210" s="135">
        <f t="shared" si="139"/>
        <v>0</v>
      </c>
      <c r="AH210" s="133">
        <f t="shared" si="140"/>
        <v>0</v>
      </c>
      <c r="AI210" s="133">
        <f t="shared" si="137"/>
        <v>0</v>
      </c>
    </row>
    <row r="211" spans="1:35" hidden="1" x14ac:dyDescent="0.2">
      <c r="A211" s="53"/>
      <c r="B211" s="211"/>
      <c r="C211" s="223"/>
      <c r="D211" s="223"/>
      <c r="E211" s="223"/>
      <c r="F211" s="223"/>
      <c r="G211" s="223"/>
      <c r="H211" s="223"/>
      <c r="I211" s="223"/>
      <c r="J211" s="223"/>
      <c r="K211" s="223"/>
      <c r="L211" s="223"/>
      <c r="M211" s="223"/>
      <c r="N211" s="223"/>
      <c r="O211" s="223"/>
      <c r="P211" s="223"/>
      <c r="Q211" s="224"/>
      <c r="R211" s="224"/>
      <c r="T211">
        <f>T210</f>
        <v>31</v>
      </c>
      <c r="U211">
        <v>2</v>
      </c>
      <c r="V211">
        <v>2</v>
      </c>
      <c r="W211" s="127"/>
      <c r="X211" s="135">
        <f t="shared" si="145"/>
        <v>0</v>
      </c>
      <c r="Y211" s="135">
        <f t="shared" si="146"/>
        <v>0</v>
      </c>
      <c r="Z211" s="133">
        <f t="shared" si="147"/>
        <v>0</v>
      </c>
      <c r="AA211" s="133">
        <f t="shared" si="148"/>
        <v>0</v>
      </c>
      <c r="AB211" s="211"/>
      <c r="AC211">
        <f t="shared" si="138"/>
        <v>0</v>
      </c>
      <c r="AD211" s="127"/>
      <c r="AE211"/>
      <c r="AF211" s="135">
        <f t="shared" si="136"/>
        <v>0</v>
      </c>
      <c r="AG211" s="135">
        <f t="shared" si="139"/>
        <v>0</v>
      </c>
      <c r="AH211" s="133">
        <f t="shared" si="140"/>
        <v>0</v>
      </c>
      <c r="AI211" s="133">
        <f t="shared" si="137"/>
        <v>0</v>
      </c>
    </row>
    <row r="212" spans="1:35" hidden="1" x14ac:dyDescent="0.2">
      <c r="A212" s="53"/>
      <c r="B212" s="211"/>
      <c r="C212" s="223"/>
      <c r="D212" s="223"/>
      <c r="E212" s="223"/>
      <c r="F212" s="223"/>
      <c r="G212" s="223"/>
      <c r="H212" s="223"/>
      <c r="I212" s="223"/>
      <c r="J212" s="223"/>
      <c r="K212" s="223"/>
      <c r="L212" s="223"/>
      <c r="M212" s="223"/>
      <c r="N212" s="223"/>
      <c r="O212" s="223"/>
      <c r="P212" s="223"/>
      <c r="Q212" s="224"/>
      <c r="R212" s="224"/>
      <c r="T212">
        <f>T211</f>
        <v>31</v>
      </c>
      <c r="U212">
        <v>2</v>
      </c>
      <c r="V212">
        <v>3</v>
      </c>
      <c r="W212" s="127"/>
      <c r="X212" s="135">
        <f t="shared" si="145"/>
        <v>0</v>
      </c>
      <c r="Y212" s="135">
        <f t="shared" si="146"/>
        <v>0</v>
      </c>
      <c r="Z212" s="133">
        <f t="shared" si="147"/>
        <v>0</v>
      </c>
      <c r="AA212" s="133">
        <f t="shared" si="148"/>
        <v>0</v>
      </c>
      <c r="AB212" s="211"/>
      <c r="AC212">
        <f t="shared" si="138"/>
        <v>0</v>
      </c>
      <c r="AD212" s="127"/>
      <c r="AE212" s="127"/>
      <c r="AF212" s="135">
        <f t="shared" si="136"/>
        <v>0</v>
      </c>
      <c r="AG212" s="135">
        <f t="shared" si="139"/>
        <v>0</v>
      </c>
      <c r="AH212" s="133">
        <f t="shared" si="140"/>
        <v>0</v>
      </c>
      <c r="AI212" s="133">
        <f t="shared" si="137"/>
        <v>0</v>
      </c>
    </row>
    <row r="213" spans="1:35" hidden="1" x14ac:dyDescent="0.2">
      <c r="A213" s="221"/>
      <c r="B213" s="211"/>
      <c r="C213" s="223"/>
      <c r="D213" s="223"/>
      <c r="E213" s="223"/>
      <c r="F213" s="223"/>
      <c r="G213" s="223"/>
      <c r="H213" s="223"/>
      <c r="I213" s="223"/>
      <c r="J213" s="223"/>
      <c r="K213" s="223"/>
      <c r="L213" s="223"/>
      <c r="M213" s="223"/>
      <c r="N213" s="223"/>
      <c r="O213" s="223"/>
      <c r="P213" s="223"/>
      <c r="Q213" s="224"/>
      <c r="R213" s="224"/>
      <c r="W213" s="127"/>
      <c r="X213" s="112"/>
      <c r="Y213" s="112"/>
      <c r="Z213" s="133" t="str">
        <f>CONCATENATE(VLOOKUP(W213,Namn,10)," ",IF(VLOOKUP(W213,Namn,9)="x","Vet",IF(VLOOKUP(W213,Namn,8)="x",IF(VLOOKUP(W213,Namn,3)="H","OB","OG")," ")))</f>
        <v xml:space="preserve">  </v>
      </c>
      <c r="AA213" s="112"/>
      <c r="AB213" s="211"/>
      <c r="AC213">
        <f t="shared" si="138"/>
        <v>0</v>
      </c>
      <c r="AD213" s="127"/>
      <c r="AE213" s="127"/>
      <c r="AF213" s="135">
        <f t="shared" si="136"/>
        <v>0</v>
      </c>
      <c r="AG213" s="135">
        <f t="shared" si="139"/>
        <v>0</v>
      </c>
      <c r="AH213" s="133">
        <f t="shared" si="140"/>
        <v>0</v>
      </c>
      <c r="AI213" s="133">
        <f t="shared" si="137"/>
        <v>0</v>
      </c>
    </row>
    <row r="214" spans="1:35" hidden="1" x14ac:dyDescent="0.2">
      <c r="A214" s="53"/>
      <c r="B214" s="211"/>
      <c r="C214" s="223"/>
      <c r="D214" s="223"/>
      <c r="E214" s="223"/>
      <c r="F214" s="223"/>
      <c r="G214" s="223"/>
      <c r="H214" s="223"/>
      <c r="I214" s="223"/>
      <c r="J214" s="223"/>
      <c r="K214" s="223"/>
      <c r="L214" s="223"/>
      <c r="M214" s="223"/>
      <c r="N214" s="223"/>
      <c r="O214" s="223"/>
      <c r="P214" s="223"/>
      <c r="Q214" s="224"/>
      <c r="R214" s="224"/>
      <c r="T214">
        <f>T207+1</f>
        <v>32</v>
      </c>
      <c r="U214">
        <v>1</v>
      </c>
      <c r="V214">
        <v>1</v>
      </c>
      <c r="W214" s="127"/>
      <c r="X214" s="135">
        <f t="shared" ref="X214:X219" si="149">VLOOKUP($W214,Namn,2)</f>
        <v>0</v>
      </c>
      <c r="Y214" s="135">
        <f t="shared" ref="Y214:Y219" si="150">VLOOKUP($W214,Namn,3)</f>
        <v>0</v>
      </c>
      <c r="Z214" s="133">
        <f t="shared" ref="Z214:Z219" si="151">VLOOKUP(W214,Namn,10)</f>
        <v>0</v>
      </c>
      <c r="AA214" s="133">
        <f t="shared" ref="AA214:AA219" si="152">VLOOKUP($W214,Namn,27)</f>
        <v>0</v>
      </c>
      <c r="AB214" s="211"/>
      <c r="AC214">
        <f t="shared" si="138"/>
        <v>0</v>
      </c>
      <c r="AD214" s="127"/>
      <c r="AE214"/>
      <c r="AF214" s="135">
        <f t="shared" si="136"/>
        <v>0</v>
      </c>
      <c r="AG214" s="135">
        <f t="shared" si="139"/>
        <v>0</v>
      </c>
      <c r="AH214" s="133">
        <f t="shared" si="140"/>
        <v>0</v>
      </c>
      <c r="AI214" s="133">
        <f t="shared" si="137"/>
        <v>0</v>
      </c>
    </row>
    <row r="215" spans="1:35" hidden="1" x14ac:dyDescent="0.2">
      <c r="A215" s="53"/>
      <c r="B215" s="211"/>
      <c r="C215" s="223"/>
      <c r="D215" s="223"/>
      <c r="E215" s="223"/>
      <c r="F215" s="223"/>
      <c r="G215" s="223"/>
      <c r="H215" s="223"/>
      <c r="I215" s="223"/>
      <c r="J215" s="223"/>
      <c r="K215" s="223"/>
      <c r="L215" s="223"/>
      <c r="M215" s="223"/>
      <c r="N215" s="223"/>
      <c r="O215" s="223"/>
      <c r="P215" s="223"/>
      <c r="Q215" s="224"/>
      <c r="R215" s="224"/>
      <c r="T215">
        <f>T214</f>
        <v>32</v>
      </c>
      <c r="U215">
        <v>1</v>
      </c>
      <c r="V215">
        <v>2</v>
      </c>
      <c r="W215" s="127"/>
      <c r="X215" s="135">
        <f t="shared" si="149"/>
        <v>0</v>
      </c>
      <c r="Y215" s="135">
        <f t="shared" si="150"/>
        <v>0</v>
      </c>
      <c r="Z215" s="133">
        <f t="shared" si="151"/>
        <v>0</v>
      </c>
      <c r="AA215" s="133">
        <f t="shared" si="152"/>
        <v>0</v>
      </c>
      <c r="AC215">
        <f t="shared" si="138"/>
        <v>0</v>
      </c>
      <c r="AD215" s="127"/>
      <c r="AE215"/>
      <c r="AF215" s="135">
        <f t="shared" si="136"/>
        <v>0</v>
      </c>
      <c r="AG215" s="135">
        <f t="shared" si="139"/>
        <v>0</v>
      </c>
      <c r="AH215" s="133">
        <f t="shared" si="140"/>
        <v>0</v>
      </c>
      <c r="AI215" s="133">
        <f t="shared" si="137"/>
        <v>0</v>
      </c>
    </row>
    <row r="216" spans="1:35" hidden="1" x14ac:dyDescent="0.2">
      <c r="A216" s="53"/>
      <c r="B216" s="211"/>
      <c r="C216" s="223"/>
      <c r="D216" s="223"/>
      <c r="E216" s="223"/>
      <c r="F216" s="223"/>
      <c r="G216" s="223"/>
      <c r="H216" s="223"/>
      <c r="I216" s="223"/>
      <c r="J216" s="223"/>
      <c r="K216" s="223"/>
      <c r="L216" s="223"/>
      <c r="M216" s="223"/>
      <c r="N216" s="223"/>
      <c r="O216" s="223"/>
      <c r="P216" s="223"/>
      <c r="Q216" s="224"/>
      <c r="R216" s="224"/>
      <c r="T216">
        <f>T215</f>
        <v>32</v>
      </c>
      <c r="U216">
        <v>1</v>
      </c>
      <c r="V216">
        <v>3</v>
      </c>
      <c r="W216" s="127"/>
      <c r="X216" s="135">
        <f t="shared" si="149"/>
        <v>0</v>
      </c>
      <c r="Y216" s="135">
        <f t="shared" si="150"/>
        <v>0</v>
      </c>
      <c r="Z216" s="133">
        <f t="shared" si="151"/>
        <v>0</v>
      </c>
      <c r="AA216" s="133">
        <f t="shared" si="152"/>
        <v>0</v>
      </c>
      <c r="AC216">
        <f t="shared" si="138"/>
        <v>0</v>
      </c>
      <c r="AD216" s="221"/>
      <c r="AE216"/>
      <c r="AF216" s="135">
        <f t="shared" si="136"/>
        <v>0</v>
      </c>
      <c r="AG216" s="135">
        <f t="shared" si="139"/>
        <v>0</v>
      </c>
      <c r="AH216" s="133">
        <f t="shared" si="140"/>
        <v>0</v>
      </c>
      <c r="AI216" s="133">
        <f t="shared" si="137"/>
        <v>0</v>
      </c>
    </row>
    <row r="217" spans="1:35" hidden="1" x14ac:dyDescent="0.2">
      <c r="A217" s="53"/>
      <c r="B217" s="211"/>
      <c r="C217" s="223"/>
      <c r="D217" s="223"/>
      <c r="E217" s="223"/>
      <c r="F217" s="223"/>
      <c r="G217" s="223"/>
      <c r="H217" s="223"/>
      <c r="I217" s="223"/>
      <c r="J217" s="223"/>
      <c r="K217" s="223"/>
      <c r="L217" s="223"/>
      <c r="M217" s="223"/>
      <c r="N217" s="223"/>
      <c r="O217" s="223"/>
      <c r="P217" s="223"/>
      <c r="Q217" s="224"/>
      <c r="R217" s="224"/>
      <c r="T217">
        <f>T216</f>
        <v>32</v>
      </c>
      <c r="U217">
        <v>2</v>
      </c>
      <c r="V217">
        <v>1</v>
      </c>
      <c r="W217" s="127"/>
      <c r="X217" s="135">
        <f t="shared" si="149"/>
        <v>0</v>
      </c>
      <c r="Y217" s="135">
        <f t="shared" si="150"/>
        <v>0</v>
      </c>
      <c r="Z217" s="133">
        <f t="shared" si="151"/>
        <v>0</v>
      </c>
      <c r="AA217" s="133">
        <f t="shared" si="152"/>
        <v>0</v>
      </c>
      <c r="AC217">
        <f t="shared" si="138"/>
        <v>0</v>
      </c>
      <c r="AD217" s="127"/>
      <c r="AF217" s="135">
        <f t="shared" si="136"/>
        <v>0</v>
      </c>
      <c r="AG217" s="135">
        <f t="shared" si="139"/>
        <v>0</v>
      </c>
      <c r="AH217" s="133">
        <f t="shared" si="140"/>
        <v>0</v>
      </c>
      <c r="AI217" s="133">
        <f t="shared" si="137"/>
        <v>0</v>
      </c>
    </row>
    <row r="218" spans="1:35" hidden="1" x14ac:dyDescent="0.2">
      <c r="A218" s="53"/>
      <c r="B218" s="211"/>
      <c r="C218" s="223"/>
      <c r="D218" s="223"/>
      <c r="E218" s="223"/>
      <c r="F218" s="223"/>
      <c r="G218" s="223"/>
      <c r="H218" s="223"/>
      <c r="I218" s="223"/>
      <c r="J218" s="223"/>
      <c r="K218" s="223"/>
      <c r="L218" s="223"/>
      <c r="M218" s="223"/>
      <c r="N218" s="223"/>
      <c r="O218" s="223"/>
      <c r="P218" s="223"/>
      <c r="Q218" s="224"/>
      <c r="R218" s="224"/>
      <c r="T218">
        <f>T217</f>
        <v>32</v>
      </c>
      <c r="U218">
        <v>2</v>
      </c>
      <c r="V218">
        <v>2</v>
      </c>
      <c r="W218" s="127"/>
      <c r="X218" s="135">
        <f t="shared" si="149"/>
        <v>0</v>
      </c>
      <c r="Y218" s="135">
        <f t="shared" si="150"/>
        <v>0</v>
      </c>
      <c r="Z218" s="133">
        <f t="shared" si="151"/>
        <v>0</v>
      </c>
      <c r="AA218" s="133">
        <f t="shared" si="152"/>
        <v>0</v>
      </c>
      <c r="AC218">
        <f t="shared" si="138"/>
        <v>0</v>
      </c>
      <c r="AD218" s="127"/>
      <c r="AE218"/>
      <c r="AF218" s="135">
        <f t="shared" si="136"/>
        <v>0</v>
      </c>
      <c r="AG218" s="135">
        <f t="shared" si="139"/>
        <v>0</v>
      </c>
      <c r="AH218" s="133">
        <f t="shared" si="140"/>
        <v>0</v>
      </c>
      <c r="AI218" s="133">
        <f t="shared" si="137"/>
        <v>0</v>
      </c>
    </row>
    <row r="219" spans="1:35" hidden="1" x14ac:dyDescent="0.2">
      <c r="A219" s="53"/>
      <c r="B219" s="211"/>
      <c r="C219" s="223"/>
      <c r="D219" s="223"/>
      <c r="E219" s="223"/>
      <c r="F219" s="223"/>
      <c r="G219" s="223"/>
      <c r="H219" s="223"/>
      <c r="I219" s="223"/>
      <c r="J219" s="223"/>
      <c r="K219" s="223"/>
      <c r="L219" s="223"/>
      <c r="M219" s="223"/>
      <c r="N219" s="223"/>
      <c r="O219" s="223"/>
      <c r="P219" s="223"/>
      <c r="Q219" s="224"/>
      <c r="R219" s="224"/>
      <c r="T219">
        <f>T218</f>
        <v>32</v>
      </c>
      <c r="U219">
        <v>2</v>
      </c>
      <c r="V219">
        <v>3</v>
      </c>
      <c r="W219" s="127"/>
      <c r="X219" s="135">
        <f t="shared" si="149"/>
        <v>0</v>
      </c>
      <c r="Y219" s="135">
        <f t="shared" si="150"/>
        <v>0</v>
      </c>
      <c r="Z219" s="133">
        <f t="shared" si="151"/>
        <v>0</v>
      </c>
      <c r="AA219" s="133">
        <f t="shared" si="152"/>
        <v>0</v>
      </c>
      <c r="AC219">
        <f t="shared" si="138"/>
        <v>0</v>
      </c>
      <c r="AD219" s="127"/>
      <c r="AE219"/>
      <c r="AF219" s="135">
        <f t="shared" si="136"/>
        <v>0</v>
      </c>
      <c r="AG219" s="135">
        <f t="shared" si="139"/>
        <v>0</v>
      </c>
      <c r="AH219" s="133">
        <f t="shared" si="140"/>
        <v>0</v>
      </c>
      <c r="AI219" s="133">
        <f t="shared" si="137"/>
        <v>0</v>
      </c>
    </row>
    <row r="220" spans="1:35" hidden="1" x14ac:dyDescent="0.2">
      <c r="A220" s="53"/>
      <c r="B220" s="211"/>
      <c r="C220" s="223"/>
      <c r="D220" s="223"/>
      <c r="E220" s="223"/>
      <c r="F220" s="223"/>
      <c r="G220" s="223"/>
      <c r="H220" s="223"/>
      <c r="I220" s="223"/>
      <c r="J220" s="223"/>
      <c r="K220" s="223"/>
      <c r="L220" s="223"/>
      <c r="M220" s="223"/>
      <c r="N220" s="223"/>
      <c r="O220" s="223"/>
      <c r="P220" s="223"/>
      <c r="Q220" s="224"/>
      <c r="R220" s="224"/>
      <c r="W220" s="127"/>
      <c r="X220" s="236"/>
      <c r="Y220" s="236"/>
      <c r="Z220" s="133" t="str">
        <f>CONCATENATE(VLOOKUP(W220,Namn,10)," ",IF(VLOOKUP(W220,Namn,9)="x","Vet",IF(VLOOKUP(W220,Namn,8)="x",IF(VLOOKUP(W220,Namn,3)="H","OB","OG")," ")))</f>
        <v xml:space="preserve">  </v>
      </c>
      <c r="AA220" s="112"/>
      <c r="AC220">
        <f t="shared" si="138"/>
        <v>0</v>
      </c>
      <c r="AD220" s="127"/>
      <c r="AE220" s="127"/>
      <c r="AF220" s="135">
        <f t="shared" si="136"/>
        <v>0</v>
      </c>
      <c r="AG220" s="135">
        <f t="shared" si="139"/>
        <v>0</v>
      </c>
      <c r="AH220" s="133">
        <f t="shared" si="140"/>
        <v>0</v>
      </c>
      <c r="AI220" s="133">
        <f t="shared" si="137"/>
        <v>0</v>
      </c>
    </row>
    <row r="221" spans="1:35" hidden="1" x14ac:dyDescent="0.2">
      <c r="A221" s="53"/>
      <c r="B221" s="211"/>
      <c r="C221" s="223"/>
      <c r="D221" s="223"/>
      <c r="E221" s="223"/>
      <c r="F221" s="223"/>
      <c r="G221" s="223"/>
      <c r="H221" s="223"/>
      <c r="I221" s="223"/>
      <c r="J221" s="223"/>
      <c r="K221" s="223"/>
      <c r="L221" s="223"/>
      <c r="M221" s="223"/>
      <c r="N221" s="223"/>
      <c r="O221" s="223"/>
      <c r="P221" s="223"/>
      <c r="Q221" s="224"/>
      <c r="R221" s="224"/>
      <c r="T221">
        <f>T214+1</f>
        <v>33</v>
      </c>
      <c r="U221">
        <v>1</v>
      </c>
      <c r="V221">
        <v>1</v>
      </c>
      <c r="W221" s="127"/>
      <c r="X221" s="135">
        <f t="shared" ref="X221:X226" si="153">VLOOKUP($W221,Namn,2)</f>
        <v>0</v>
      </c>
      <c r="Y221" s="135">
        <f t="shared" ref="Y221:Y226" si="154">VLOOKUP($W221,Namn,3)</f>
        <v>0</v>
      </c>
      <c r="Z221" s="133">
        <f t="shared" ref="Z221:Z233" si="155">VLOOKUP(W221,Namn,10)</f>
        <v>0</v>
      </c>
      <c r="AA221" s="133">
        <f t="shared" ref="AA221:AA226" si="156">VLOOKUP($W221,Namn,27)</f>
        <v>0</v>
      </c>
      <c r="AC221">
        <f t="shared" si="138"/>
        <v>0</v>
      </c>
      <c r="AD221" s="127"/>
      <c r="AE221"/>
      <c r="AF221" s="135">
        <f t="shared" si="136"/>
        <v>0</v>
      </c>
      <c r="AG221" s="135">
        <f t="shared" si="139"/>
        <v>0</v>
      </c>
      <c r="AH221" s="133">
        <f t="shared" si="140"/>
        <v>0</v>
      </c>
      <c r="AI221" s="133">
        <f t="shared" si="137"/>
        <v>0</v>
      </c>
    </row>
    <row r="222" spans="1:35" hidden="1" x14ac:dyDescent="0.2">
      <c r="A222" s="53"/>
      <c r="B222" s="211"/>
      <c r="C222" s="223"/>
      <c r="D222" s="223"/>
      <c r="E222" s="223"/>
      <c r="F222" s="223"/>
      <c r="G222" s="223"/>
      <c r="H222" s="223"/>
      <c r="I222" s="223"/>
      <c r="J222" s="223"/>
      <c r="K222" s="223"/>
      <c r="L222" s="223"/>
      <c r="M222" s="223"/>
      <c r="N222" s="223"/>
      <c r="O222" s="223"/>
      <c r="P222" s="223"/>
      <c r="Q222" s="224"/>
      <c r="R222" s="224"/>
      <c r="T222">
        <f>T221</f>
        <v>33</v>
      </c>
      <c r="U222">
        <v>1</v>
      </c>
      <c r="V222">
        <v>2</v>
      </c>
      <c r="W222" s="127"/>
      <c r="X222" s="135">
        <f t="shared" si="153"/>
        <v>0</v>
      </c>
      <c r="Y222" s="135">
        <f t="shared" si="154"/>
        <v>0</v>
      </c>
      <c r="Z222" s="133">
        <f t="shared" si="155"/>
        <v>0</v>
      </c>
      <c r="AA222" s="133">
        <f t="shared" si="156"/>
        <v>0</v>
      </c>
      <c r="AC222">
        <f t="shared" si="138"/>
        <v>0</v>
      </c>
      <c r="AD222" s="127"/>
      <c r="AE222"/>
      <c r="AF222" s="135">
        <f t="shared" si="136"/>
        <v>0</v>
      </c>
      <c r="AG222" s="135">
        <f t="shared" si="139"/>
        <v>0</v>
      </c>
      <c r="AH222" s="133">
        <f t="shared" si="140"/>
        <v>0</v>
      </c>
      <c r="AI222" s="133">
        <f t="shared" si="137"/>
        <v>0</v>
      </c>
    </row>
    <row r="223" spans="1:35" hidden="1" x14ac:dyDescent="0.2">
      <c r="A223" s="53"/>
      <c r="B223" s="211"/>
      <c r="C223" s="223"/>
      <c r="D223" s="223"/>
      <c r="E223" s="223"/>
      <c r="F223" s="223"/>
      <c r="G223" s="223"/>
      <c r="H223" s="223"/>
      <c r="I223" s="223"/>
      <c r="J223" s="223"/>
      <c r="K223" s="223"/>
      <c r="L223" s="223"/>
      <c r="M223" s="223"/>
      <c r="N223" s="223"/>
      <c r="O223" s="223"/>
      <c r="P223" s="223"/>
      <c r="Q223" s="224"/>
      <c r="R223" s="224"/>
      <c r="T223">
        <f>T222</f>
        <v>33</v>
      </c>
      <c r="U223">
        <v>1</v>
      </c>
      <c r="V223">
        <v>3</v>
      </c>
      <c r="W223" s="127"/>
      <c r="X223" s="135">
        <f t="shared" si="153"/>
        <v>0</v>
      </c>
      <c r="Y223" s="135">
        <f t="shared" si="154"/>
        <v>0</v>
      </c>
      <c r="Z223" s="133">
        <f t="shared" si="155"/>
        <v>0</v>
      </c>
      <c r="AA223" s="133">
        <f t="shared" si="156"/>
        <v>0</v>
      </c>
      <c r="AC223">
        <f t="shared" si="138"/>
        <v>0</v>
      </c>
      <c r="AD223" s="127"/>
      <c r="AE223"/>
      <c r="AF223" s="135">
        <f t="shared" si="136"/>
        <v>0</v>
      </c>
      <c r="AG223" s="135">
        <f t="shared" si="139"/>
        <v>0</v>
      </c>
      <c r="AH223" s="133">
        <f t="shared" si="140"/>
        <v>0</v>
      </c>
      <c r="AI223" s="133">
        <f t="shared" si="137"/>
        <v>0</v>
      </c>
    </row>
    <row r="224" spans="1:35" hidden="1" x14ac:dyDescent="0.2">
      <c r="A224" s="53"/>
      <c r="B224" s="211"/>
      <c r="C224" s="223"/>
      <c r="D224" s="223"/>
      <c r="E224" s="223"/>
      <c r="F224" s="223"/>
      <c r="G224" s="223"/>
      <c r="H224" s="223"/>
      <c r="I224" s="223"/>
      <c r="J224" s="223"/>
      <c r="K224" s="223"/>
      <c r="L224" s="223"/>
      <c r="M224" s="223"/>
      <c r="N224" s="223"/>
      <c r="O224" s="223"/>
      <c r="P224" s="223"/>
      <c r="Q224" s="224"/>
      <c r="R224" s="224"/>
      <c r="T224">
        <f>T223</f>
        <v>33</v>
      </c>
      <c r="U224">
        <v>2</v>
      </c>
      <c r="V224">
        <v>1</v>
      </c>
      <c r="W224" s="127"/>
      <c r="X224" s="135">
        <f t="shared" si="153"/>
        <v>0</v>
      </c>
      <c r="Y224" s="135">
        <f t="shared" si="154"/>
        <v>0</v>
      </c>
      <c r="Z224" s="133">
        <f t="shared" si="155"/>
        <v>0</v>
      </c>
      <c r="AA224" s="133">
        <f t="shared" si="156"/>
        <v>0</v>
      </c>
      <c r="AC224">
        <f t="shared" si="138"/>
        <v>0</v>
      </c>
      <c r="AD224" s="127"/>
      <c r="AE224" s="77"/>
      <c r="AF224" s="135">
        <f t="shared" si="136"/>
        <v>0</v>
      </c>
      <c r="AG224" s="135">
        <f t="shared" si="139"/>
        <v>0</v>
      </c>
      <c r="AH224" s="133">
        <f t="shared" si="140"/>
        <v>0</v>
      </c>
      <c r="AI224" s="133">
        <f t="shared" si="137"/>
        <v>0</v>
      </c>
    </row>
    <row r="225" spans="1:35" hidden="1" x14ac:dyDescent="0.2">
      <c r="A225" s="53"/>
      <c r="B225" s="211"/>
      <c r="C225" s="223"/>
      <c r="D225" s="223"/>
      <c r="E225" s="223"/>
      <c r="F225" s="223"/>
      <c r="G225" s="223"/>
      <c r="H225" s="223"/>
      <c r="I225" s="223"/>
      <c r="J225" s="223"/>
      <c r="K225" s="223"/>
      <c r="L225" s="223"/>
      <c r="M225" s="223"/>
      <c r="N225" s="223"/>
      <c r="O225" s="223"/>
      <c r="P225" s="223"/>
      <c r="Q225" s="224"/>
      <c r="R225" s="224"/>
      <c r="T225">
        <f>T224</f>
        <v>33</v>
      </c>
      <c r="U225">
        <v>2</v>
      </c>
      <c r="V225">
        <v>2</v>
      </c>
      <c r="W225" s="127"/>
      <c r="X225" s="135">
        <f t="shared" si="153"/>
        <v>0</v>
      </c>
      <c r="Y225" s="135">
        <f t="shared" si="154"/>
        <v>0</v>
      </c>
      <c r="Z225" s="133">
        <f t="shared" si="155"/>
        <v>0</v>
      </c>
      <c r="AA225" s="133">
        <f t="shared" si="156"/>
        <v>0</v>
      </c>
      <c r="AC225">
        <f t="shared" si="138"/>
        <v>0</v>
      </c>
      <c r="AD225" s="127"/>
      <c r="AE225" s="239"/>
      <c r="AF225" s="135">
        <f t="shared" si="136"/>
        <v>0</v>
      </c>
      <c r="AG225" s="135">
        <f t="shared" si="139"/>
        <v>0</v>
      </c>
      <c r="AH225" s="133">
        <f t="shared" si="140"/>
        <v>0</v>
      </c>
      <c r="AI225" s="133">
        <f t="shared" si="137"/>
        <v>0</v>
      </c>
    </row>
    <row r="226" spans="1:35" hidden="1" x14ac:dyDescent="0.2">
      <c r="A226" s="53"/>
      <c r="B226" s="211"/>
      <c r="C226" s="223"/>
      <c r="D226" s="223"/>
      <c r="E226" s="223"/>
      <c r="F226" s="223"/>
      <c r="G226" s="223"/>
      <c r="H226" s="223"/>
      <c r="I226" s="223"/>
      <c r="J226" s="223"/>
      <c r="K226" s="223"/>
      <c r="L226" s="223"/>
      <c r="M226" s="223"/>
      <c r="N226" s="223"/>
      <c r="O226" s="223"/>
      <c r="P226" s="223"/>
      <c r="Q226" s="224"/>
      <c r="R226" s="224"/>
      <c r="T226">
        <f>T225</f>
        <v>33</v>
      </c>
      <c r="U226">
        <v>2</v>
      </c>
      <c r="V226">
        <v>3</v>
      </c>
      <c r="W226" s="127"/>
      <c r="X226" s="135">
        <f t="shared" si="153"/>
        <v>0</v>
      </c>
      <c r="Y226" s="135">
        <f t="shared" si="154"/>
        <v>0</v>
      </c>
      <c r="Z226" s="133">
        <f t="shared" si="155"/>
        <v>0</v>
      </c>
      <c r="AA226" s="133">
        <f t="shared" si="156"/>
        <v>0</v>
      </c>
      <c r="AC226">
        <f t="shared" si="138"/>
        <v>0</v>
      </c>
      <c r="AD226" s="127"/>
      <c r="AE226" s="239"/>
      <c r="AF226" s="135">
        <f t="shared" si="136"/>
        <v>0</v>
      </c>
      <c r="AG226" s="135">
        <f t="shared" si="139"/>
        <v>0</v>
      </c>
      <c r="AH226" s="133">
        <f t="shared" si="140"/>
        <v>0</v>
      </c>
      <c r="AI226" s="133">
        <f t="shared" si="137"/>
        <v>0</v>
      </c>
    </row>
    <row r="227" spans="1:35" hidden="1" x14ac:dyDescent="0.2">
      <c r="A227" s="53"/>
      <c r="B227" s="211"/>
      <c r="C227" s="223"/>
      <c r="D227" s="223"/>
      <c r="E227" s="223"/>
      <c r="F227" s="223"/>
      <c r="G227" s="223"/>
      <c r="H227" s="223"/>
      <c r="I227" s="223"/>
      <c r="J227" s="223"/>
      <c r="K227" s="223"/>
      <c r="L227" s="223"/>
      <c r="M227" s="223"/>
      <c r="N227" s="223"/>
      <c r="O227" s="223"/>
      <c r="P227" s="223"/>
      <c r="Q227" s="224"/>
      <c r="R227" s="224"/>
      <c r="W227" s="127"/>
      <c r="X227" s="236"/>
      <c r="Y227" s="236"/>
      <c r="Z227" s="133">
        <f t="shared" si="155"/>
        <v>0</v>
      </c>
      <c r="AA227" s="112"/>
      <c r="AC227">
        <f t="shared" si="138"/>
        <v>0</v>
      </c>
      <c r="AD227" s="127"/>
      <c r="AE227" s="239"/>
      <c r="AF227" s="135">
        <f t="shared" ref="AF227:AF258" si="157">VLOOKUP(AE227,Namn,27)</f>
        <v>0</v>
      </c>
      <c r="AG227" s="135">
        <f t="shared" si="139"/>
        <v>0</v>
      </c>
      <c r="AH227" s="133">
        <f t="shared" si="140"/>
        <v>0</v>
      </c>
      <c r="AI227" s="133">
        <f t="shared" ref="AI227:AI258" si="158">VLOOKUP(AE227,Namn,26)</f>
        <v>0</v>
      </c>
    </row>
    <row r="228" spans="1:35" hidden="1" x14ac:dyDescent="0.2">
      <c r="A228" s="53"/>
      <c r="B228" s="211"/>
      <c r="C228" s="223"/>
      <c r="D228" s="223"/>
      <c r="E228" s="223"/>
      <c r="F228" s="223"/>
      <c r="G228" s="223"/>
      <c r="H228" s="223"/>
      <c r="I228" s="223"/>
      <c r="J228" s="223"/>
      <c r="K228" s="223"/>
      <c r="L228" s="223"/>
      <c r="M228" s="223"/>
      <c r="N228" s="223"/>
      <c r="O228" s="223"/>
      <c r="P228" s="223"/>
      <c r="Q228" s="224"/>
      <c r="R228" s="224"/>
      <c r="T228">
        <f>T221+1</f>
        <v>34</v>
      </c>
      <c r="U228">
        <v>1</v>
      </c>
      <c r="V228">
        <v>1</v>
      </c>
      <c r="W228" s="127"/>
      <c r="X228" s="135">
        <f t="shared" ref="X228:X233" si="159">VLOOKUP($W228,Namn,2)</f>
        <v>0</v>
      </c>
      <c r="Y228" s="135">
        <f t="shared" ref="Y228:Y233" si="160">VLOOKUP($W228,Namn,3)</f>
        <v>0</v>
      </c>
      <c r="Z228" s="133">
        <f t="shared" si="155"/>
        <v>0</v>
      </c>
      <c r="AA228" s="133">
        <f t="shared" ref="AA228:AA233" si="161">VLOOKUP($W228,Namn,27)</f>
        <v>0</v>
      </c>
      <c r="AC228">
        <f t="shared" si="138"/>
        <v>0</v>
      </c>
      <c r="AD228" s="127"/>
      <c r="AE228" s="239"/>
      <c r="AF228" s="135">
        <f t="shared" si="157"/>
        <v>0</v>
      </c>
      <c r="AG228" s="135">
        <f t="shared" si="139"/>
        <v>0</v>
      </c>
      <c r="AH228" s="133">
        <f t="shared" si="140"/>
        <v>0</v>
      </c>
      <c r="AI228" s="133">
        <f t="shared" si="158"/>
        <v>0</v>
      </c>
    </row>
    <row r="229" spans="1:35" hidden="1" x14ac:dyDescent="0.2">
      <c r="A229" s="53"/>
      <c r="B229" s="211"/>
      <c r="C229" s="223"/>
      <c r="D229" s="223"/>
      <c r="E229" s="223"/>
      <c r="F229" s="223"/>
      <c r="G229" s="223"/>
      <c r="H229" s="223"/>
      <c r="I229" s="223"/>
      <c r="J229" s="223"/>
      <c r="K229" s="223"/>
      <c r="L229" s="223"/>
      <c r="M229" s="223"/>
      <c r="N229" s="223"/>
      <c r="O229" s="223"/>
      <c r="P229" s="223"/>
      <c r="Q229" s="224"/>
      <c r="R229" s="224"/>
      <c r="T229">
        <f>T228</f>
        <v>34</v>
      </c>
      <c r="U229">
        <v>1</v>
      </c>
      <c r="V229">
        <v>2</v>
      </c>
      <c r="W229" s="127"/>
      <c r="X229" s="135">
        <f t="shared" si="159"/>
        <v>0</v>
      </c>
      <c r="Y229" s="135">
        <f t="shared" si="160"/>
        <v>0</v>
      </c>
      <c r="Z229" s="133">
        <f t="shared" si="155"/>
        <v>0</v>
      </c>
      <c r="AA229" s="133">
        <f t="shared" si="161"/>
        <v>0</v>
      </c>
      <c r="AC229">
        <f t="shared" si="138"/>
        <v>0</v>
      </c>
      <c r="AD229" s="127"/>
      <c r="AE229" s="127"/>
      <c r="AF229" s="135">
        <f t="shared" si="157"/>
        <v>0</v>
      </c>
      <c r="AG229" s="135">
        <f t="shared" si="139"/>
        <v>0</v>
      </c>
      <c r="AH229" s="133">
        <f t="shared" si="140"/>
        <v>0</v>
      </c>
      <c r="AI229" s="133">
        <f t="shared" si="158"/>
        <v>0</v>
      </c>
    </row>
    <row r="230" spans="1:35" hidden="1" x14ac:dyDescent="0.2">
      <c r="A230" s="53"/>
      <c r="B230" s="211"/>
      <c r="C230" s="223"/>
      <c r="D230" s="223"/>
      <c r="E230" s="223"/>
      <c r="F230" s="223"/>
      <c r="G230" s="223"/>
      <c r="H230" s="223"/>
      <c r="I230" s="223"/>
      <c r="J230" s="223"/>
      <c r="K230" s="223"/>
      <c r="L230" s="223"/>
      <c r="M230" s="223"/>
      <c r="N230" s="223"/>
      <c r="O230" s="223"/>
      <c r="P230" s="223"/>
      <c r="Q230" s="224"/>
      <c r="R230" s="224"/>
      <c r="T230">
        <f>T229</f>
        <v>34</v>
      </c>
      <c r="U230">
        <v>1</v>
      </c>
      <c r="V230">
        <v>3</v>
      </c>
      <c r="W230" s="127"/>
      <c r="X230" s="135">
        <f t="shared" si="159"/>
        <v>0</v>
      </c>
      <c r="Y230" s="135">
        <f t="shared" si="160"/>
        <v>0</v>
      </c>
      <c r="Z230" s="133">
        <f t="shared" si="155"/>
        <v>0</v>
      </c>
      <c r="AA230" s="133">
        <f t="shared" si="161"/>
        <v>0</v>
      </c>
      <c r="AC230">
        <f t="shared" si="138"/>
        <v>0</v>
      </c>
      <c r="AD230" s="127"/>
      <c r="AE230" s="127"/>
      <c r="AF230" s="135">
        <f t="shared" si="157"/>
        <v>0</v>
      </c>
      <c r="AG230" s="135">
        <f t="shared" si="139"/>
        <v>0</v>
      </c>
      <c r="AH230" s="133">
        <f t="shared" si="140"/>
        <v>0</v>
      </c>
      <c r="AI230" s="133">
        <f t="shared" si="158"/>
        <v>0</v>
      </c>
    </row>
    <row r="231" spans="1:35" hidden="1" x14ac:dyDescent="0.2">
      <c r="A231" s="53"/>
      <c r="B231" s="211"/>
      <c r="C231" s="223"/>
      <c r="D231" s="223"/>
      <c r="E231" s="223"/>
      <c r="F231" s="223"/>
      <c r="G231" s="223"/>
      <c r="H231" s="223"/>
      <c r="I231" s="223"/>
      <c r="J231" s="223"/>
      <c r="K231" s="223"/>
      <c r="L231" s="223"/>
      <c r="M231" s="223"/>
      <c r="N231" s="223"/>
      <c r="O231" s="223"/>
      <c r="P231" s="223"/>
      <c r="Q231" s="224"/>
      <c r="R231" s="224"/>
      <c r="T231">
        <f>T230</f>
        <v>34</v>
      </c>
      <c r="U231">
        <v>2</v>
      </c>
      <c r="V231">
        <v>1</v>
      </c>
      <c r="W231" s="127"/>
      <c r="X231" s="135">
        <f t="shared" si="159"/>
        <v>0</v>
      </c>
      <c r="Y231" s="135">
        <f t="shared" si="160"/>
        <v>0</v>
      </c>
      <c r="Z231" s="133">
        <f t="shared" si="155"/>
        <v>0</v>
      </c>
      <c r="AA231" s="133">
        <f t="shared" si="161"/>
        <v>0</v>
      </c>
      <c r="AC231">
        <f t="shared" si="138"/>
        <v>0</v>
      </c>
      <c r="AD231" s="127"/>
      <c r="AE231" s="127"/>
      <c r="AF231" s="135">
        <f t="shared" si="157"/>
        <v>0</v>
      </c>
      <c r="AG231" s="135">
        <f t="shared" si="139"/>
        <v>0</v>
      </c>
      <c r="AH231" s="133">
        <f t="shared" si="140"/>
        <v>0</v>
      </c>
      <c r="AI231" s="133">
        <f t="shared" si="158"/>
        <v>0</v>
      </c>
    </row>
    <row r="232" spans="1:35" hidden="1" x14ac:dyDescent="0.2">
      <c r="A232" s="53"/>
      <c r="B232" s="211"/>
      <c r="C232" s="223"/>
      <c r="D232" s="223"/>
      <c r="E232" s="223"/>
      <c r="F232" s="223"/>
      <c r="G232" s="223"/>
      <c r="H232" s="223"/>
      <c r="I232" s="223"/>
      <c r="J232" s="223"/>
      <c r="K232" s="223"/>
      <c r="L232" s="223"/>
      <c r="M232" s="223"/>
      <c r="N232" s="223"/>
      <c r="O232" s="223"/>
      <c r="P232" s="223"/>
      <c r="Q232" s="224"/>
      <c r="R232" s="224"/>
      <c r="T232">
        <f>T231</f>
        <v>34</v>
      </c>
      <c r="U232">
        <v>2</v>
      </c>
      <c r="V232">
        <v>2</v>
      </c>
      <c r="W232" s="127"/>
      <c r="X232" s="135">
        <f t="shared" si="159"/>
        <v>0</v>
      </c>
      <c r="Y232" s="135">
        <f t="shared" si="160"/>
        <v>0</v>
      </c>
      <c r="Z232" s="133">
        <f t="shared" si="155"/>
        <v>0</v>
      </c>
      <c r="AA232" s="133">
        <f t="shared" si="161"/>
        <v>0</v>
      </c>
      <c r="AC232">
        <f t="shared" si="138"/>
        <v>0</v>
      </c>
      <c r="AD232" s="127"/>
      <c r="AE232" s="239"/>
      <c r="AF232" s="135">
        <f t="shared" si="157"/>
        <v>0</v>
      </c>
      <c r="AG232" s="135">
        <f t="shared" si="139"/>
        <v>0</v>
      </c>
      <c r="AH232" s="133">
        <f t="shared" si="140"/>
        <v>0</v>
      </c>
      <c r="AI232" s="133">
        <f t="shared" si="158"/>
        <v>0</v>
      </c>
    </row>
    <row r="233" spans="1:35" hidden="1" x14ac:dyDescent="0.2">
      <c r="A233" s="53"/>
      <c r="B233" s="211"/>
      <c r="C233" s="223"/>
      <c r="D233" s="223"/>
      <c r="E233" s="223"/>
      <c r="F233" s="223"/>
      <c r="G233" s="223"/>
      <c r="H233" s="223"/>
      <c r="I233" s="223"/>
      <c r="J233" s="223"/>
      <c r="K233" s="223"/>
      <c r="L233" s="223"/>
      <c r="M233" s="223"/>
      <c r="N233" s="223"/>
      <c r="O233" s="223"/>
      <c r="P233" s="223"/>
      <c r="Q233" s="224"/>
      <c r="R233" s="224"/>
      <c r="T233">
        <f>T232</f>
        <v>34</v>
      </c>
      <c r="U233">
        <v>2</v>
      </c>
      <c r="V233">
        <v>3</v>
      </c>
      <c r="W233" s="127"/>
      <c r="X233" s="135">
        <f t="shared" si="159"/>
        <v>0</v>
      </c>
      <c r="Y233" s="135">
        <f t="shared" si="160"/>
        <v>0</v>
      </c>
      <c r="Z233" s="133">
        <f t="shared" si="155"/>
        <v>0</v>
      </c>
      <c r="AA233" s="133">
        <f t="shared" si="161"/>
        <v>0</v>
      </c>
      <c r="AC233">
        <f t="shared" si="138"/>
        <v>0</v>
      </c>
      <c r="AD233" s="127"/>
      <c r="AE233" s="239"/>
      <c r="AF233" s="135">
        <f t="shared" si="157"/>
        <v>0</v>
      </c>
      <c r="AG233" s="135">
        <f t="shared" si="139"/>
        <v>0</v>
      </c>
      <c r="AH233" s="133">
        <f t="shared" si="140"/>
        <v>0</v>
      </c>
      <c r="AI233" s="133">
        <f t="shared" si="158"/>
        <v>0</v>
      </c>
    </row>
    <row r="234" spans="1:35" hidden="1" x14ac:dyDescent="0.2">
      <c r="A234" s="53"/>
      <c r="B234" s="211"/>
      <c r="C234" s="223"/>
      <c r="D234" s="223"/>
      <c r="E234" s="223"/>
      <c r="F234" s="223"/>
      <c r="G234" s="223"/>
      <c r="H234" s="223"/>
      <c r="I234" s="223"/>
      <c r="J234" s="223"/>
      <c r="K234" s="223"/>
      <c r="L234" s="223"/>
      <c r="M234" s="223"/>
      <c r="N234" s="223"/>
      <c r="O234" s="223"/>
      <c r="P234" s="223"/>
      <c r="Q234" s="224"/>
      <c r="R234" s="224"/>
      <c r="W234" s="127"/>
      <c r="X234" s="112"/>
      <c r="Y234" s="112"/>
      <c r="Z234" s="133" t="str">
        <f>CONCATENATE(VLOOKUP(W234,Namn,10)," ",IF(VLOOKUP(W234,Namn,9)="x","Vet",IF(VLOOKUP(W234,Namn,8)="x",IF(VLOOKUP(W234,Namn,3)="H","OB","OG")," ")))</f>
        <v xml:space="preserve">  </v>
      </c>
      <c r="AA234" s="112"/>
      <c r="AC234">
        <f t="shared" si="138"/>
        <v>0</v>
      </c>
      <c r="AD234" s="127"/>
      <c r="AE234" s="239"/>
      <c r="AF234" s="135">
        <f t="shared" si="157"/>
        <v>0</v>
      </c>
      <c r="AG234" s="135">
        <f t="shared" si="139"/>
        <v>0</v>
      </c>
      <c r="AH234" s="133">
        <f t="shared" si="140"/>
        <v>0</v>
      </c>
      <c r="AI234" s="133">
        <f t="shared" si="158"/>
        <v>0</v>
      </c>
    </row>
    <row r="235" spans="1:35" hidden="1" x14ac:dyDescent="0.2">
      <c r="A235" s="53"/>
      <c r="B235" s="211"/>
      <c r="C235" s="223"/>
      <c r="D235" s="223"/>
      <c r="E235" s="223"/>
      <c r="F235" s="223"/>
      <c r="G235" s="223"/>
      <c r="H235" s="223"/>
      <c r="I235" s="223"/>
      <c r="J235" s="223"/>
      <c r="K235" s="223"/>
      <c r="L235" s="223"/>
      <c r="M235" s="223"/>
      <c r="N235" s="223"/>
      <c r="O235" s="223"/>
      <c r="P235" s="223"/>
      <c r="Q235" s="224"/>
      <c r="R235" s="224"/>
      <c r="T235">
        <f>T228+1</f>
        <v>35</v>
      </c>
      <c r="U235">
        <v>1</v>
      </c>
      <c r="V235">
        <v>1</v>
      </c>
      <c r="W235" s="127"/>
      <c r="X235" s="135">
        <f t="shared" ref="X235:X240" si="162">VLOOKUP($W235,Namn,2)</f>
        <v>0</v>
      </c>
      <c r="Y235" s="135">
        <f t="shared" ref="Y235:Y240" si="163">VLOOKUP($W235,Namn,3)</f>
        <v>0</v>
      </c>
      <c r="Z235" s="133">
        <f t="shared" ref="Z235:Z240" si="164">VLOOKUP(W235,Namn,10)</f>
        <v>0</v>
      </c>
      <c r="AA235" s="133">
        <f t="shared" ref="AA235:AA240" si="165">VLOOKUP($W235,Namn,27)</f>
        <v>0</v>
      </c>
      <c r="AC235">
        <f t="shared" si="138"/>
        <v>0</v>
      </c>
      <c r="AD235" s="127"/>
      <c r="AE235" s="239"/>
      <c r="AF235" s="135">
        <f t="shared" si="157"/>
        <v>0</v>
      </c>
      <c r="AG235" s="135">
        <f t="shared" si="139"/>
        <v>0</v>
      </c>
      <c r="AH235" s="133">
        <f t="shared" si="140"/>
        <v>0</v>
      </c>
      <c r="AI235" s="133">
        <f t="shared" si="158"/>
        <v>0</v>
      </c>
    </row>
    <row r="236" spans="1:35" hidden="1" x14ac:dyDescent="0.2">
      <c r="A236" s="53"/>
      <c r="B236" s="211"/>
      <c r="C236" s="223"/>
      <c r="D236" s="223"/>
      <c r="E236" s="223"/>
      <c r="F236" s="223"/>
      <c r="G236" s="223"/>
      <c r="H236" s="223"/>
      <c r="I236" s="223"/>
      <c r="J236" s="223"/>
      <c r="K236" s="223"/>
      <c r="L236" s="223"/>
      <c r="M236" s="223"/>
      <c r="N236" s="223"/>
      <c r="O236" s="223"/>
      <c r="P236" s="223"/>
      <c r="Q236" s="224"/>
      <c r="R236" s="224"/>
      <c r="T236">
        <f>T235</f>
        <v>35</v>
      </c>
      <c r="U236">
        <v>1</v>
      </c>
      <c r="V236">
        <v>2</v>
      </c>
      <c r="W236" s="127"/>
      <c r="X236" s="135">
        <f t="shared" si="162"/>
        <v>0</v>
      </c>
      <c r="Y236" s="135">
        <f t="shared" si="163"/>
        <v>0</v>
      </c>
      <c r="Z236" s="133">
        <f t="shared" si="164"/>
        <v>0</v>
      </c>
      <c r="AA236" s="133">
        <f t="shared" si="165"/>
        <v>0</v>
      </c>
      <c r="AB236" s="211"/>
      <c r="AC236">
        <f t="shared" si="138"/>
        <v>0</v>
      </c>
      <c r="AD236" s="127"/>
      <c r="AE236" s="239"/>
      <c r="AF236" s="135">
        <f t="shared" si="157"/>
        <v>0</v>
      </c>
      <c r="AG236" s="135">
        <f t="shared" si="139"/>
        <v>0</v>
      </c>
      <c r="AH236" s="133">
        <f t="shared" si="140"/>
        <v>0</v>
      </c>
      <c r="AI236" s="133">
        <f t="shared" si="158"/>
        <v>0</v>
      </c>
    </row>
    <row r="237" spans="1:35" hidden="1" x14ac:dyDescent="0.2">
      <c r="A237" s="53"/>
      <c r="B237" s="211"/>
      <c r="C237" s="223"/>
      <c r="D237" s="223"/>
      <c r="E237" s="223"/>
      <c r="F237" s="223"/>
      <c r="G237" s="223"/>
      <c r="H237" s="223"/>
      <c r="I237" s="223"/>
      <c r="J237" s="223"/>
      <c r="K237" s="223"/>
      <c r="L237" s="223"/>
      <c r="M237" s="223"/>
      <c r="N237" s="223"/>
      <c r="O237" s="223"/>
      <c r="P237" s="223"/>
      <c r="Q237" s="224"/>
      <c r="R237" s="224"/>
      <c r="T237">
        <f>T236</f>
        <v>35</v>
      </c>
      <c r="U237">
        <v>1</v>
      </c>
      <c r="V237">
        <v>3</v>
      </c>
      <c r="W237" s="127"/>
      <c r="X237" s="135">
        <f t="shared" si="162"/>
        <v>0</v>
      </c>
      <c r="Y237" s="135">
        <f t="shared" si="163"/>
        <v>0</v>
      </c>
      <c r="Z237" s="133">
        <f t="shared" si="164"/>
        <v>0</v>
      </c>
      <c r="AA237" s="133">
        <f t="shared" si="165"/>
        <v>0</v>
      </c>
      <c r="AB237" s="211"/>
      <c r="AC237">
        <f t="shared" si="138"/>
        <v>0</v>
      </c>
      <c r="AD237" s="127"/>
      <c r="AE237" s="127"/>
      <c r="AF237" s="135">
        <f t="shared" si="157"/>
        <v>0</v>
      </c>
      <c r="AG237" s="135">
        <f t="shared" si="139"/>
        <v>0</v>
      </c>
      <c r="AH237" s="133">
        <f t="shared" si="140"/>
        <v>0</v>
      </c>
      <c r="AI237" s="133">
        <f t="shared" si="158"/>
        <v>0</v>
      </c>
    </row>
    <row r="238" spans="1:35" hidden="1" x14ac:dyDescent="0.2">
      <c r="A238" s="53"/>
      <c r="B238" s="211"/>
      <c r="C238" s="223"/>
      <c r="D238" s="223"/>
      <c r="E238" s="223"/>
      <c r="F238" s="223"/>
      <c r="G238" s="223"/>
      <c r="H238" s="223"/>
      <c r="I238" s="223"/>
      <c r="J238" s="223"/>
      <c r="K238" s="223"/>
      <c r="L238" s="223"/>
      <c r="M238" s="223"/>
      <c r="N238" s="223"/>
      <c r="O238" s="223"/>
      <c r="P238" s="223"/>
      <c r="Q238" s="224"/>
      <c r="R238" s="224"/>
      <c r="T238">
        <f>T237</f>
        <v>35</v>
      </c>
      <c r="U238">
        <v>2</v>
      </c>
      <c r="V238">
        <v>1</v>
      </c>
      <c r="W238" s="127"/>
      <c r="X238" s="135">
        <f t="shared" si="162"/>
        <v>0</v>
      </c>
      <c r="Y238" s="135">
        <f t="shared" si="163"/>
        <v>0</v>
      </c>
      <c r="Z238" s="133">
        <f t="shared" si="164"/>
        <v>0</v>
      </c>
      <c r="AA238" s="133">
        <f t="shared" si="165"/>
        <v>0</v>
      </c>
      <c r="AB238" s="211"/>
      <c r="AC238">
        <f t="shared" si="138"/>
        <v>0</v>
      </c>
      <c r="AD238" s="127"/>
      <c r="AE238" s="127"/>
      <c r="AF238" s="135">
        <f t="shared" si="157"/>
        <v>0</v>
      </c>
      <c r="AG238" s="135">
        <f t="shared" si="139"/>
        <v>0</v>
      </c>
      <c r="AH238" s="133">
        <f t="shared" si="140"/>
        <v>0</v>
      </c>
      <c r="AI238" s="133">
        <f t="shared" si="158"/>
        <v>0</v>
      </c>
    </row>
    <row r="239" spans="1:35" hidden="1" x14ac:dyDescent="0.2">
      <c r="A239" s="53"/>
      <c r="B239" s="211"/>
      <c r="C239" s="223"/>
      <c r="D239" s="223"/>
      <c r="E239" s="223"/>
      <c r="F239" s="223"/>
      <c r="G239" s="223"/>
      <c r="H239" s="223"/>
      <c r="I239" s="223"/>
      <c r="J239" s="223"/>
      <c r="K239" s="223"/>
      <c r="L239" s="223"/>
      <c r="M239" s="223"/>
      <c r="N239" s="223"/>
      <c r="O239" s="223"/>
      <c r="P239" s="223"/>
      <c r="Q239" s="224"/>
      <c r="R239" s="224"/>
      <c r="T239">
        <f>T238</f>
        <v>35</v>
      </c>
      <c r="U239">
        <v>2</v>
      </c>
      <c r="V239">
        <v>2</v>
      </c>
      <c r="W239" s="127"/>
      <c r="X239" s="135">
        <f t="shared" si="162"/>
        <v>0</v>
      </c>
      <c r="Y239" s="135">
        <f t="shared" si="163"/>
        <v>0</v>
      </c>
      <c r="Z239" s="133">
        <f t="shared" si="164"/>
        <v>0</v>
      </c>
      <c r="AA239" s="133">
        <f t="shared" si="165"/>
        <v>0</v>
      </c>
      <c r="AB239" s="211"/>
      <c r="AC239">
        <f t="shared" si="138"/>
        <v>0</v>
      </c>
      <c r="AD239" s="127"/>
      <c r="AE239" s="239"/>
      <c r="AF239" s="135">
        <f t="shared" si="157"/>
        <v>0</v>
      </c>
      <c r="AG239" s="135">
        <f t="shared" si="139"/>
        <v>0</v>
      </c>
      <c r="AH239" s="133">
        <f t="shared" si="140"/>
        <v>0</v>
      </c>
      <c r="AI239" s="133">
        <f t="shared" si="158"/>
        <v>0</v>
      </c>
    </row>
    <row r="240" spans="1:35" hidden="1" x14ac:dyDescent="0.2">
      <c r="A240" s="53"/>
      <c r="B240" s="211"/>
      <c r="C240" s="223"/>
      <c r="D240" s="223"/>
      <c r="E240" s="223"/>
      <c r="F240" s="223"/>
      <c r="G240" s="223"/>
      <c r="H240" s="223"/>
      <c r="I240" s="223"/>
      <c r="J240" s="223"/>
      <c r="K240" s="223"/>
      <c r="L240" s="223"/>
      <c r="M240" s="223"/>
      <c r="N240" s="223"/>
      <c r="O240" s="223"/>
      <c r="P240" s="223"/>
      <c r="Q240" s="224"/>
      <c r="R240" s="224"/>
      <c r="T240">
        <f>T239</f>
        <v>35</v>
      </c>
      <c r="U240">
        <v>2</v>
      </c>
      <c r="V240">
        <v>3</v>
      </c>
      <c r="W240" s="127"/>
      <c r="X240" s="135">
        <f t="shared" si="162"/>
        <v>0</v>
      </c>
      <c r="Y240" s="135">
        <f t="shared" si="163"/>
        <v>0</v>
      </c>
      <c r="Z240" s="133">
        <f t="shared" si="164"/>
        <v>0</v>
      </c>
      <c r="AA240" s="133">
        <f t="shared" si="165"/>
        <v>0</v>
      </c>
      <c r="AB240" s="211"/>
      <c r="AC240">
        <f t="shared" si="138"/>
        <v>0</v>
      </c>
      <c r="AD240" s="127"/>
      <c r="AE240" s="239"/>
      <c r="AF240" s="135">
        <f t="shared" si="157"/>
        <v>0</v>
      </c>
      <c r="AG240" s="135">
        <f t="shared" si="139"/>
        <v>0</v>
      </c>
      <c r="AH240" s="133">
        <f t="shared" si="140"/>
        <v>0</v>
      </c>
      <c r="AI240" s="133">
        <f t="shared" si="158"/>
        <v>0</v>
      </c>
    </row>
    <row r="241" spans="1:35" hidden="1" x14ac:dyDescent="0.2">
      <c r="A241" s="53"/>
      <c r="B241" s="211"/>
      <c r="C241" s="223"/>
      <c r="D241" s="223"/>
      <c r="E241" s="223"/>
      <c r="F241" s="223"/>
      <c r="G241" s="223"/>
      <c r="H241" s="223"/>
      <c r="I241" s="223"/>
      <c r="J241" s="223"/>
      <c r="K241" s="223"/>
      <c r="L241" s="223"/>
      <c r="M241" s="223"/>
      <c r="N241" s="223"/>
      <c r="O241" s="223"/>
      <c r="P241" s="223"/>
      <c r="Q241" s="224"/>
      <c r="R241" s="224"/>
      <c r="W241" s="127"/>
      <c r="X241" s="112"/>
      <c r="Y241" s="112"/>
      <c r="Z241" s="133" t="str">
        <f>CONCATENATE(VLOOKUP(W241,Namn,10)," ",IF(VLOOKUP(W241,Namn,9)="x","Vet",IF(VLOOKUP(W241,Namn,8)="x",IF(VLOOKUP(W241,Namn,3)="H","OB","OG")," ")))</f>
        <v xml:space="preserve">  </v>
      </c>
      <c r="AA241" s="112"/>
      <c r="AB241" s="211"/>
      <c r="AC241">
        <f t="shared" si="138"/>
        <v>0</v>
      </c>
      <c r="AD241" s="127"/>
      <c r="AE241" s="239"/>
      <c r="AF241" s="135">
        <f t="shared" si="157"/>
        <v>0</v>
      </c>
      <c r="AG241" s="135">
        <f t="shared" si="139"/>
        <v>0</v>
      </c>
      <c r="AH241" s="133">
        <f t="shared" si="140"/>
        <v>0</v>
      </c>
      <c r="AI241" s="133">
        <f t="shared" si="158"/>
        <v>0</v>
      </c>
    </row>
    <row r="242" spans="1:35" hidden="1" x14ac:dyDescent="0.2">
      <c r="A242" s="53"/>
      <c r="B242" s="211"/>
      <c r="C242" s="223"/>
      <c r="D242" s="223"/>
      <c r="E242" s="223"/>
      <c r="F242" s="223"/>
      <c r="G242" s="223"/>
      <c r="H242" s="223"/>
      <c r="I242" s="223"/>
      <c r="J242" s="223"/>
      <c r="K242" s="223"/>
      <c r="L242" s="223"/>
      <c r="M242" s="223"/>
      <c r="N242" s="223"/>
      <c r="O242" s="223"/>
      <c r="P242" s="223"/>
      <c r="Q242" s="224"/>
      <c r="R242" s="224"/>
      <c r="T242">
        <f>T235+1</f>
        <v>36</v>
      </c>
      <c r="U242">
        <v>1</v>
      </c>
      <c r="V242">
        <v>1</v>
      </c>
      <c r="W242" s="127"/>
      <c r="X242" s="135">
        <f t="shared" ref="X242:X247" si="166">VLOOKUP($W242,Namn,2)</f>
        <v>0</v>
      </c>
      <c r="Y242" s="135">
        <f t="shared" ref="Y242:Y247" si="167">VLOOKUP($W242,Namn,3)</f>
        <v>0</v>
      </c>
      <c r="Z242" s="133">
        <f t="shared" ref="Z242:Z247" si="168">VLOOKUP(W242,Namn,10)</f>
        <v>0</v>
      </c>
      <c r="AA242" s="133">
        <f t="shared" ref="AA242:AA247" si="169">VLOOKUP($W242,Namn,27)</f>
        <v>0</v>
      </c>
      <c r="AC242">
        <f t="shared" si="138"/>
        <v>0</v>
      </c>
      <c r="AD242" s="127"/>
      <c r="AE242" s="211"/>
      <c r="AF242" s="135">
        <f t="shared" si="157"/>
        <v>0</v>
      </c>
      <c r="AG242" s="135">
        <f t="shared" si="139"/>
        <v>0</v>
      </c>
      <c r="AH242" s="133">
        <f t="shared" si="140"/>
        <v>0</v>
      </c>
      <c r="AI242" s="133">
        <f t="shared" si="158"/>
        <v>0</v>
      </c>
    </row>
    <row r="243" spans="1:35" hidden="1" x14ac:dyDescent="0.2">
      <c r="A243" s="53"/>
      <c r="B243" s="211"/>
      <c r="C243" s="223"/>
      <c r="D243" s="223"/>
      <c r="E243" s="223"/>
      <c r="F243" s="223"/>
      <c r="G243" s="223"/>
      <c r="H243" s="223"/>
      <c r="I243" s="223"/>
      <c r="J243" s="223"/>
      <c r="K243" s="223"/>
      <c r="L243" s="223"/>
      <c r="M243" s="223"/>
      <c r="N243" s="223"/>
      <c r="O243" s="223"/>
      <c r="P243" s="223"/>
      <c r="Q243" s="224"/>
      <c r="R243" s="224"/>
      <c r="T243">
        <f>T242</f>
        <v>36</v>
      </c>
      <c r="U243">
        <v>1</v>
      </c>
      <c r="V243">
        <v>2</v>
      </c>
      <c r="W243" s="127"/>
      <c r="X243" s="135">
        <f t="shared" si="166"/>
        <v>0</v>
      </c>
      <c r="Y243" s="135">
        <f t="shared" si="167"/>
        <v>0</v>
      </c>
      <c r="Z243" s="133">
        <f t="shared" si="168"/>
        <v>0</v>
      </c>
      <c r="AA243" s="133">
        <f t="shared" si="169"/>
        <v>0</v>
      </c>
      <c r="AC243">
        <f t="shared" si="138"/>
        <v>0</v>
      </c>
      <c r="AD243" s="127"/>
      <c r="AE243" s="211"/>
      <c r="AF243" s="135">
        <f t="shared" si="157"/>
        <v>0</v>
      </c>
      <c r="AG243" s="135">
        <f t="shared" si="139"/>
        <v>0</v>
      </c>
      <c r="AH243" s="133">
        <f t="shared" si="140"/>
        <v>0</v>
      </c>
      <c r="AI243" s="133">
        <f t="shared" si="158"/>
        <v>0</v>
      </c>
    </row>
    <row r="244" spans="1:35" hidden="1" x14ac:dyDescent="0.2">
      <c r="A244" s="53"/>
      <c r="B244" s="211"/>
      <c r="C244" s="223"/>
      <c r="D244" s="223"/>
      <c r="E244" s="223"/>
      <c r="F244" s="223"/>
      <c r="G244" s="223"/>
      <c r="H244" s="223"/>
      <c r="I244" s="223"/>
      <c r="J244" s="223"/>
      <c r="K244" s="223"/>
      <c r="L244" s="223"/>
      <c r="M244" s="223"/>
      <c r="N244" s="223"/>
      <c r="O244" s="223"/>
      <c r="P244" s="223"/>
      <c r="Q244" s="224"/>
      <c r="R244" s="224"/>
      <c r="T244">
        <f>T243</f>
        <v>36</v>
      </c>
      <c r="U244">
        <v>1</v>
      </c>
      <c r="V244">
        <v>3</v>
      </c>
      <c r="W244" s="127"/>
      <c r="X244" s="135">
        <f t="shared" si="166"/>
        <v>0</v>
      </c>
      <c r="Y244" s="135">
        <f t="shared" si="167"/>
        <v>0</v>
      </c>
      <c r="Z244" s="133">
        <f t="shared" si="168"/>
        <v>0</v>
      </c>
      <c r="AA244" s="133">
        <f t="shared" si="169"/>
        <v>0</v>
      </c>
      <c r="AC244">
        <f t="shared" si="138"/>
        <v>0</v>
      </c>
      <c r="AD244" s="127"/>
      <c r="AE244" s="211"/>
      <c r="AF244" s="135">
        <f t="shared" si="157"/>
        <v>0</v>
      </c>
      <c r="AG244" s="135">
        <f t="shared" si="139"/>
        <v>0</v>
      </c>
      <c r="AH244" s="133">
        <f t="shared" si="140"/>
        <v>0</v>
      </c>
      <c r="AI244" s="133">
        <f t="shared" si="158"/>
        <v>0</v>
      </c>
    </row>
    <row r="245" spans="1:35" hidden="1" x14ac:dyDescent="0.2">
      <c r="A245" s="53"/>
      <c r="B245" s="211"/>
      <c r="C245" s="223"/>
      <c r="D245" s="223"/>
      <c r="E245" s="223"/>
      <c r="F245" s="223"/>
      <c r="G245" s="223"/>
      <c r="H245" s="223"/>
      <c r="I245" s="223"/>
      <c r="J245" s="223"/>
      <c r="K245" s="223"/>
      <c r="L245" s="223"/>
      <c r="M245" s="223"/>
      <c r="N245" s="223"/>
      <c r="O245" s="223"/>
      <c r="P245" s="223"/>
      <c r="Q245" s="224"/>
      <c r="R245" s="224"/>
      <c r="T245">
        <f>T244</f>
        <v>36</v>
      </c>
      <c r="U245">
        <v>2</v>
      </c>
      <c r="V245">
        <v>1</v>
      </c>
      <c r="W245" s="127"/>
      <c r="X245" s="135">
        <f t="shared" si="166"/>
        <v>0</v>
      </c>
      <c r="Y245" s="135">
        <f t="shared" si="167"/>
        <v>0</v>
      </c>
      <c r="Z245" s="133">
        <f t="shared" si="168"/>
        <v>0</v>
      </c>
      <c r="AA245" s="133">
        <f t="shared" si="169"/>
        <v>0</v>
      </c>
      <c r="AC245">
        <f t="shared" si="138"/>
        <v>0</v>
      </c>
      <c r="AD245" s="127"/>
      <c r="AE245" s="211"/>
      <c r="AF245" s="135">
        <f t="shared" si="157"/>
        <v>0</v>
      </c>
      <c r="AG245" s="135">
        <f t="shared" si="139"/>
        <v>0</v>
      </c>
      <c r="AH245" s="133">
        <f t="shared" si="140"/>
        <v>0</v>
      </c>
      <c r="AI245" s="133">
        <f t="shared" si="158"/>
        <v>0</v>
      </c>
    </row>
    <row r="246" spans="1:35" hidden="1" x14ac:dyDescent="0.2">
      <c r="A246" s="53"/>
      <c r="B246" s="211"/>
      <c r="C246" s="223"/>
      <c r="D246" s="223"/>
      <c r="E246" s="223"/>
      <c r="F246" s="223"/>
      <c r="G246" s="223"/>
      <c r="H246" s="223"/>
      <c r="I246" s="223"/>
      <c r="J246" s="223"/>
      <c r="K246" s="223"/>
      <c r="L246" s="223"/>
      <c r="M246" s="223"/>
      <c r="N246" s="223"/>
      <c r="O246" s="223"/>
      <c r="P246" s="223"/>
      <c r="Q246" s="224"/>
      <c r="R246" s="224"/>
      <c r="T246">
        <f>T245</f>
        <v>36</v>
      </c>
      <c r="U246">
        <v>2</v>
      </c>
      <c r="V246">
        <v>2</v>
      </c>
      <c r="W246" s="127"/>
      <c r="X246" s="135">
        <f t="shared" si="166"/>
        <v>0</v>
      </c>
      <c r="Y246" s="135">
        <f t="shared" si="167"/>
        <v>0</v>
      </c>
      <c r="Z246" s="133">
        <f t="shared" si="168"/>
        <v>0</v>
      </c>
      <c r="AA246" s="133">
        <f t="shared" si="169"/>
        <v>0</v>
      </c>
      <c r="AC246">
        <f t="shared" si="138"/>
        <v>0</v>
      </c>
      <c r="AD246" s="127"/>
      <c r="AE246" s="211"/>
      <c r="AF246" s="135">
        <f t="shared" si="157"/>
        <v>0</v>
      </c>
      <c r="AG246" s="135">
        <f t="shared" si="139"/>
        <v>0</v>
      </c>
      <c r="AH246" s="133">
        <f t="shared" si="140"/>
        <v>0</v>
      </c>
      <c r="AI246" s="133">
        <f t="shared" si="158"/>
        <v>0</v>
      </c>
    </row>
    <row r="247" spans="1:35" hidden="1" x14ac:dyDescent="0.2">
      <c r="A247" s="53"/>
      <c r="B247" s="77"/>
      <c r="C247" s="223"/>
      <c r="D247" s="223"/>
      <c r="E247" s="223"/>
      <c r="F247" s="223"/>
      <c r="G247" s="223"/>
      <c r="H247" s="223"/>
      <c r="I247" s="223"/>
      <c r="J247" s="223"/>
      <c r="K247" s="223"/>
      <c r="L247" s="223"/>
      <c r="M247" s="223"/>
      <c r="N247" s="223"/>
      <c r="O247" s="223"/>
      <c r="P247" s="223"/>
      <c r="Q247" s="224"/>
      <c r="R247" s="224"/>
      <c r="T247">
        <f>T246</f>
        <v>36</v>
      </c>
      <c r="U247">
        <v>2</v>
      </c>
      <c r="V247">
        <v>3</v>
      </c>
      <c r="W247" s="127"/>
      <c r="X247" s="135">
        <f t="shared" si="166"/>
        <v>0</v>
      </c>
      <c r="Y247" s="135">
        <f t="shared" si="167"/>
        <v>0</v>
      </c>
      <c r="Z247" s="133">
        <f t="shared" si="168"/>
        <v>0</v>
      </c>
      <c r="AA247" s="133">
        <f t="shared" si="169"/>
        <v>0</v>
      </c>
      <c r="AC247">
        <f t="shared" si="138"/>
        <v>0</v>
      </c>
      <c r="AD247" s="127"/>
      <c r="AE247" s="211"/>
      <c r="AF247" s="135">
        <f t="shared" si="157"/>
        <v>0</v>
      </c>
      <c r="AG247" s="135">
        <f t="shared" si="139"/>
        <v>0</v>
      </c>
      <c r="AH247" s="133">
        <f t="shared" si="140"/>
        <v>0</v>
      </c>
      <c r="AI247" s="133">
        <f t="shared" si="158"/>
        <v>0</v>
      </c>
    </row>
    <row r="248" spans="1:35" hidden="1" x14ac:dyDescent="0.2">
      <c r="A248" s="53"/>
      <c r="B248" s="77"/>
      <c r="C248" s="223"/>
      <c r="D248" s="223"/>
      <c r="E248" s="223"/>
      <c r="F248" s="223"/>
      <c r="G248" s="223"/>
      <c r="H248" s="223"/>
      <c r="I248" s="223"/>
      <c r="J248" s="223"/>
      <c r="K248" s="223"/>
      <c r="L248" s="223"/>
      <c r="M248" s="223"/>
      <c r="N248" s="223"/>
      <c r="O248" s="223"/>
      <c r="P248" s="223"/>
      <c r="Q248" s="224"/>
      <c r="R248" s="224"/>
      <c r="W248" s="127"/>
      <c r="X248" s="112"/>
      <c r="Y248" s="112"/>
      <c r="Z248" s="133" t="str">
        <f>CONCATENATE(VLOOKUP(W248,Namn,10)," ",IF(VLOOKUP(W248,Namn,9)="x","Vet",IF(VLOOKUP(W248,Namn,8)="x",IF(VLOOKUP(W248,Namn,3)="H","OB","OG")," ")))</f>
        <v xml:space="preserve">  </v>
      </c>
      <c r="AA248" s="112"/>
      <c r="AC248">
        <f t="shared" si="138"/>
        <v>0</v>
      </c>
      <c r="AD248" s="127"/>
      <c r="AE248" s="211"/>
      <c r="AF248" s="135">
        <f t="shared" si="157"/>
        <v>0</v>
      </c>
      <c r="AG248" s="135">
        <f t="shared" si="139"/>
        <v>0</v>
      </c>
      <c r="AH248" s="133">
        <f t="shared" si="140"/>
        <v>0</v>
      </c>
      <c r="AI248" s="133">
        <f t="shared" si="158"/>
        <v>0</v>
      </c>
    </row>
    <row r="249" spans="1:35" hidden="1" x14ac:dyDescent="0.2">
      <c r="A249" s="53"/>
      <c r="B249" s="77"/>
      <c r="C249" s="223"/>
      <c r="D249" s="223"/>
      <c r="E249" s="223"/>
      <c r="F249" s="223"/>
      <c r="G249" s="223"/>
      <c r="H249" s="223"/>
      <c r="I249" s="223"/>
      <c r="J249" s="223"/>
      <c r="K249" s="223"/>
      <c r="L249" s="223"/>
      <c r="M249" s="223"/>
      <c r="N249" s="223"/>
      <c r="O249" s="223"/>
      <c r="P249" s="223"/>
      <c r="Q249" s="224"/>
      <c r="R249" s="224"/>
      <c r="T249">
        <f>T242+1</f>
        <v>37</v>
      </c>
      <c r="U249">
        <v>1</v>
      </c>
      <c r="V249">
        <v>1</v>
      </c>
      <c r="W249" s="127"/>
      <c r="X249" s="135">
        <f t="shared" ref="X249:X254" si="170">VLOOKUP($W249,Namn,2)</f>
        <v>0</v>
      </c>
      <c r="Y249" s="135">
        <f t="shared" ref="Y249:Y254" si="171">VLOOKUP($W249,Namn,3)</f>
        <v>0</v>
      </c>
      <c r="Z249" s="133">
        <f t="shared" ref="Z249:Z261" si="172">VLOOKUP(W249,Namn,10)</f>
        <v>0</v>
      </c>
      <c r="AA249" s="133">
        <f t="shared" ref="AA249:AA254" si="173">VLOOKUP($W249,Namn,27)</f>
        <v>0</v>
      </c>
      <c r="AC249">
        <f t="shared" si="138"/>
        <v>0</v>
      </c>
      <c r="AD249" s="127"/>
      <c r="AE249" s="211"/>
      <c r="AF249" s="135">
        <f t="shared" si="157"/>
        <v>0</v>
      </c>
      <c r="AG249" s="135">
        <f t="shared" si="139"/>
        <v>0</v>
      </c>
      <c r="AH249" s="133">
        <f t="shared" si="140"/>
        <v>0</v>
      </c>
      <c r="AI249" s="133">
        <f t="shared" si="158"/>
        <v>0</v>
      </c>
    </row>
    <row r="250" spans="1:35" hidden="1" x14ac:dyDescent="0.2">
      <c r="A250" s="53"/>
      <c r="B250" s="211"/>
      <c r="C250" s="223"/>
      <c r="D250" s="223"/>
      <c r="E250" s="223"/>
      <c r="F250" s="223"/>
      <c r="G250" s="223"/>
      <c r="H250" s="223"/>
      <c r="I250" s="223"/>
      <c r="J250" s="223"/>
      <c r="K250" s="223"/>
      <c r="L250" s="223"/>
      <c r="M250" s="223"/>
      <c r="N250" s="223"/>
      <c r="O250" s="223"/>
      <c r="P250" s="223"/>
      <c r="Q250" s="224"/>
      <c r="R250" s="224"/>
      <c r="T250">
        <f>T249</f>
        <v>37</v>
      </c>
      <c r="U250">
        <v>1</v>
      </c>
      <c r="V250">
        <v>2</v>
      </c>
      <c r="W250" s="127"/>
      <c r="X250" s="135">
        <f t="shared" si="170"/>
        <v>0</v>
      </c>
      <c r="Y250" s="135">
        <f t="shared" si="171"/>
        <v>0</v>
      </c>
      <c r="Z250" s="133">
        <f t="shared" si="172"/>
        <v>0</v>
      </c>
      <c r="AA250" s="133">
        <f t="shared" si="173"/>
        <v>0</v>
      </c>
      <c r="AC250">
        <f t="shared" si="138"/>
        <v>0</v>
      </c>
      <c r="AD250" s="127"/>
      <c r="AE250" s="211"/>
      <c r="AF250" s="135">
        <f t="shared" si="157"/>
        <v>0</v>
      </c>
      <c r="AG250" s="135">
        <f t="shared" si="139"/>
        <v>0</v>
      </c>
      <c r="AH250" s="133">
        <f t="shared" si="140"/>
        <v>0</v>
      </c>
      <c r="AI250" s="133">
        <f t="shared" si="158"/>
        <v>0</v>
      </c>
    </row>
    <row r="251" spans="1:35" hidden="1" x14ac:dyDescent="0.2">
      <c r="A251" s="53"/>
      <c r="B251" s="77"/>
      <c r="C251" s="223"/>
      <c r="D251" s="223"/>
      <c r="E251" s="223"/>
      <c r="F251" s="223"/>
      <c r="G251" s="223"/>
      <c r="H251" s="223"/>
      <c r="I251" s="223"/>
      <c r="J251" s="223"/>
      <c r="K251" s="223"/>
      <c r="L251" s="223"/>
      <c r="M251" s="223"/>
      <c r="N251" s="223"/>
      <c r="O251" s="223"/>
      <c r="P251" s="223"/>
      <c r="Q251" s="224"/>
      <c r="R251" s="224"/>
      <c r="T251">
        <f>T250</f>
        <v>37</v>
      </c>
      <c r="U251">
        <v>1</v>
      </c>
      <c r="V251">
        <v>3</v>
      </c>
      <c r="W251" s="127"/>
      <c r="X251" s="135">
        <f t="shared" si="170"/>
        <v>0</v>
      </c>
      <c r="Y251" s="135">
        <f t="shared" si="171"/>
        <v>0</v>
      </c>
      <c r="Z251" s="133">
        <f t="shared" si="172"/>
        <v>0</v>
      </c>
      <c r="AA251" s="133">
        <f t="shared" si="173"/>
        <v>0</v>
      </c>
      <c r="AC251">
        <f t="shared" si="138"/>
        <v>0</v>
      </c>
      <c r="AD251" s="127"/>
      <c r="AE251" s="238"/>
      <c r="AF251" s="135">
        <f t="shared" si="157"/>
        <v>0</v>
      </c>
      <c r="AG251" s="135">
        <f t="shared" si="139"/>
        <v>0</v>
      </c>
      <c r="AH251" s="133">
        <f t="shared" si="140"/>
        <v>0</v>
      </c>
      <c r="AI251" s="133">
        <f t="shared" si="158"/>
        <v>0</v>
      </c>
    </row>
    <row r="252" spans="1:35" hidden="1" x14ac:dyDescent="0.2">
      <c r="A252" s="53"/>
      <c r="B252" s="211"/>
      <c r="C252" s="223"/>
      <c r="D252" s="223"/>
      <c r="E252" s="223"/>
      <c r="F252" s="223"/>
      <c r="G252" s="223"/>
      <c r="H252" s="223"/>
      <c r="I252" s="223"/>
      <c r="J252" s="223"/>
      <c r="K252" s="223"/>
      <c r="L252" s="223"/>
      <c r="M252" s="223"/>
      <c r="N252" s="223"/>
      <c r="O252" s="223"/>
      <c r="P252" s="223"/>
      <c r="Q252" s="224"/>
      <c r="R252" s="224"/>
      <c r="T252">
        <f>T251</f>
        <v>37</v>
      </c>
      <c r="U252">
        <v>2</v>
      </c>
      <c r="V252">
        <v>1</v>
      </c>
      <c r="W252" s="127"/>
      <c r="X252" s="135">
        <f t="shared" si="170"/>
        <v>0</v>
      </c>
      <c r="Y252" s="135">
        <f t="shared" si="171"/>
        <v>0</v>
      </c>
      <c r="Z252" s="133">
        <f t="shared" si="172"/>
        <v>0</v>
      </c>
      <c r="AA252" s="133">
        <f t="shared" si="173"/>
        <v>0</v>
      </c>
      <c r="AC252">
        <f t="shared" si="138"/>
        <v>0</v>
      </c>
      <c r="AD252" s="127"/>
      <c r="AE252" s="211"/>
      <c r="AF252" s="135">
        <f t="shared" si="157"/>
        <v>0</v>
      </c>
      <c r="AG252" s="135">
        <f t="shared" si="139"/>
        <v>0</v>
      </c>
      <c r="AH252" s="133">
        <f t="shared" si="140"/>
        <v>0</v>
      </c>
      <c r="AI252" s="133">
        <f t="shared" si="158"/>
        <v>0</v>
      </c>
    </row>
    <row r="253" spans="1:35" hidden="1" x14ac:dyDescent="0.2">
      <c r="A253" s="53"/>
      <c r="B253" s="77"/>
      <c r="C253" s="223"/>
      <c r="D253" s="223"/>
      <c r="E253" s="223"/>
      <c r="F253" s="223"/>
      <c r="G253" s="223"/>
      <c r="H253" s="223"/>
      <c r="I253" s="223"/>
      <c r="J253" s="223"/>
      <c r="K253" s="223"/>
      <c r="L253" s="223"/>
      <c r="M253" s="223"/>
      <c r="N253" s="223"/>
      <c r="O253" s="223"/>
      <c r="P253" s="223"/>
      <c r="Q253" s="224"/>
      <c r="R253" s="224"/>
      <c r="T253">
        <f>T252</f>
        <v>37</v>
      </c>
      <c r="U253">
        <v>2</v>
      </c>
      <c r="V253">
        <v>2</v>
      </c>
      <c r="W253" s="127"/>
      <c r="X253" s="135">
        <f t="shared" si="170"/>
        <v>0</v>
      </c>
      <c r="Y253" s="135">
        <f t="shared" si="171"/>
        <v>0</v>
      </c>
      <c r="Z253" s="133">
        <f t="shared" si="172"/>
        <v>0</v>
      </c>
      <c r="AA253" s="133">
        <f t="shared" si="173"/>
        <v>0</v>
      </c>
      <c r="AC253">
        <f t="shared" si="138"/>
        <v>0</v>
      </c>
      <c r="AD253" s="127"/>
      <c r="AE253" s="211"/>
      <c r="AF253" s="135">
        <f t="shared" si="157"/>
        <v>0</v>
      </c>
      <c r="AG253" s="135">
        <f t="shared" si="139"/>
        <v>0</v>
      </c>
      <c r="AH253" s="133">
        <f t="shared" si="140"/>
        <v>0</v>
      </c>
      <c r="AI253" s="133">
        <f t="shared" si="158"/>
        <v>0</v>
      </c>
    </row>
    <row r="254" spans="1:35" hidden="1" x14ac:dyDescent="0.2">
      <c r="A254" s="53"/>
      <c r="B254" s="211"/>
      <c r="C254" s="223"/>
      <c r="D254" s="223"/>
      <c r="E254" s="223"/>
      <c r="F254" s="223"/>
      <c r="G254" s="223"/>
      <c r="H254" s="223"/>
      <c r="I254" s="223"/>
      <c r="J254" s="223"/>
      <c r="K254" s="223"/>
      <c r="L254" s="223"/>
      <c r="M254" s="223"/>
      <c r="N254" s="223"/>
      <c r="O254" s="223"/>
      <c r="P254" s="223"/>
      <c r="Q254" s="224"/>
      <c r="R254" s="224"/>
      <c r="T254">
        <f>T253</f>
        <v>37</v>
      </c>
      <c r="U254">
        <v>2</v>
      </c>
      <c r="V254">
        <v>3</v>
      </c>
      <c r="W254" s="127"/>
      <c r="X254" s="135">
        <f t="shared" si="170"/>
        <v>0</v>
      </c>
      <c r="Y254" s="135">
        <f t="shared" si="171"/>
        <v>0</v>
      </c>
      <c r="Z254" s="133">
        <f t="shared" si="172"/>
        <v>0</v>
      </c>
      <c r="AA254" s="133">
        <f t="shared" si="173"/>
        <v>0</v>
      </c>
      <c r="AC254">
        <f t="shared" si="138"/>
        <v>0</v>
      </c>
      <c r="AD254" s="127"/>
      <c r="AE254" s="211"/>
      <c r="AF254" s="135">
        <f t="shared" si="157"/>
        <v>0</v>
      </c>
      <c r="AG254" s="135">
        <f t="shared" si="139"/>
        <v>0</v>
      </c>
      <c r="AH254" s="133">
        <f t="shared" si="140"/>
        <v>0</v>
      </c>
      <c r="AI254" s="133">
        <f t="shared" si="158"/>
        <v>0</v>
      </c>
    </row>
    <row r="255" spans="1:35" hidden="1" x14ac:dyDescent="0.2">
      <c r="A255" s="53"/>
      <c r="B255" s="238"/>
      <c r="C255" s="223"/>
      <c r="D255" s="223"/>
      <c r="E255" s="223"/>
      <c r="F255" s="223"/>
      <c r="G255" s="223"/>
      <c r="H255" s="223"/>
      <c r="I255" s="223"/>
      <c r="J255" s="223"/>
      <c r="K255" s="223"/>
      <c r="L255" s="223"/>
      <c r="M255" s="223"/>
      <c r="N255" s="223"/>
      <c r="O255" s="223"/>
      <c r="P255" s="223"/>
      <c r="Q255" s="224"/>
      <c r="R255" s="224"/>
      <c r="W255" s="127"/>
      <c r="X255" s="112"/>
      <c r="Y255" s="112"/>
      <c r="Z255" s="133">
        <f t="shared" si="172"/>
        <v>0</v>
      </c>
      <c r="AA255" s="112"/>
      <c r="AC255">
        <f t="shared" si="138"/>
        <v>0</v>
      </c>
      <c r="AD255" s="127"/>
      <c r="AE255" s="211"/>
      <c r="AF255" s="135">
        <f t="shared" si="157"/>
        <v>0</v>
      </c>
      <c r="AG255" s="135">
        <f t="shared" si="139"/>
        <v>0</v>
      </c>
      <c r="AH255" s="133">
        <f t="shared" si="140"/>
        <v>0</v>
      </c>
      <c r="AI255" s="133">
        <f t="shared" si="158"/>
        <v>0</v>
      </c>
    </row>
    <row r="256" spans="1:35" hidden="1" x14ac:dyDescent="0.2">
      <c r="A256" s="53"/>
      <c r="B256" s="211"/>
      <c r="C256" s="223"/>
      <c r="D256" s="223"/>
      <c r="E256" s="223"/>
      <c r="F256" s="223"/>
      <c r="G256" s="223"/>
      <c r="H256" s="223"/>
      <c r="I256" s="223"/>
      <c r="J256" s="223"/>
      <c r="K256" s="223"/>
      <c r="L256" s="223"/>
      <c r="M256" s="223"/>
      <c r="N256" s="223"/>
      <c r="O256" s="223"/>
      <c r="P256" s="223"/>
      <c r="Q256" s="224"/>
      <c r="R256" s="224"/>
      <c r="T256">
        <f>T249+1</f>
        <v>38</v>
      </c>
      <c r="U256">
        <v>1</v>
      </c>
      <c r="V256">
        <v>1</v>
      </c>
      <c r="W256" s="127"/>
      <c r="X256" s="135">
        <f t="shared" ref="X256:X261" si="174">VLOOKUP($W256,Namn,2)</f>
        <v>0</v>
      </c>
      <c r="Y256" s="135">
        <f t="shared" ref="Y256:Y261" si="175">VLOOKUP($W256,Namn,3)</f>
        <v>0</v>
      </c>
      <c r="Z256" s="133">
        <f t="shared" si="172"/>
        <v>0</v>
      </c>
      <c r="AA256" s="133">
        <f t="shared" ref="AA256:AA261" si="176">VLOOKUP($W256,Namn,27)</f>
        <v>0</v>
      </c>
      <c r="AB256" s="211"/>
      <c r="AC256">
        <f t="shared" si="138"/>
        <v>0</v>
      </c>
      <c r="AD256" s="127"/>
      <c r="AE256" s="211"/>
      <c r="AF256" s="135">
        <f t="shared" si="157"/>
        <v>0</v>
      </c>
      <c r="AG256" s="135">
        <f t="shared" si="139"/>
        <v>0</v>
      </c>
      <c r="AH256" s="133">
        <f t="shared" si="140"/>
        <v>0</v>
      </c>
      <c r="AI256" s="133">
        <f t="shared" si="158"/>
        <v>0</v>
      </c>
    </row>
    <row r="257" spans="1:35" hidden="1" x14ac:dyDescent="0.2">
      <c r="A257" s="53"/>
      <c r="B257" s="211"/>
      <c r="C257" s="223"/>
      <c r="D257" s="223"/>
      <c r="E257" s="223"/>
      <c r="F257" s="223"/>
      <c r="G257" s="223"/>
      <c r="H257" s="223"/>
      <c r="I257" s="223"/>
      <c r="J257" s="223"/>
      <c r="K257" s="223"/>
      <c r="L257" s="223"/>
      <c r="M257" s="223"/>
      <c r="N257" s="223"/>
      <c r="O257" s="223"/>
      <c r="P257" s="223"/>
      <c r="Q257" s="224"/>
      <c r="R257" s="224"/>
      <c r="U257">
        <v>1</v>
      </c>
      <c r="V257">
        <v>2</v>
      </c>
      <c r="W257" s="127"/>
      <c r="X257" s="135">
        <f t="shared" si="174"/>
        <v>0</v>
      </c>
      <c r="Y257" s="135">
        <f t="shared" si="175"/>
        <v>0</v>
      </c>
      <c r="Z257" s="133">
        <f t="shared" si="172"/>
        <v>0</v>
      </c>
      <c r="AA257" s="133">
        <f t="shared" si="176"/>
        <v>0</v>
      </c>
      <c r="AB257" s="211"/>
      <c r="AC257">
        <f t="shared" si="138"/>
        <v>0</v>
      </c>
      <c r="AD257" s="127"/>
      <c r="AE257" s="211"/>
      <c r="AF257" s="135">
        <f t="shared" si="157"/>
        <v>0</v>
      </c>
      <c r="AG257" s="135">
        <f t="shared" si="139"/>
        <v>0</v>
      </c>
      <c r="AH257" s="133">
        <f t="shared" si="140"/>
        <v>0</v>
      </c>
      <c r="AI257" s="133">
        <f t="shared" si="158"/>
        <v>0</v>
      </c>
    </row>
    <row r="258" spans="1:35" hidden="1" x14ac:dyDescent="0.2">
      <c r="A258" s="53"/>
      <c r="B258" s="211"/>
      <c r="C258" s="223"/>
      <c r="D258" s="223"/>
      <c r="E258" s="223"/>
      <c r="F258" s="223"/>
      <c r="G258" s="223"/>
      <c r="H258" s="223"/>
      <c r="I258" s="223"/>
      <c r="J258" s="223"/>
      <c r="K258" s="223"/>
      <c r="L258" s="223"/>
      <c r="M258" s="223"/>
      <c r="N258" s="223"/>
      <c r="O258" s="223"/>
      <c r="P258" s="223"/>
      <c r="Q258" s="224"/>
      <c r="R258" s="224"/>
      <c r="U258">
        <v>1</v>
      </c>
      <c r="V258">
        <v>3</v>
      </c>
      <c r="W258" s="127"/>
      <c r="X258" s="135">
        <f t="shared" si="174"/>
        <v>0</v>
      </c>
      <c r="Y258" s="135">
        <f t="shared" si="175"/>
        <v>0</v>
      </c>
      <c r="Z258" s="133">
        <f t="shared" si="172"/>
        <v>0</v>
      </c>
      <c r="AA258" s="133">
        <f t="shared" si="176"/>
        <v>0</v>
      </c>
      <c r="AB258" s="211"/>
      <c r="AC258">
        <f t="shared" si="138"/>
        <v>0</v>
      </c>
      <c r="AD258" s="127"/>
      <c r="AE258" s="211"/>
      <c r="AF258" s="135">
        <f t="shared" si="157"/>
        <v>0</v>
      </c>
      <c r="AG258" s="135">
        <f t="shared" si="139"/>
        <v>0</v>
      </c>
      <c r="AH258" s="133">
        <f t="shared" si="140"/>
        <v>0</v>
      </c>
      <c r="AI258" s="133">
        <f t="shared" si="158"/>
        <v>0</v>
      </c>
    </row>
    <row r="259" spans="1:35" hidden="1" x14ac:dyDescent="0.2">
      <c r="A259" s="53"/>
      <c r="B259" s="211"/>
      <c r="C259" s="223"/>
      <c r="D259" s="223"/>
      <c r="E259" s="223"/>
      <c r="F259" s="223"/>
      <c r="G259" s="223"/>
      <c r="H259" s="223"/>
      <c r="I259" s="223"/>
      <c r="J259" s="223"/>
      <c r="K259" s="223"/>
      <c r="L259" s="223"/>
      <c r="M259" s="223"/>
      <c r="N259" s="223"/>
      <c r="O259" s="223"/>
      <c r="P259" s="223"/>
      <c r="Q259" s="224"/>
      <c r="U259">
        <v>2</v>
      </c>
      <c r="V259">
        <v>1</v>
      </c>
      <c r="W259" s="127"/>
      <c r="X259" s="135">
        <f t="shared" si="174"/>
        <v>0</v>
      </c>
      <c r="Y259" s="135">
        <f t="shared" si="175"/>
        <v>0</v>
      </c>
      <c r="Z259" s="133">
        <f t="shared" si="172"/>
        <v>0</v>
      </c>
      <c r="AA259" s="133">
        <f t="shared" si="176"/>
        <v>0</v>
      </c>
      <c r="AB259" s="211"/>
      <c r="AC259">
        <f t="shared" si="138"/>
        <v>0</v>
      </c>
      <c r="AD259" s="127"/>
      <c r="AE259" s="211"/>
      <c r="AF259" s="135">
        <f t="shared" ref="AF259:AF279" si="177">VLOOKUP(AE259,Namn,27)</f>
        <v>0</v>
      </c>
      <c r="AG259" s="135">
        <f t="shared" si="139"/>
        <v>0</v>
      </c>
      <c r="AH259" s="133">
        <f t="shared" si="140"/>
        <v>0</v>
      </c>
      <c r="AI259" s="133">
        <f t="shared" ref="AI259:AI279" si="178">VLOOKUP(AE259,Namn,26)</f>
        <v>0</v>
      </c>
    </row>
    <row r="260" spans="1:35" hidden="1" x14ac:dyDescent="0.2">
      <c r="A260" s="53"/>
      <c r="B260" s="211"/>
      <c r="C260" s="223"/>
      <c r="D260" s="223"/>
      <c r="E260" s="223"/>
      <c r="F260" s="223"/>
      <c r="G260" s="223"/>
      <c r="H260" s="223"/>
      <c r="I260" s="223"/>
      <c r="J260" s="223"/>
      <c r="K260" s="223"/>
      <c r="L260" s="223"/>
      <c r="M260" s="223"/>
      <c r="N260" s="223"/>
      <c r="O260" s="223"/>
      <c r="P260" s="223"/>
      <c r="Q260" s="224"/>
      <c r="U260">
        <v>2</v>
      </c>
      <c r="V260">
        <v>2</v>
      </c>
      <c r="W260" s="127"/>
      <c r="X260" s="135">
        <f t="shared" si="174"/>
        <v>0</v>
      </c>
      <c r="Y260" s="135">
        <f t="shared" si="175"/>
        <v>0</v>
      </c>
      <c r="Z260" s="133">
        <f t="shared" si="172"/>
        <v>0</v>
      </c>
      <c r="AA260" s="133">
        <f t="shared" si="176"/>
        <v>0</v>
      </c>
      <c r="AB260" s="211"/>
      <c r="AC260">
        <f t="shared" ref="AC260:AC323" si="179">AD260-AE260</f>
        <v>0</v>
      </c>
      <c r="AD260" s="127"/>
      <c r="AE260" s="211"/>
      <c r="AF260" s="135">
        <f t="shared" si="177"/>
        <v>0</v>
      </c>
      <c r="AG260" s="135">
        <f t="shared" ref="AG260:AG279" si="180">VLOOKUP(AE260,Namn,3)</f>
        <v>0</v>
      </c>
      <c r="AH260" s="133">
        <f t="shared" ref="AH260:AH323" si="181">VLOOKUP(AE260,Namn,10)</f>
        <v>0</v>
      </c>
      <c r="AI260" s="133">
        <f t="shared" si="178"/>
        <v>0</v>
      </c>
    </row>
    <row r="261" spans="1:35" hidden="1" x14ac:dyDescent="0.2">
      <c r="A261" s="53"/>
      <c r="B261" s="211"/>
      <c r="C261" s="223"/>
      <c r="D261" s="223"/>
      <c r="E261" s="223"/>
      <c r="F261" s="223"/>
      <c r="G261" s="223"/>
      <c r="H261" s="223"/>
      <c r="I261" s="223"/>
      <c r="J261" s="223"/>
      <c r="K261" s="223"/>
      <c r="L261" s="223"/>
      <c r="M261" s="223"/>
      <c r="N261" s="223"/>
      <c r="O261" s="223"/>
      <c r="P261" s="223"/>
      <c r="Q261" s="224"/>
      <c r="U261">
        <v>2</v>
      </c>
      <c r="V261">
        <v>3</v>
      </c>
      <c r="W261" s="127"/>
      <c r="X261" s="135">
        <f t="shared" si="174"/>
        <v>0</v>
      </c>
      <c r="Y261" s="135">
        <f t="shared" si="175"/>
        <v>0</v>
      </c>
      <c r="Z261" s="133">
        <f t="shared" si="172"/>
        <v>0</v>
      </c>
      <c r="AA261" s="133">
        <f t="shared" si="176"/>
        <v>0</v>
      </c>
      <c r="AB261" s="211"/>
      <c r="AC261">
        <f t="shared" si="179"/>
        <v>0</v>
      </c>
      <c r="AD261" s="127"/>
      <c r="AE261" s="77"/>
      <c r="AF261" s="135">
        <f t="shared" si="177"/>
        <v>0</v>
      </c>
      <c r="AG261" s="135">
        <f t="shared" si="180"/>
        <v>0</v>
      </c>
      <c r="AH261" s="133">
        <f t="shared" si="181"/>
        <v>0</v>
      </c>
      <c r="AI261" s="133">
        <f t="shared" si="178"/>
        <v>0</v>
      </c>
    </row>
    <row r="262" spans="1:35" hidden="1" x14ac:dyDescent="0.2">
      <c r="B262" s="211"/>
      <c r="C262" s="223"/>
      <c r="D262" s="223"/>
      <c r="E262" s="223"/>
      <c r="F262" s="223"/>
      <c r="G262" s="223"/>
      <c r="H262" s="223"/>
      <c r="I262" s="223"/>
      <c r="J262" s="223"/>
      <c r="K262" s="223"/>
      <c r="L262" s="223"/>
      <c r="M262" s="223"/>
      <c r="N262" s="223"/>
      <c r="O262" s="223"/>
      <c r="P262" s="223"/>
      <c r="Q262" s="224"/>
      <c r="W262" s="127"/>
      <c r="X262" s="112"/>
      <c r="Y262" s="112"/>
      <c r="Z262" s="133" t="str">
        <f>CONCATENATE(VLOOKUP(W262,Namn,10)," ",IF(VLOOKUP(W262,Namn,9)="x","Vet",IF(VLOOKUP(W262,Namn,8)="x",IF(VLOOKUP(W262,Namn,3)="H","OB","OG")," ")))</f>
        <v xml:space="preserve">  </v>
      </c>
      <c r="AA262" s="112"/>
      <c r="AB262" s="211"/>
      <c r="AC262">
        <f t="shared" si="179"/>
        <v>0</v>
      </c>
      <c r="AD262" s="127"/>
      <c r="AE262" s="211"/>
      <c r="AF262" s="135">
        <f t="shared" si="177"/>
        <v>0</v>
      </c>
      <c r="AG262" s="135">
        <f t="shared" si="180"/>
        <v>0</v>
      </c>
      <c r="AH262" s="133">
        <f t="shared" si="181"/>
        <v>0</v>
      </c>
      <c r="AI262" s="133">
        <f t="shared" si="178"/>
        <v>0</v>
      </c>
    </row>
    <row r="263" spans="1:35" hidden="1" x14ac:dyDescent="0.2">
      <c r="B263" s="211"/>
      <c r="C263" s="223"/>
      <c r="D263" s="223"/>
      <c r="E263" s="223"/>
      <c r="F263" s="223"/>
      <c r="G263" s="223"/>
      <c r="H263" s="223"/>
      <c r="I263" s="223"/>
      <c r="J263" s="223"/>
      <c r="K263" s="223"/>
      <c r="L263" s="223"/>
      <c r="M263" s="223"/>
      <c r="N263" s="223"/>
      <c r="O263" s="223"/>
      <c r="P263" s="223"/>
      <c r="Q263" s="224"/>
      <c r="T263">
        <f>T256+1</f>
        <v>39</v>
      </c>
      <c r="U263">
        <v>1</v>
      </c>
      <c r="V263">
        <v>1</v>
      </c>
      <c r="W263" s="127"/>
      <c r="X263" s="135">
        <f t="shared" ref="X263:X268" si="182">VLOOKUP($W263,Namn,27)</f>
        <v>0</v>
      </c>
      <c r="Y263" s="135">
        <f t="shared" ref="Y263:Y268" si="183">VLOOKUP($W263,Namn,3)</f>
        <v>0</v>
      </c>
      <c r="Z263" s="133">
        <f t="shared" ref="Z263:Z268" si="184">VLOOKUP(W263,Namn,10)</f>
        <v>0</v>
      </c>
      <c r="AA263" s="133">
        <f t="shared" ref="AA263:AA268" si="185">VLOOKUP($W263,Namn,27)</f>
        <v>0</v>
      </c>
      <c r="AB263" s="211"/>
      <c r="AC263">
        <f t="shared" si="179"/>
        <v>0</v>
      </c>
      <c r="AD263" s="127"/>
      <c r="AE263" s="77"/>
      <c r="AF263" s="135">
        <f t="shared" si="177"/>
        <v>0</v>
      </c>
      <c r="AG263" s="135">
        <f t="shared" si="180"/>
        <v>0</v>
      </c>
      <c r="AH263" s="133">
        <f t="shared" si="181"/>
        <v>0</v>
      </c>
      <c r="AI263" s="133">
        <f t="shared" si="178"/>
        <v>0</v>
      </c>
    </row>
    <row r="264" spans="1:35" hidden="1" x14ac:dyDescent="0.2">
      <c r="A264" s="53"/>
      <c r="B264" s="211"/>
      <c r="C264" s="223"/>
      <c r="D264" s="223"/>
      <c r="E264" s="223"/>
      <c r="F264" s="223"/>
      <c r="G264" s="223"/>
      <c r="H264" s="223"/>
      <c r="I264" s="223"/>
      <c r="J264" s="223"/>
      <c r="K264" s="223"/>
      <c r="L264" s="223"/>
      <c r="M264" s="223"/>
      <c r="N264" s="223"/>
      <c r="O264" s="223"/>
      <c r="P264" s="223"/>
      <c r="Q264" s="224"/>
      <c r="U264">
        <v>1</v>
      </c>
      <c r="V264">
        <v>2</v>
      </c>
      <c r="W264" s="127"/>
      <c r="X264" s="135">
        <f t="shared" si="182"/>
        <v>0</v>
      </c>
      <c r="Y264" s="135">
        <f t="shared" si="183"/>
        <v>0</v>
      </c>
      <c r="Z264" s="133">
        <f t="shared" si="184"/>
        <v>0</v>
      </c>
      <c r="AA264" s="133">
        <f t="shared" si="185"/>
        <v>0</v>
      </c>
      <c r="AB264" s="211"/>
      <c r="AC264">
        <f t="shared" si="179"/>
        <v>0</v>
      </c>
      <c r="AD264" s="127"/>
      <c r="AE264" s="211"/>
      <c r="AF264" s="135">
        <f t="shared" si="177"/>
        <v>0</v>
      </c>
      <c r="AG264" s="135">
        <f t="shared" si="180"/>
        <v>0</v>
      </c>
      <c r="AH264" s="133">
        <f t="shared" si="181"/>
        <v>0</v>
      </c>
      <c r="AI264" s="133">
        <f t="shared" si="178"/>
        <v>0</v>
      </c>
    </row>
    <row r="265" spans="1:35" hidden="1" x14ac:dyDescent="0.2">
      <c r="A265" s="53"/>
      <c r="B265" s="211"/>
      <c r="C265" s="223"/>
      <c r="D265" s="223"/>
      <c r="E265" s="223"/>
      <c r="F265" s="223"/>
      <c r="G265" s="223"/>
      <c r="H265" s="223"/>
      <c r="I265" s="223"/>
      <c r="J265" s="223"/>
      <c r="K265" s="223"/>
      <c r="L265" s="223"/>
      <c r="M265" s="223"/>
      <c r="N265" s="223"/>
      <c r="O265" s="223"/>
      <c r="P265" s="223"/>
      <c r="Q265" s="224"/>
      <c r="U265">
        <v>1</v>
      </c>
      <c r="V265">
        <v>3</v>
      </c>
      <c r="W265" s="127"/>
      <c r="X265" s="135">
        <f t="shared" si="182"/>
        <v>0</v>
      </c>
      <c r="Y265" s="135">
        <f t="shared" si="183"/>
        <v>0</v>
      </c>
      <c r="Z265" s="133">
        <f t="shared" si="184"/>
        <v>0</v>
      </c>
      <c r="AA265" s="133">
        <f t="shared" si="185"/>
        <v>0</v>
      </c>
      <c r="AB265" s="211"/>
      <c r="AC265">
        <f t="shared" si="179"/>
        <v>0</v>
      </c>
      <c r="AD265" s="127"/>
      <c r="AE265" s="77"/>
      <c r="AF265" s="135">
        <f t="shared" si="177"/>
        <v>0</v>
      </c>
      <c r="AG265" s="135">
        <f t="shared" si="180"/>
        <v>0</v>
      </c>
      <c r="AH265" s="133">
        <f t="shared" si="181"/>
        <v>0</v>
      </c>
      <c r="AI265" s="133">
        <f t="shared" si="178"/>
        <v>0</v>
      </c>
    </row>
    <row r="266" spans="1:35" hidden="1" x14ac:dyDescent="0.2">
      <c r="A266" s="53"/>
      <c r="B266" s="211"/>
      <c r="C266" s="223"/>
      <c r="D266" s="223"/>
      <c r="E266" s="223"/>
      <c r="F266" s="223"/>
      <c r="G266" s="223"/>
      <c r="H266" s="223"/>
      <c r="I266" s="223"/>
      <c r="J266" s="223"/>
      <c r="K266" s="223"/>
      <c r="L266" s="223"/>
      <c r="M266" s="223"/>
      <c r="N266" s="223"/>
      <c r="O266" s="223"/>
      <c r="P266" s="223"/>
      <c r="Q266" s="224"/>
      <c r="U266">
        <v>2</v>
      </c>
      <c r="V266">
        <v>1</v>
      </c>
      <c r="W266" s="127"/>
      <c r="X266" s="135">
        <f t="shared" si="182"/>
        <v>0</v>
      </c>
      <c r="Y266" s="135">
        <f t="shared" si="183"/>
        <v>0</v>
      </c>
      <c r="Z266" s="133">
        <f t="shared" si="184"/>
        <v>0</v>
      </c>
      <c r="AA266" s="133">
        <f t="shared" si="185"/>
        <v>0</v>
      </c>
      <c r="AB266" s="211"/>
      <c r="AC266">
        <f t="shared" si="179"/>
        <v>0</v>
      </c>
      <c r="AD266" s="127"/>
      <c r="AE266" s="211"/>
      <c r="AF266" s="135">
        <f t="shared" si="177"/>
        <v>0</v>
      </c>
      <c r="AG266" s="135">
        <f t="shared" si="180"/>
        <v>0</v>
      </c>
      <c r="AH266" s="133">
        <f t="shared" si="181"/>
        <v>0</v>
      </c>
      <c r="AI266" s="133">
        <f t="shared" si="178"/>
        <v>0</v>
      </c>
    </row>
    <row r="267" spans="1:35" hidden="1" x14ac:dyDescent="0.2">
      <c r="A267" s="53"/>
      <c r="B267" s="238"/>
      <c r="C267" s="223"/>
      <c r="D267" s="223"/>
      <c r="E267" s="223"/>
      <c r="F267" s="223"/>
      <c r="G267" s="223"/>
      <c r="H267" s="223"/>
      <c r="I267" s="223"/>
      <c r="J267" s="223"/>
      <c r="K267" s="223"/>
      <c r="L267" s="223"/>
      <c r="M267" s="223"/>
      <c r="N267" s="223"/>
      <c r="O267" s="223"/>
      <c r="P267" s="223"/>
      <c r="Q267" s="224"/>
      <c r="U267">
        <v>2</v>
      </c>
      <c r="V267">
        <v>2</v>
      </c>
      <c r="W267" s="127"/>
      <c r="X267" s="135">
        <f t="shared" si="182"/>
        <v>0</v>
      </c>
      <c r="Y267" s="135">
        <f t="shared" si="183"/>
        <v>0</v>
      </c>
      <c r="Z267" s="133">
        <f t="shared" si="184"/>
        <v>0</v>
      </c>
      <c r="AA267" s="133">
        <f t="shared" si="185"/>
        <v>0</v>
      </c>
      <c r="AB267" s="211"/>
      <c r="AC267">
        <f t="shared" si="179"/>
        <v>0</v>
      </c>
      <c r="AD267" s="127"/>
      <c r="AE267" s="77"/>
      <c r="AF267" s="135">
        <f t="shared" si="177"/>
        <v>0</v>
      </c>
      <c r="AG267" s="135">
        <f t="shared" si="180"/>
        <v>0</v>
      </c>
      <c r="AH267" s="133">
        <f t="shared" si="181"/>
        <v>0</v>
      </c>
      <c r="AI267" s="133">
        <f t="shared" si="178"/>
        <v>0</v>
      </c>
    </row>
    <row r="268" spans="1:35" hidden="1" x14ac:dyDescent="0.2">
      <c r="C268" s="223"/>
      <c r="D268" s="223"/>
      <c r="E268" s="223"/>
      <c r="F268" s="223"/>
      <c r="G268" s="223"/>
      <c r="H268" s="223"/>
      <c r="I268" s="223"/>
      <c r="J268" s="223"/>
      <c r="K268" s="223"/>
      <c r="L268" s="223"/>
      <c r="M268" s="223"/>
      <c r="N268" s="223"/>
      <c r="O268" s="223"/>
      <c r="P268" s="223"/>
      <c r="Q268" s="224"/>
      <c r="U268">
        <v>2</v>
      </c>
      <c r="V268">
        <v>3</v>
      </c>
      <c r="W268" s="127"/>
      <c r="X268" s="135">
        <f t="shared" si="182"/>
        <v>0</v>
      </c>
      <c r="Y268" s="135">
        <f t="shared" si="183"/>
        <v>0</v>
      </c>
      <c r="Z268" s="133">
        <f t="shared" si="184"/>
        <v>0</v>
      </c>
      <c r="AA268" s="133">
        <f t="shared" si="185"/>
        <v>0</v>
      </c>
      <c r="AB268" s="211"/>
      <c r="AC268">
        <f t="shared" si="179"/>
        <v>0</v>
      </c>
      <c r="AD268" s="53"/>
      <c r="AE268" s="211"/>
      <c r="AF268" s="135">
        <f t="shared" si="177"/>
        <v>0</v>
      </c>
      <c r="AG268" s="135">
        <f t="shared" si="180"/>
        <v>0</v>
      </c>
      <c r="AH268" s="133">
        <f t="shared" si="181"/>
        <v>0</v>
      </c>
      <c r="AI268" s="133">
        <f t="shared" si="178"/>
        <v>0</v>
      </c>
    </row>
    <row r="269" spans="1:35" hidden="1" x14ac:dyDescent="0.2">
      <c r="A269" s="53"/>
      <c r="B269" s="77"/>
      <c r="C269" s="223"/>
      <c r="D269" s="223"/>
      <c r="E269" s="223"/>
      <c r="F269" s="223"/>
      <c r="G269" s="223"/>
      <c r="H269" s="223"/>
      <c r="I269" s="223"/>
      <c r="J269" s="223"/>
      <c r="K269" s="223"/>
      <c r="L269" s="223"/>
      <c r="M269" s="223"/>
      <c r="N269" s="223"/>
      <c r="O269" s="223"/>
      <c r="P269" s="223"/>
      <c r="Q269" s="224"/>
      <c r="W269" s="127"/>
      <c r="X269" s="112"/>
      <c r="Y269" s="112"/>
      <c r="Z269" s="133" t="str">
        <f>CONCATENATE(VLOOKUP(W269,Namn,10)," ",IF(VLOOKUP(W269,Namn,9)="x","Vet",IF(VLOOKUP(W269,Namn,8)="x",IF(VLOOKUP(W269,Namn,3)="H","OB","OG")," ")))</f>
        <v xml:space="preserve">  </v>
      </c>
      <c r="AA269" s="112"/>
      <c r="AB269" s="211"/>
      <c r="AC269">
        <f t="shared" si="179"/>
        <v>0</v>
      </c>
      <c r="AD269" s="53"/>
      <c r="AE269" s="77"/>
      <c r="AF269" s="135">
        <f t="shared" si="177"/>
        <v>0</v>
      </c>
      <c r="AG269" s="135">
        <f t="shared" si="180"/>
        <v>0</v>
      </c>
      <c r="AH269" s="133">
        <f t="shared" si="181"/>
        <v>0</v>
      </c>
      <c r="AI269" s="133">
        <f t="shared" si="178"/>
        <v>0</v>
      </c>
    </row>
    <row r="270" spans="1:35" hidden="1" x14ac:dyDescent="0.2">
      <c r="A270" s="53"/>
      <c r="B270" s="238"/>
      <c r="C270" s="223"/>
      <c r="D270" s="223"/>
      <c r="E270" s="223"/>
      <c r="F270" s="223"/>
      <c r="G270" s="223"/>
      <c r="H270" s="223"/>
      <c r="I270" s="223"/>
      <c r="J270" s="223"/>
      <c r="K270" s="223"/>
      <c r="L270" s="223"/>
      <c r="M270" s="223"/>
      <c r="N270" s="223"/>
      <c r="O270" s="223"/>
      <c r="P270" s="223"/>
      <c r="Q270" s="224"/>
      <c r="T270">
        <f>T263+1</f>
        <v>40</v>
      </c>
      <c r="U270">
        <v>1</v>
      </c>
      <c r="V270">
        <v>1</v>
      </c>
      <c r="W270" s="127"/>
      <c r="X270" s="135">
        <f t="shared" ref="X270:X275" si="186">VLOOKUP($W270,Namn,27)</f>
        <v>0</v>
      </c>
      <c r="Y270" s="135">
        <f t="shared" ref="Y270:Y275" si="187">VLOOKUP($W270,Namn,3)</f>
        <v>0</v>
      </c>
      <c r="Z270" s="133">
        <f t="shared" ref="Z270:Z275" si="188">VLOOKUP(W270,Namn,10)</f>
        <v>0</v>
      </c>
      <c r="AA270" s="133">
        <f t="shared" ref="AA270:AA275" si="189">VLOOKUP($W270,Namn,27)</f>
        <v>0</v>
      </c>
      <c r="AB270" s="211"/>
      <c r="AC270">
        <f t="shared" si="179"/>
        <v>0</v>
      </c>
      <c r="AD270" s="53"/>
      <c r="AE270" s="77"/>
      <c r="AF270" s="135">
        <f t="shared" si="177"/>
        <v>0</v>
      </c>
      <c r="AG270" s="135">
        <f t="shared" si="180"/>
        <v>0</v>
      </c>
      <c r="AH270" s="133">
        <f t="shared" si="181"/>
        <v>0</v>
      </c>
      <c r="AI270" s="133">
        <f t="shared" si="178"/>
        <v>0</v>
      </c>
    </row>
    <row r="271" spans="1:35" hidden="1" x14ac:dyDescent="0.2">
      <c r="A271" s="53"/>
      <c r="C271" s="223"/>
      <c r="D271" s="223"/>
      <c r="E271" s="223"/>
      <c r="F271" s="223"/>
      <c r="G271" s="223"/>
      <c r="H271" s="223"/>
      <c r="I271" s="223"/>
      <c r="J271" s="223"/>
      <c r="K271" s="223"/>
      <c r="L271" s="223"/>
      <c r="M271" s="223"/>
      <c r="N271" s="223"/>
      <c r="O271" s="223"/>
      <c r="P271" s="223"/>
      <c r="Q271" s="224"/>
      <c r="U271">
        <v>1</v>
      </c>
      <c r="V271">
        <v>2</v>
      </c>
      <c r="W271" s="127"/>
      <c r="X271" s="135">
        <f t="shared" si="186"/>
        <v>0</v>
      </c>
      <c r="Y271" s="135">
        <f t="shared" si="187"/>
        <v>0</v>
      </c>
      <c r="Z271" s="133">
        <f t="shared" si="188"/>
        <v>0</v>
      </c>
      <c r="AA271" s="133">
        <f t="shared" si="189"/>
        <v>0</v>
      </c>
      <c r="AB271" s="211"/>
      <c r="AC271">
        <f t="shared" si="179"/>
        <v>0</v>
      </c>
      <c r="AD271" s="53"/>
      <c r="AE271" s="211"/>
      <c r="AF271" s="135">
        <f t="shared" si="177"/>
        <v>0</v>
      </c>
      <c r="AG271" s="135">
        <f t="shared" si="180"/>
        <v>0</v>
      </c>
      <c r="AH271" s="133">
        <f t="shared" si="181"/>
        <v>0</v>
      </c>
      <c r="AI271" s="133">
        <f t="shared" si="178"/>
        <v>0</v>
      </c>
    </row>
    <row r="272" spans="1:35" hidden="1" x14ac:dyDescent="0.2">
      <c r="B272" s="238"/>
      <c r="C272" s="223"/>
      <c r="D272" s="223"/>
      <c r="E272" s="223"/>
      <c r="F272" s="223"/>
      <c r="G272" s="223"/>
      <c r="H272" s="223"/>
      <c r="I272" s="223"/>
      <c r="J272" s="223"/>
      <c r="K272" s="223"/>
      <c r="L272" s="223"/>
      <c r="M272" s="223"/>
      <c r="N272" s="223"/>
      <c r="O272" s="223"/>
      <c r="P272" s="223"/>
      <c r="Q272" s="224"/>
      <c r="U272">
        <v>1</v>
      </c>
      <c r="V272">
        <v>3</v>
      </c>
      <c r="W272" s="127"/>
      <c r="X272" s="135">
        <f t="shared" si="186"/>
        <v>0</v>
      </c>
      <c r="Y272" s="135">
        <f t="shared" si="187"/>
        <v>0</v>
      </c>
      <c r="Z272" s="133">
        <f t="shared" si="188"/>
        <v>0</v>
      </c>
      <c r="AA272" s="133">
        <f t="shared" si="189"/>
        <v>0</v>
      </c>
      <c r="AB272" s="211"/>
      <c r="AC272">
        <f t="shared" si="179"/>
        <v>0</v>
      </c>
      <c r="AD272" s="53"/>
      <c r="AE272" s="77"/>
      <c r="AF272" s="135">
        <f t="shared" si="177"/>
        <v>0</v>
      </c>
      <c r="AG272" s="135">
        <f t="shared" si="180"/>
        <v>0</v>
      </c>
      <c r="AH272" s="133">
        <f t="shared" si="181"/>
        <v>0</v>
      </c>
      <c r="AI272" s="133">
        <f t="shared" si="178"/>
        <v>0</v>
      </c>
    </row>
    <row r="273" spans="1:35" hidden="1" x14ac:dyDescent="0.2">
      <c r="A273" s="53"/>
      <c r="B273" s="211"/>
      <c r="C273" s="223"/>
      <c r="D273" s="223"/>
      <c r="E273" s="223"/>
      <c r="F273" s="223"/>
      <c r="G273" s="223"/>
      <c r="H273" s="223"/>
      <c r="I273" s="223"/>
      <c r="J273" s="223"/>
      <c r="K273" s="223"/>
      <c r="L273" s="223"/>
      <c r="M273" s="223"/>
      <c r="N273" s="223"/>
      <c r="O273" s="223"/>
      <c r="P273" s="223"/>
      <c r="Q273" s="224"/>
      <c r="U273">
        <v>2</v>
      </c>
      <c r="V273">
        <v>1</v>
      </c>
      <c r="W273" s="127"/>
      <c r="X273" s="135">
        <f t="shared" si="186"/>
        <v>0</v>
      </c>
      <c r="Y273" s="135">
        <f t="shared" si="187"/>
        <v>0</v>
      </c>
      <c r="Z273" s="133">
        <f t="shared" si="188"/>
        <v>0</v>
      </c>
      <c r="AA273" s="133">
        <f t="shared" si="189"/>
        <v>0</v>
      </c>
      <c r="AB273" s="211"/>
      <c r="AC273">
        <f t="shared" si="179"/>
        <v>0</v>
      </c>
      <c r="AD273" s="53"/>
      <c r="AE273" s="211"/>
      <c r="AF273" s="135">
        <f t="shared" si="177"/>
        <v>0</v>
      </c>
      <c r="AG273" s="135">
        <f t="shared" si="180"/>
        <v>0</v>
      </c>
      <c r="AH273" s="133">
        <f t="shared" si="181"/>
        <v>0</v>
      </c>
      <c r="AI273" s="133">
        <f t="shared" si="178"/>
        <v>0</v>
      </c>
    </row>
    <row r="274" spans="1:35" hidden="1" x14ac:dyDescent="0.2">
      <c r="A274" s="53"/>
      <c r="B274" s="77"/>
      <c r="C274" s="223"/>
      <c r="D274" s="223"/>
      <c r="E274" s="223"/>
      <c r="F274" s="223"/>
      <c r="G274" s="223"/>
      <c r="H274" s="223"/>
      <c r="I274" s="223"/>
      <c r="J274" s="223"/>
      <c r="K274" s="223"/>
      <c r="L274" s="223"/>
      <c r="M274" s="223"/>
      <c r="N274" s="223"/>
      <c r="O274" s="223"/>
      <c r="P274" s="223"/>
      <c r="Q274" s="224"/>
      <c r="U274">
        <v>2</v>
      </c>
      <c r="V274">
        <v>2</v>
      </c>
      <c r="W274" s="127"/>
      <c r="X274" s="135">
        <f t="shared" si="186"/>
        <v>0</v>
      </c>
      <c r="Y274" s="135">
        <f t="shared" si="187"/>
        <v>0</v>
      </c>
      <c r="Z274" s="133">
        <f t="shared" si="188"/>
        <v>0</v>
      </c>
      <c r="AA274" s="133">
        <f t="shared" si="189"/>
        <v>0</v>
      </c>
      <c r="AB274" s="211"/>
      <c r="AC274">
        <f t="shared" si="179"/>
        <v>0</v>
      </c>
      <c r="AD274" s="53"/>
      <c r="AE274" s="77"/>
      <c r="AF274" s="135">
        <f t="shared" si="177"/>
        <v>0</v>
      </c>
      <c r="AG274" s="135">
        <f t="shared" si="180"/>
        <v>0</v>
      </c>
      <c r="AH274" s="133">
        <f t="shared" si="181"/>
        <v>0</v>
      </c>
      <c r="AI274" s="133">
        <f t="shared" si="178"/>
        <v>0</v>
      </c>
    </row>
    <row r="275" spans="1:35" hidden="1" x14ac:dyDescent="0.2">
      <c r="B275" s="238"/>
      <c r="C275" s="223"/>
      <c r="D275" s="223"/>
      <c r="E275" s="223"/>
      <c r="F275" s="223"/>
      <c r="G275" s="223"/>
      <c r="H275" s="223"/>
      <c r="I275" s="223"/>
      <c r="J275" s="223"/>
      <c r="K275" s="223"/>
      <c r="L275" s="223"/>
      <c r="M275" s="223"/>
      <c r="N275" s="223"/>
      <c r="O275" s="223"/>
      <c r="P275" s="223"/>
      <c r="Q275" s="224"/>
      <c r="U275">
        <v>2</v>
      </c>
      <c r="V275">
        <v>3</v>
      </c>
      <c r="W275" s="127"/>
      <c r="X275" s="135">
        <f t="shared" si="186"/>
        <v>0</v>
      </c>
      <c r="Y275" s="135">
        <f t="shared" si="187"/>
        <v>0</v>
      </c>
      <c r="Z275" s="133">
        <f t="shared" si="188"/>
        <v>0</v>
      </c>
      <c r="AA275" s="133">
        <f t="shared" si="189"/>
        <v>0</v>
      </c>
      <c r="AB275" s="211"/>
      <c r="AC275">
        <f t="shared" si="179"/>
        <v>0</v>
      </c>
      <c r="AD275" s="53"/>
      <c r="AE275" s="211"/>
      <c r="AF275" s="135">
        <f t="shared" si="177"/>
        <v>0</v>
      </c>
      <c r="AG275" s="135">
        <f t="shared" si="180"/>
        <v>0</v>
      </c>
      <c r="AH275" s="133">
        <f t="shared" si="181"/>
        <v>0</v>
      </c>
      <c r="AI275" s="133">
        <f t="shared" si="178"/>
        <v>0</v>
      </c>
    </row>
    <row r="276" spans="1:35" hidden="1" x14ac:dyDescent="0.2">
      <c r="A276" s="53"/>
      <c r="C276" s="223"/>
      <c r="D276" s="223"/>
      <c r="E276" s="223"/>
      <c r="F276" s="223"/>
      <c r="G276" s="223"/>
      <c r="H276" s="223"/>
      <c r="I276" s="223"/>
      <c r="J276" s="223"/>
      <c r="K276" s="223"/>
      <c r="L276" s="223"/>
      <c r="M276" s="223"/>
      <c r="N276" s="223"/>
      <c r="O276" s="223"/>
      <c r="P276" s="223"/>
      <c r="Q276" s="224"/>
      <c r="W276" s="127"/>
      <c r="X276" s="112"/>
      <c r="Y276" s="112"/>
      <c r="Z276" s="133" t="str">
        <f>CONCATENATE(VLOOKUP(W276,Namn,10)," ",IF(VLOOKUP(W276,Namn,9)="x","Vet",IF(VLOOKUP(W276,Namn,8)="x",IF(VLOOKUP(W276,Namn,3)="H","OB","OG")," ")))</f>
        <v xml:space="preserve">  </v>
      </c>
      <c r="AA276" s="112"/>
      <c r="AB276" s="211"/>
      <c r="AC276">
        <f t="shared" si="179"/>
        <v>0</v>
      </c>
      <c r="AD276" s="53"/>
      <c r="AE276" s="77"/>
      <c r="AF276" s="135">
        <f t="shared" si="177"/>
        <v>0</v>
      </c>
      <c r="AG276" s="135">
        <f t="shared" si="180"/>
        <v>0</v>
      </c>
      <c r="AH276" s="133">
        <f t="shared" si="181"/>
        <v>0</v>
      </c>
      <c r="AI276" s="133">
        <f t="shared" si="178"/>
        <v>0</v>
      </c>
    </row>
    <row r="277" spans="1:35" hidden="1" x14ac:dyDescent="0.2">
      <c r="A277" s="53"/>
      <c r="C277" s="223"/>
      <c r="D277" s="223"/>
      <c r="E277" s="223"/>
      <c r="F277" s="223"/>
      <c r="G277" s="223"/>
      <c r="H277" s="223"/>
      <c r="I277" s="223"/>
      <c r="J277" s="223"/>
      <c r="K277" s="223"/>
      <c r="L277" s="223"/>
      <c r="M277" s="223"/>
      <c r="N277" s="223"/>
      <c r="O277" s="223"/>
      <c r="P277" s="223"/>
      <c r="Q277" s="224"/>
      <c r="T277">
        <f>T270+1</f>
        <v>41</v>
      </c>
      <c r="U277">
        <v>1</v>
      </c>
      <c r="V277">
        <v>1</v>
      </c>
      <c r="W277" s="127"/>
      <c r="X277" s="135">
        <f t="shared" ref="X277:X282" si="190">VLOOKUP($W277,Namn,27)</f>
        <v>0</v>
      </c>
      <c r="Y277" s="135">
        <f t="shared" ref="Y277:Y282" si="191">VLOOKUP($W277,Namn,3)</f>
        <v>0</v>
      </c>
      <c r="Z277" s="133">
        <f t="shared" ref="Z277:Z289" si="192">VLOOKUP(W277,Namn,10)</f>
        <v>0</v>
      </c>
      <c r="AA277" s="133">
        <f t="shared" ref="AA277:AA282" si="193">VLOOKUP($W277,Namn,27)</f>
        <v>0</v>
      </c>
      <c r="AB277" s="211"/>
      <c r="AC277">
        <f t="shared" si="179"/>
        <v>0</v>
      </c>
      <c r="AD277" s="53"/>
      <c r="AE277" s="211"/>
      <c r="AF277" s="135">
        <f t="shared" si="177"/>
        <v>0</v>
      </c>
      <c r="AG277" s="135">
        <f t="shared" si="180"/>
        <v>0</v>
      </c>
      <c r="AH277" s="133">
        <f t="shared" si="181"/>
        <v>0</v>
      </c>
      <c r="AI277" s="133">
        <f t="shared" si="178"/>
        <v>0</v>
      </c>
    </row>
    <row r="278" spans="1:35" hidden="1" x14ac:dyDescent="0.2">
      <c r="A278" s="53"/>
      <c r="B278" s="238"/>
      <c r="C278" s="223"/>
      <c r="D278" s="223"/>
      <c r="E278" s="223"/>
      <c r="F278" s="223"/>
      <c r="G278" s="223"/>
      <c r="H278" s="223"/>
      <c r="I278" s="223"/>
      <c r="J278" s="223"/>
      <c r="K278" s="223"/>
      <c r="L278" s="223"/>
      <c r="M278" s="223"/>
      <c r="N278" s="223"/>
      <c r="O278" s="223"/>
      <c r="P278" s="223"/>
      <c r="Q278" s="224"/>
      <c r="U278">
        <v>1</v>
      </c>
      <c r="V278">
        <v>2</v>
      </c>
      <c r="W278" s="127"/>
      <c r="X278" s="135">
        <f t="shared" si="190"/>
        <v>0</v>
      </c>
      <c r="Y278" s="135">
        <f t="shared" si="191"/>
        <v>0</v>
      </c>
      <c r="Z278" s="133">
        <f t="shared" si="192"/>
        <v>0</v>
      </c>
      <c r="AA278" s="133">
        <f t="shared" si="193"/>
        <v>0</v>
      </c>
      <c r="AB278" s="211"/>
      <c r="AC278">
        <f t="shared" si="179"/>
        <v>0</v>
      </c>
      <c r="AD278" s="53"/>
      <c r="AE278" s="77"/>
      <c r="AF278" s="135">
        <f t="shared" si="177"/>
        <v>0</v>
      </c>
      <c r="AG278" s="135">
        <f t="shared" si="180"/>
        <v>0</v>
      </c>
      <c r="AH278" s="133">
        <f t="shared" si="181"/>
        <v>0</v>
      </c>
      <c r="AI278" s="133">
        <f t="shared" si="178"/>
        <v>0</v>
      </c>
    </row>
    <row r="279" spans="1:35" hidden="1" x14ac:dyDescent="0.2">
      <c r="U279">
        <v>1</v>
      </c>
      <c r="V279">
        <v>3</v>
      </c>
      <c r="W279" s="127"/>
      <c r="X279" s="135">
        <f t="shared" si="190"/>
        <v>0</v>
      </c>
      <c r="Y279" s="135">
        <f t="shared" si="191"/>
        <v>0</v>
      </c>
      <c r="Z279" s="133">
        <f t="shared" si="192"/>
        <v>0</v>
      </c>
      <c r="AA279" s="133">
        <f t="shared" si="193"/>
        <v>0</v>
      </c>
      <c r="AC279">
        <f t="shared" si="179"/>
        <v>0</v>
      </c>
      <c r="AD279" s="53"/>
      <c r="AF279" s="135">
        <f t="shared" si="177"/>
        <v>0</v>
      </c>
      <c r="AG279" s="135">
        <f t="shared" si="180"/>
        <v>0</v>
      </c>
      <c r="AH279" s="133">
        <f t="shared" si="181"/>
        <v>0</v>
      </c>
      <c r="AI279" s="133">
        <f t="shared" si="178"/>
        <v>0</v>
      </c>
    </row>
    <row r="280" spans="1:35" hidden="1" x14ac:dyDescent="0.2">
      <c r="U280">
        <v>2</v>
      </c>
      <c r="V280">
        <v>1</v>
      </c>
      <c r="W280" s="127"/>
      <c r="X280" s="135">
        <f t="shared" si="190"/>
        <v>0</v>
      </c>
      <c r="Y280" s="135">
        <f t="shared" si="191"/>
        <v>0</v>
      </c>
      <c r="Z280" s="133">
        <f t="shared" si="192"/>
        <v>0</v>
      </c>
      <c r="AA280" s="133">
        <f t="shared" si="193"/>
        <v>0</v>
      </c>
      <c r="AC280">
        <f t="shared" si="179"/>
        <v>0</v>
      </c>
      <c r="AD280" s="53"/>
      <c r="AH280" s="133">
        <f t="shared" si="181"/>
        <v>0</v>
      </c>
    </row>
    <row r="281" spans="1:35" hidden="1" x14ac:dyDescent="0.2">
      <c r="U281">
        <v>2</v>
      </c>
      <c r="V281">
        <v>2</v>
      </c>
      <c r="W281" s="127"/>
      <c r="X281" s="135">
        <f t="shared" si="190"/>
        <v>0</v>
      </c>
      <c r="Y281" s="135">
        <f t="shared" si="191"/>
        <v>0</v>
      </c>
      <c r="Z281" s="133">
        <f t="shared" si="192"/>
        <v>0</v>
      </c>
      <c r="AA281" s="133">
        <f t="shared" si="193"/>
        <v>0</v>
      </c>
      <c r="AC281">
        <f t="shared" si="179"/>
        <v>0</v>
      </c>
      <c r="AD281" s="53"/>
      <c r="AH281" s="133">
        <f t="shared" si="181"/>
        <v>0</v>
      </c>
    </row>
    <row r="282" spans="1:35" hidden="1" x14ac:dyDescent="0.2">
      <c r="U282">
        <v>2</v>
      </c>
      <c r="V282">
        <v>3</v>
      </c>
      <c r="W282" s="127"/>
      <c r="X282" s="135">
        <f t="shared" si="190"/>
        <v>0</v>
      </c>
      <c r="Y282" s="135">
        <f t="shared" si="191"/>
        <v>0</v>
      </c>
      <c r="Z282" s="133">
        <f t="shared" si="192"/>
        <v>0</v>
      </c>
      <c r="AA282" s="133">
        <f t="shared" si="193"/>
        <v>0</v>
      </c>
      <c r="AC282">
        <f t="shared" si="179"/>
        <v>0</v>
      </c>
      <c r="AD282" s="53"/>
      <c r="AH282" s="133">
        <f t="shared" si="181"/>
        <v>0</v>
      </c>
    </row>
    <row r="283" spans="1:35" hidden="1" x14ac:dyDescent="0.2">
      <c r="A283" s="53"/>
      <c r="W283" s="127"/>
      <c r="X283" s="112"/>
      <c r="Y283" s="112"/>
      <c r="Z283" s="133">
        <f t="shared" si="192"/>
        <v>0</v>
      </c>
      <c r="AA283" s="112"/>
      <c r="AC283">
        <f t="shared" si="179"/>
        <v>0</v>
      </c>
      <c r="AD283" s="53"/>
      <c r="AH283" s="133">
        <f t="shared" si="181"/>
        <v>0</v>
      </c>
    </row>
    <row r="284" spans="1:35" hidden="1" x14ac:dyDescent="0.2">
      <c r="A284" s="53"/>
      <c r="T284">
        <f>T277+1</f>
        <v>42</v>
      </c>
      <c r="U284">
        <v>1</v>
      </c>
      <c r="V284">
        <v>1</v>
      </c>
      <c r="W284" s="127"/>
      <c r="X284" s="135">
        <f t="shared" ref="X284:X289" si="194">VLOOKUP($W284,Namn,27)</f>
        <v>0</v>
      </c>
      <c r="Y284" s="135">
        <f t="shared" ref="Y284:Y289" si="195">VLOOKUP($W284,Namn,3)</f>
        <v>0</v>
      </c>
      <c r="Z284" s="133">
        <f t="shared" si="192"/>
        <v>0</v>
      </c>
      <c r="AA284" s="133">
        <f t="shared" ref="AA284:AA289" si="196">VLOOKUP($W284,Namn,27)</f>
        <v>0</v>
      </c>
      <c r="AC284">
        <f t="shared" si="179"/>
        <v>0</v>
      </c>
      <c r="AD284" s="53"/>
      <c r="AH284" s="133">
        <f t="shared" si="181"/>
        <v>0</v>
      </c>
    </row>
    <row r="285" spans="1:35" hidden="1" x14ac:dyDescent="0.2">
      <c r="A285" s="53"/>
      <c r="U285">
        <v>1</v>
      </c>
      <c r="V285">
        <v>2</v>
      </c>
      <c r="W285" s="127"/>
      <c r="X285" s="135">
        <f t="shared" si="194"/>
        <v>0</v>
      </c>
      <c r="Y285" s="135">
        <f t="shared" si="195"/>
        <v>0</v>
      </c>
      <c r="Z285" s="133">
        <f t="shared" si="192"/>
        <v>0</v>
      </c>
      <c r="AA285" s="133">
        <f t="shared" si="196"/>
        <v>0</v>
      </c>
      <c r="AC285">
        <f t="shared" si="179"/>
        <v>0</v>
      </c>
      <c r="AD285" s="221"/>
      <c r="AH285" s="133">
        <f t="shared" si="181"/>
        <v>0</v>
      </c>
    </row>
    <row r="286" spans="1:35" hidden="1" x14ac:dyDescent="0.2">
      <c r="A286" s="53"/>
      <c r="U286">
        <v>1</v>
      </c>
      <c r="V286">
        <v>3</v>
      </c>
      <c r="W286" s="127"/>
      <c r="X286" s="135">
        <f t="shared" si="194"/>
        <v>0</v>
      </c>
      <c r="Y286" s="135">
        <f t="shared" si="195"/>
        <v>0</v>
      </c>
      <c r="Z286" s="133">
        <f t="shared" si="192"/>
        <v>0</v>
      </c>
      <c r="AA286" s="133">
        <f t="shared" si="196"/>
        <v>0</v>
      </c>
      <c r="AC286">
        <f t="shared" si="179"/>
        <v>0</v>
      </c>
      <c r="AD286" s="53"/>
      <c r="AH286" s="133">
        <f t="shared" si="181"/>
        <v>0</v>
      </c>
    </row>
    <row r="287" spans="1:35" hidden="1" x14ac:dyDescent="0.2">
      <c r="A287" s="53"/>
      <c r="U287">
        <v>2</v>
      </c>
      <c r="V287">
        <v>1</v>
      </c>
      <c r="W287" s="127"/>
      <c r="X287" s="135">
        <f t="shared" si="194"/>
        <v>0</v>
      </c>
      <c r="Y287" s="135">
        <f t="shared" si="195"/>
        <v>0</v>
      </c>
      <c r="Z287" s="133">
        <f t="shared" si="192"/>
        <v>0</v>
      </c>
      <c r="AA287" s="133">
        <f t="shared" si="196"/>
        <v>0</v>
      </c>
      <c r="AC287">
        <f t="shared" si="179"/>
        <v>0</v>
      </c>
      <c r="AD287" s="53"/>
      <c r="AF287" s="135">
        <f t="shared" ref="AF287:AF292" si="197">VLOOKUP($W287,Namn,27)</f>
        <v>0</v>
      </c>
      <c r="AG287" s="135">
        <f t="shared" ref="AG287:AG292" si="198">VLOOKUP($W287,Namn,3)</f>
        <v>0</v>
      </c>
      <c r="AH287" s="133">
        <f t="shared" si="181"/>
        <v>0</v>
      </c>
      <c r="AI287" s="133">
        <f t="shared" ref="AI287:AI292" si="199">VLOOKUP($W287,Namn,26)</f>
        <v>0</v>
      </c>
    </row>
    <row r="288" spans="1:35" hidden="1" x14ac:dyDescent="0.2">
      <c r="A288" s="53"/>
      <c r="U288">
        <v>2</v>
      </c>
      <c r="V288">
        <v>2</v>
      </c>
      <c r="W288" s="127"/>
      <c r="X288" s="135">
        <f t="shared" si="194"/>
        <v>0</v>
      </c>
      <c r="Y288" s="135">
        <f t="shared" si="195"/>
        <v>0</v>
      </c>
      <c r="Z288" s="133">
        <f t="shared" si="192"/>
        <v>0</v>
      </c>
      <c r="AA288" s="133">
        <f t="shared" si="196"/>
        <v>0</v>
      </c>
      <c r="AC288">
        <f t="shared" si="179"/>
        <v>0</v>
      </c>
      <c r="AD288" s="53"/>
      <c r="AF288" s="135">
        <f t="shared" si="197"/>
        <v>0</v>
      </c>
      <c r="AG288" s="135">
        <f t="shared" si="198"/>
        <v>0</v>
      </c>
      <c r="AH288" s="133">
        <f t="shared" si="181"/>
        <v>0</v>
      </c>
      <c r="AI288" s="133">
        <f t="shared" si="199"/>
        <v>0</v>
      </c>
    </row>
    <row r="289" spans="1:35" hidden="1" x14ac:dyDescent="0.2">
      <c r="A289" s="221"/>
      <c r="U289">
        <v>2</v>
      </c>
      <c r="V289">
        <v>3</v>
      </c>
      <c r="W289" s="127"/>
      <c r="X289" s="135">
        <f t="shared" si="194"/>
        <v>0</v>
      </c>
      <c r="Y289" s="135">
        <f t="shared" si="195"/>
        <v>0</v>
      </c>
      <c r="Z289" s="133">
        <f t="shared" si="192"/>
        <v>0</v>
      </c>
      <c r="AA289" s="133">
        <f t="shared" si="196"/>
        <v>0</v>
      </c>
      <c r="AC289">
        <f t="shared" si="179"/>
        <v>0</v>
      </c>
      <c r="AD289" s="53"/>
      <c r="AF289" s="135">
        <f t="shared" si="197"/>
        <v>0</v>
      </c>
      <c r="AG289" s="135">
        <f t="shared" si="198"/>
        <v>0</v>
      </c>
      <c r="AH289" s="133">
        <f t="shared" si="181"/>
        <v>0</v>
      </c>
      <c r="AI289" s="133">
        <f t="shared" si="199"/>
        <v>0</v>
      </c>
    </row>
    <row r="290" spans="1:35" hidden="1" x14ac:dyDescent="0.2">
      <c r="A290" s="53"/>
      <c r="W290" s="127"/>
      <c r="X290" s="112"/>
      <c r="Y290" s="112"/>
      <c r="Z290" s="133" t="str">
        <f>CONCATENATE(VLOOKUP(W290,Namn,10)," ",IF(VLOOKUP(W290,Namn,9)="x","Vet",IF(VLOOKUP(W290,Namn,8)="x",IF(VLOOKUP(W290,Namn,3)="H","OB","OG")," ")))</f>
        <v xml:space="preserve">  </v>
      </c>
      <c r="AA290" s="112"/>
      <c r="AC290">
        <f t="shared" si="179"/>
        <v>0</v>
      </c>
      <c r="AD290" s="53"/>
      <c r="AF290" s="135">
        <f t="shared" si="197"/>
        <v>0</v>
      </c>
      <c r="AG290" s="135">
        <f t="shared" si="198"/>
        <v>0</v>
      </c>
      <c r="AH290" s="133">
        <f t="shared" si="181"/>
        <v>0</v>
      </c>
      <c r="AI290" s="133">
        <f t="shared" si="199"/>
        <v>0</v>
      </c>
    </row>
    <row r="291" spans="1:35" hidden="1" x14ac:dyDescent="0.2">
      <c r="A291" s="53"/>
      <c r="T291">
        <f>T284+1</f>
        <v>43</v>
      </c>
      <c r="U291">
        <v>1</v>
      </c>
      <c r="V291">
        <v>1</v>
      </c>
      <c r="W291" s="127"/>
      <c r="X291" s="135">
        <f t="shared" ref="X291:X296" si="200">VLOOKUP($W291,Namn,27)</f>
        <v>0</v>
      </c>
      <c r="Y291" s="135">
        <f t="shared" ref="Y291:Y296" si="201">VLOOKUP($W291,Namn,3)</f>
        <v>0</v>
      </c>
      <c r="Z291" s="133">
        <f t="shared" ref="Z291:Z296" si="202">VLOOKUP(W291,Namn,10)</f>
        <v>0</v>
      </c>
      <c r="AA291" s="133">
        <f t="shared" ref="AA291:AA296" si="203">VLOOKUP($W291,Namn,27)</f>
        <v>0</v>
      </c>
      <c r="AC291">
        <f t="shared" si="179"/>
        <v>0</v>
      </c>
      <c r="AD291" s="53"/>
      <c r="AF291" s="135">
        <f t="shared" si="197"/>
        <v>0</v>
      </c>
      <c r="AG291" s="135">
        <f t="shared" si="198"/>
        <v>0</v>
      </c>
      <c r="AH291" s="133">
        <f t="shared" si="181"/>
        <v>0</v>
      </c>
      <c r="AI291" s="133">
        <f t="shared" si="199"/>
        <v>0</v>
      </c>
    </row>
    <row r="292" spans="1:35" hidden="1" x14ac:dyDescent="0.2">
      <c r="A292" s="53"/>
      <c r="U292">
        <v>1</v>
      </c>
      <c r="V292">
        <v>2</v>
      </c>
      <c r="W292" s="127"/>
      <c r="X292" s="135">
        <f t="shared" si="200"/>
        <v>0</v>
      </c>
      <c r="Y292" s="135">
        <f t="shared" si="201"/>
        <v>0</v>
      </c>
      <c r="Z292" s="133">
        <f t="shared" si="202"/>
        <v>0</v>
      </c>
      <c r="AA292" s="133">
        <f t="shared" si="203"/>
        <v>0</v>
      </c>
      <c r="AC292">
        <f t="shared" si="179"/>
        <v>0</v>
      </c>
      <c r="AD292" s="53"/>
      <c r="AF292" s="135">
        <f t="shared" si="197"/>
        <v>0</v>
      </c>
      <c r="AG292" s="135">
        <f t="shared" si="198"/>
        <v>0</v>
      </c>
      <c r="AH292" s="133">
        <f t="shared" si="181"/>
        <v>0</v>
      </c>
      <c r="AI292" s="133">
        <f t="shared" si="199"/>
        <v>0</v>
      </c>
    </row>
    <row r="293" spans="1:35" hidden="1" x14ac:dyDescent="0.2">
      <c r="A293" s="53"/>
      <c r="U293">
        <v>1</v>
      </c>
      <c r="V293">
        <v>3</v>
      </c>
      <c r="W293" s="127"/>
      <c r="X293" s="135">
        <f t="shared" si="200"/>
        <v>0</v>
      </c>
      <c r="Y293" s="135">
        <f t="shared" si="201"/>
        <v>0</v>
      </c>
      <c r="Z293" s="133">
        <f t="shared" si="202"/>
        <v>0</v>
      </c>
      <c r="AA293" s="133">
        <f t="shared" si="203"/>
        <v>0</v>
      </c>
      <c r="AC293">
        <f t="shared" si="179"/>
        <v>0</v>
      </c>
      <c r="AD293" s="53"/>
      <c r="AH293" s="133">
        <f t="shared" si="181"/>
        <v>0</v>
      </c>
    </row>
    <row r="294" spans="1:35" hidden="1" x14ac:dyDescent="0.2">
      <c r="A294" s="53"/>
      <c r="U294">
        <v>2</v>
      </c>
      <c r="V294">
        <v>1</v>
      </c>
      <c r="W294" s="127"/>
      <c r="X294" s="135">
        <f t="shared" si="200"/>
        <v>0</v>
      </c>
      <c r="Y294" s="135">
        <f t="shared" si="201"/>
        <v>0</v>
      </c>
      <c r="Z294" s="133">
        <f t="shared" si="202"/>
        <v>0</v>
      </c>
      <c r="AA294" s="133">
        <f t="shared" si="203"/>
        <v>0</v>
      </c>
      <c r="AC294">
        <f t="shared" si="179"/>
        <v>0</v>
      </c>
      <c r="AD294" s="53"/>
      <c r="AH294" s="133">
        <f t="shared" si="181"/>
        <v>0</v>
      </c>
    </row>
    <row r="295" spans="1:35" hidden="1" x14ac:dyDescent="0.2">
      <c r="A295" s="53"/>
      <c r="U295">
        <v>2</v>
      </c>
      <c r="V295">
        <v>2</v>
      </c>
      <c r="W295" s="127"/>
      <c r="X295" s="135">
        <f t="shared" si="200"/>
        <v>0</v>
      </c>
      <c r="Y295" s="135">
        <f t="shared" si="201"/>
        <v>0</v>
      </c>
      <c r="Z295" s="133">
        <f t="shared" si="202"/>
        <v>0</v>
      </c>
      <c r="AA295" s="133">
        <f t="shared" si="203"/>
        <v>0</v>
      </c>
      <c r="AC295">
        <f t="shared" si="179"/>
        <v>0</v>
      </c>
      <c r="AD295" s="53"/>
      <c r="AF295" s="135">
        <f>VLOOKUP($W295,Namn,27)</f>
        <v>0</v>
      </c>
      <c r="AG295" s="135">
        <f>VLOOKUP($W295,Namn,3)</f>
        <v>0</v>
      </c>
      <c r="AH295" s="133">
        <f t="shared" si="181"/>
        <v>0</v>
      </c>
      <c r="AI295" s="133">
        <f>VLOOKUP($W295,Namn,26)</f>
        <v>0</v>
      </c>
    </row>
    <row r="296" spans="1:35" hidden="1" x14ac:dyDescent="0.2">
      <c r="A296" s="53"/>
      <c r="U296">
        <v>2</v>
      </c>
      <c r="V296">
        <v>3</v>
      </c>
      <c r="W296" s="127"/>
      <c r="X296" s="135">
        <f t="shared" si="200"/>
        <v>0</v>
      </c>
      <c r="Y296" s="135">
        <f t="shared" si="201"/>
        <v>0</v>
      </c>
      <c r="Z296" s="133">
        <f t="shared" si="202"/>
        <v>0</v>
      </c>
      <c r="AA296" s="133">
        <f t="shared" si="203"/>
        <v>0</v>
      </c>
      <c r="AC296">
        <f t="shared" si="179"/>
        <v>0</v>
      </c>
      <c r="AD296" s="53"/>
      <c r="AH296" s="133">
        <f t="shared" si="181"/>
        <v>0</v>
      </c>
    </row>
    <row r="297" spans="1:35" hidden="1" x14ac:dyDescent="0.2">
      <c r="A297" s="53"/>
      <c r="W297" s="127"/>
      <c r="X297" s="112"/>
      <c r="Y297" s="112"/>
      <c r="Z297" s="133" t="str">
        <f>CONCATENATE(VLOOKUP(W297,Namn,10)," ",IF(VLOOKUP(W297,Namn,9)="x","Vet",IF(VLOOKUP(W297,Namn,8)="x",IF(VLOOKUP(W297,Namn,3)="H","OB","OG")," ")))</f>
        <v xml:space="preserve">  </v>
      </c>
      <c r="AA297" s="112"/>
      <c r="AC297">
        <f t="shared" si="179"/>
        <v>0</v>
      </c>
      <c r="AD297" s="53"/>
      <c r="AH297" s="133">
        <f t="shared" si="181"/>
        <v>0</v>
      </c>
    </row>
    <row r="298" spans="1:35" hidden="1" x14ac:dyDescent="0.2">
      <c r="A298" s="53"/>
      <c r="T298">
        <f>T291+1</f>
        <v>44</v>
      </c>
      <c r="U298">
        <v>1</v>
      </c>
      <c r="V298">
        <v>1</v>
      </c>
      <c r="W298" s="127"/>
      <c r="X298" s="135">
        <f t="shared" ref="X298:X303" si="204">VLOOKUP($W298,Namn,27)</f>
        <v>0</v>
      </c>
      <c r="Y298" s="135">
        <f t="shared" ref="Y298:Y303" si="205">VLOOKUP($W298,Namn,3)</f>
        <v>0</v>
      </c>
      <c r="Z298" s="133">
        <f t="shared" ref="Z298:Z303" si="206">VLOOKUP(W298,Namn,10)</f>
        <v>0</v>
      </c>
      <c r="AA298" s="133">
        <f t="shared" ref="AA298:AA303" si="207">VLOOKUP($W298,Namn,27)</f>
        <v>0</v>
      </c>
      <c r="AC298">
        <f t="shared" si="179"/>
        <v>0</v>
      </c>
      <c r="AD298" s="53"/>
      <c r="AH298" s="133">
        <f t="shared" si="181"/>
        <v>0</v>
      </c>
    </row>
    <row r="299" spans="1:35" hidden="1" x14ac:dyDescent="0.2">
      <c r="A299" s="53"/>
      <c r="U299">
        <v>1</v>
      </c>
      <c r="V299">
        <v>2</v>
      </c>
      <c r="W299" s="127"/>
      <c r="X299" s="135">
        <f t="shared" si="204"/>
        <v>0</v>
      </c>
      <c r="Y299" s="135">
        <f t="shared" si="205"/>
        <v>0</v>
      </c>
      <c r="Z299" s="133">
        <f t="shared" si="206"/>
        <v>0</v>
      </c>
      <c r="AA299" s="133">
        <f t="shared" si="207"/>
        <v>0</v>
      </c>
      <c r="AC299">
        <f t="shared" si="179"/>
        <v>0</v>
      </c>
      <c r="AD299" s="53"/>
      <c r="AH299" s="133">
        <f t="shared" si="181"/>
        <v>0</v>
      </c>
    </row>
    <row r="300" spans="1:35" hidden="1" x14ac:dyDescent="0.2">
      <c r="A300" s="53"/>
      <c r="U300">
        <v>1</v>
      </c>
      <c r="V300">
        <v>3</v>
      </c>
      <c r="W300" s="127"/>
      <c r="X300" s="135">
        <f t="shared" si="204"/>
        <v>0</v>
      </c>
      <c r="Y300" s="135">
        <f t="shared" si="205"/>
        <v>0</v>
      </c>
      <c r="Z300" s="133">
        <f t="shared" si="206"/>
        <v>0</v>
      </c>
      <c r="AA300" s="133">
        <f t="shared" si="207"/>
        <v>0</v>
      </c>
      <c r="AC300">
        <f t="shared" si="179"/>
        <v>0</v>
      </c>
      <c r="AD300" s="53"/>
      <c r="AH300" s="133">
        <f t="shared" si="181"/>
        <v>0</v>
      </c>
    </row>
    <row r="301" spans="1:35" hidden="1" x14ac:dyDescent="0.2">
      <c r="A301" s="53"/>
      <c r="U301">
        <v>2</v>
      </c>
      <c r="V301">
        <v>1</v>
      </c>
      <c r="W301" s="127"/>
      <c r="X301" s="135">
        <f t="shared" si="204"/>
        <v>0</v>
      </c>
      <c r="Y301" s="135">
        <f t="shared" si="205"/>
        <v>0</v>
      </c>
      <c r="Z301" s="133">
        <f t="shared" si="206"/>
        <v>0</v>
      </c>
      <c r="AA301" s="133">
        <f t="shared" si="207"/>
        <v>0</v>
      </c>
      <c r="AC301">
        <f t="shared" si="179"/>
        <v>0</v>
      </c>
      <c r="AD301" s="53"/>
      <c r="AH301" s="133">
        <f t="shared" si="181"/>
        <v>0</v>
      </c>
    </row>
    <row r="302" spans="1:35" hidden="1" x14ac:dyDescent="0.2">
      <c r="A302" s="53"/>
      <c r="U302">
        <v>2</v>
      </c>
      <c r="V302">
        <v>2</v>
      </c>
      <c r="W302" s="127"/>
      <c r="X302" s="135">
        <f t="shared" si="204"/>
        <v>0</v>
      </c>
      <c r="Y302" s="135">
        <f t="shared" si="205"/>
        <v>0</v>
      </c>
      <c r="Z302" s="133">
        <f t="shared" si="206"/>
        <v>0</v>
      </c>
      <c r="AA302" s="133">
        <f t="shared" si="207"/>
        <v>0</v>
      </c>
      <c r="AC302">
        <f t="shared" si="179"/>
        <v>0</v>
      </c>
      <c r="AD302" s="53"/>
      <c r="AH302" s="133">
        <f t="shared" si="181"/>
        <v>0</v>
      </c>
    </row>
    <row r="303" spans="1:35" hidden="1" x14ac:dyDescent="0.2">
      <c r="A303" s="53"/>
      <c r="U303">
        <v>2</v>
      </c>
      <c r="V303">
        <v>3</v>
      </c>
      <c r="W303" s="127"/>
      <c r="X303" s="135">
        <f t="shared" si="204"/>
        <v>0</v>
      </c>
      <c r="Y303" s="135">
        <f t="shared" si="205"/>
        <v>0</v>
      </c>
      <c r="Z303" s="133">
        <f t="shared" si="206"/>
        <v>0</v>
      </c>
      <c r="AA303" s="133">
        <f t="shared" si="207"/>
        <v>0</v>
      </c>
      <c r="AC303">
        <f t="shared" si="179"/>
        <v>0</v>
      </c>
      <c r="AD303" s="53"/>
      <c r="AH303" s="133">
        <f t="shared" si="181"/>
        <v>0</v>
      </c>
    </row>
    <row r="304" spans="1:35" hidden="1" x14ac:dyDescent="0.2">
      <c r="A304" s="53"/>
      <c r="W304" s="127"/>
      <c r="X304" s="112"/>
      <c r="Y304" s="112"/>
      <c r="Z304" s="133" t="str">
        <f>CONCATENATE(VLOOKUP(W304,Namn,10)," ",IF(VLOOKUP(W304,Namn,9)="x","Vet",IF(VLOOKUP(W304,Namn,8)="x",IF(VLOOKUP(W304,Namn,3)="H","OB","OG")," ")))</f>
        <v xml:space="preserve">  </v>
      </c>
      <c r="AA304" s="112"/>
      <c r="AC304">
        <f t="shared" si="179"/>
        <v>0</v>
      </c>
      <c r="AD304" s="53"/>
      <c r="AH304" s="133">
        <f t="shared" si="181"/>
        <v>0</v>
      </c>
    </row>
    <row r="305" spans="1:34" hidden="1" x14ac:dyDescent="0.2">
      <c r="A305" s="53"/>
      <c r="T305">
        <f>T298+1</f>
        <v>45</v>
      </c>
      <c r="U305">
        <v>1</v>
      </c>
      <c r="V305">
        <v>1</v>
      </c>
      <c r="W305" s="127"/>
      <c r="X305" s="135">
        <f t="shared" ref="X305:X310" si="208">VLOOKUP($W305,Namn,27)</f>
        <v>0</v>
      </c>
      <c r="Y305" s="135">
        <f t="shared" ref="Y305:Y310" si="209">VLOOKUP($W305,Namn,3)</f>
        <v>0</v>
      </c>
      <c r="Z305" s="133">
        <f t="shared" ref="Z305:Z317" si="210">VLOOKUP(W305,Namn,10)</f>
        <v>0</v>
      </c>
      <c r="AA305" s="133">
        <f t="shared" ref="AA305:AA310" si="211">VLOOKUP($W305,Namn,27)</f>
        <v>0</v>
      </c>
      <c r="AC305">
        <f t="shared" si="179"/>
        <v>0</v>
      </c>
      <c r="AD305" s="53"/>
      <c r="AH305" s="133">
        <f t="shared" si="181"/>
        <v>0</v>
      </c>
    </row>
    <row r="306" spans="1:34" hidden="1" x14ac:dyDescent="0.2">
      <c r="A306" s="53"/>
      <c r="U306">
        <v>1</v>
      </c>
      <c r="V306">
        <v>2</v>
      </c>
      <c r="W306" s="127"/>
      <c r="X306" s="135">
        <f t="shared" si="208"/>
        <v>0</v>
      </c>
      <c r="Y306" s="135">
        <f t="shared" si="209"/>
        <v>0</v>
      </c>
      <c r="Z306" s="133">
        <f t="shared" si="210"/>
        <v>0</v>
      </c>
      <c r="AA306" s="133">
        <f t="shared" si="211"/>
        <v>0</v>
      </c>
      <c r="AC306">
        <f t="shared" si="179"/>
        <v>0</v>
      </c>
      <c r="AD306" s="53"/>
      <c r="AH306" s="133">
        <f t="shared" si="181"/>
        <v>0</v>
      </c>
    </row>
    <row r="307" spans="1:34" hidden="1" x14ac:dyDescent="0.2">
      <c r="A307" s="53"/>
      <c r="U307">
        <v>1</v>
      </c>
      <c r="V307">
        <v>3</v>
      </c>
      <c r="W307" s="127"/>
      <c r="X307" s="135">
        <f t="shared" si="208"/>
        <v>0</v>
      </c>
      <c r="Y307" s="135">
        <f t="shared" si="209"/>
        <v>0</v>
      </c>
      <c r="Z307" s="133">
        <f t="shared" si="210"/>
        <v>0</v>
      </c>
      <c r="AA307" s="133">
        <f t="shared" si="211"/>
        <v>0</v>
      </c>
      <c r="AC307">
        <f t="shared" si="179"/>
        <v>0</v>
      </c>
      <c r="AD307" s="53"/>
      <c r="AH307" s="133">
        <f t="shared" si="181"/>
        <v>0</v>
      </c>
    </row>
    <row r="308" spans="1:34" hidden="1" x14ac:dyDescent="0.2">
      <c r="A308" s="53"/>
      <c r="U308">
        <v>2</v>
      </c>
      <c r="V308">
        <v>1</v>
      </c>
      <c r="W308" s="127"/>
      <c r="X308" s="135">
        <f t="shared" si="208"/>
        <v>0</v>
      </c>
      <c r="Y308" s="135">
        <f t="shared" si="209"/>
        <v>0</v>
      </c>
      <c r="Z308" s="133">
        <f t="shared" si="210"/>
        <v>0</v>
      </c>
      <c r="AA308" s="133">
        <f t="shared" si="211"/>
        <v>0</v>
      </c>
      <c r="AC308">
        <f t="shared" si="179"/>
        <v>0</v>
      </c>
      <c r="AD308" s="53"/>
      <c r="AH308" s="133">
        <f t="shared" si="181"/>
        <v>0</v>
      </c>
    </row>
    <row r="309" spans="1:34" hidden="1" x14ac:dyDescent="0.2">
      <c r="A309" s="53"/>
      <c r="U309">
        <v>2</v>
      </c>
      <c r="V309">
        <v>2</v>
      </c>
      <c r="W309" s="127"/>
      <c r="X309" s="135">
        <f t="shared" si="208"/>
        <v>0</v>
      </c>
      <c r="Y309" s="135">
        <f t="shared" si="209"/>
        <v>0</v>
      </c>
      <c r="Z309" s="133">
        <f t="shared" si="210"/>
        <v>0</v>
      </c>
      <c r="AA309" s="133">
        <f t="shared" si="211"/>
        <v>0</v>
      </c>
      <c r="AC309">
        <f t="shared" si="179"/>
        <v>0</v>
      </c>
      <c r="AD309" s="53"/>
      <c r="AH309" s="133">
        <f t="shared" si="181"/>
        <v>0</v>
      </c>
    </row>
    <row r="310" spans="1:34" hidden="1" x14ac:dyDescent="0.2">
      <c r="A310" s="53"/>
      <c r="U310">
        <v>2</v>
      </c>
      <c r="V310">
        <v>3</v>
      </c>
      <c r="W310" s="127"/>
      <c r="X310" s="135">
        <f t="shared" si="208"/>
        <v>0</v>
      </c>
      <c r="Y310" s="135">
        <f t="shared" si="209"/>
        <v>0</v>
      </c>
      <c r="Z310" s="133">
        <f t="shared" si="210"/>
        <v>0</v>
      </c>
      <c r="AA310" s="133">
        <f t="shared" si="211"/>
        <v>0</v>
      </c>
      <c r="AC310">
        <f t="shared" si="179"/>
        <v>0</v>
      </c>
      <c r="AD310" s="53"/>
      <c r="AH310" s="133">
        <f t="shared" si="181"/>
        <v>0</v>
      </c>
    </row>
    <row r="311" spans="1:34" hidden="1" x14ac:dyDescent="0.2">
      <c r="A311" s="53"/>
      <c r="W311" s="127"/>
      <c r="X311" s="112"/>
      <c r="Y311" s="112"/>
      <c r="Z311" s="133">
        <f t="shared" si="210"/>
        <v>0</v>
      </c>
      <c r="AA311" s="112"/>
      <c r="AC311">
        <f t="shared" si="179"/>
        <v>0</v>
      </c>
      <c r="AD311" s="53"/>
      <c r="AH311" s="133">
        <f t="shared" si="181"/>
        <v>0</v>
      </c>
    </row>
    <row r="312" spans="1:34" hidden="1" x14ac:dyDescent="0.2">
      <c r="A312" s="53"/>
      <c r="T312">
        <f>T305+1</f>
        <v>46</v>
      </c>
      <c r="U312">
        <v>1</v>
      </c>
      <c r="V312">
        <v>1</v>
      </c>
      <c r="W312" s="127"/>
      <c r="X312" s="135">
        <f t="shared" ref="X312:X317" si="212">VLOOKUP($W312,Namn,27)</f>
        <v>0</v>
      </c>
      <c r="Y312" s="135">
        <f t="shared" ref="Y312:Y317" si="213">VLOOKUP($W312,Namn,3)</f>
        <v>0</v>
      </c>
      <c r="Z312" s="133">
        <f t="shared" si="210"/>
        <v>0</v>
      </c>
      <c r="AA312" s="133">
        <f t="shared" ref="AA312:AA317" si="214">VLOOKUP($W312,Namn,26)</f>
        <v>0</v>
      </c>
      <c r="AC312">
        <f t="shared" si="179"/>
        <v>0</v>
      </c>
      <c r="AD312" s="53"/>
      <c r="AH312" s="133">
        <f t="shared" si="181"/>
        <v>0</v>
      </c>
    </row>
    <row r="313" spans="1:34" hidden="1" x14ac:dyDescent="0.2">
      <c r="A313" s="53"/>
      <c r="U313">
        <v>1</v>
      </c>
      <c r="V313">
        <v>2</v>
      </c>
      <c r="W313" s="127"/>
      <c r="X313" s="135">
        <f t="shared" si="212"/>
        <v>0</v>
      </c>
      <c r="Y313" s="135">
        <f t="shared" si="213"/>
        <v>0</v>
      </c>
      <c r="Z313" s="133">
        <f t="shared" si="210"/>
        <v>0</v>
      </c>
      <c r="AA313" s="133">
        <f t="shared" si="214"/>
        <v>0</v>
      </c>
      <c r="AC313">
        <f t="shared" si="179"/>
        <v>0</v>
      </c>
      <c r="AD313" s="53"/>
      <c r="AH313" s="133">
        <f t="shared" si="181"/>
        <v>0</v>
      </c>
    </row>
    <row r="314" spans="1:34" hidden="1" x14ac:dyDescent="0.2">
      <c r="A314" s="53"/>
      <c r="U314">
        <v>1</v>
      </c>
      <c r="V314">
        <v>3</v>
      </c>
      <c r="W314" s="127"/>
      <c r="X314" s="135">
        <f t="shared" si="212"/>
        <v>0</v>
      </c>
      <c r="Y314" s="135">
        <f t="shared" si="213"/>
        <v>0</v>
      </c>
      <c r="Z314" s="133">
        <f t="shared" si="210"/>
        <v>0</v>
      </c>
      <c r="AA314" s="133">
        <f t="shared" si="214"/>
        <v>0</v>
      </c>
      <c r="AC314">
        <f t="shared" si="179"/>
        <v>0</v>
      </c>
      <c r="AD314" s="53"/>
      <c r="AH314" s="133">
        <f t="shared" si="181"/>
        <v>0</v>
      </c>
    </row>
    <row r="315" spans="1:34" hidden="1" x14ac:dyDescent="0.2">
      <c r="A315" s="53"/>
      <c r="U315">
        <v>2</v>
      </c>
      <c r="V315">
        <v>1</v>
      </c>
      <c r="W315" s="127"/>
      <c r="X315" s="135">
        <f t="shared" si="212"/>
        <v>0</v>
      </c>
      <c r="Y315" s="135">
        <f t="shared" si="213"/>
        <v>0</v>
      </c>
      <c r="Z315" s="133">
        <f t="shared" si="210"/>
        <v>0</v>
      </c>
      <c r="AA315" s="133">
        <f t="shared" si="214"/>
        <v>0</v>
      </c>
      <c r="AC315">
        <f t="shared" si="179"/>
        <v>0</v>
      </c>
      <c r="AD315" s="53"/>
      <c r="AH315" s="133">
        <f t="shared" si="181"/>
        <v>0</v>
      </c>
    </row>
    <row r="316" spans="1:34" hidden="1" x14ac:dyDescent="0.2">
      <c r="A316" s="53"/>
      <c r="U316">
        <v>2</v>
      </c>
      <c r="V316">
        <v>2</v>
      </c>
      <c r="W316" s="127"/>
      <c r="X316" s="135">
        <f t="shared" si="212"/>
        <v>0</v>
      </c>
      <c r="Y316" s="135">
        <f t="shared" si="213"/>
        <v>0</v>
      </c>
      <c r="Z316" s="133">
        <f t="shared" si="210"/>
        <v>0</v>
      </c>
      <c r="AA316" s="133">
        <f t="shared" si="214"/>
        <v>0</v>
      </c>
      <c r="AC316">
        <f t="shared" si="179"/>
        <v>0</v>
      </c>
      <c r="AD316" s="53"/>
      <c r="AH316" s="133">
        <f t="shared" si="181"/>
        <v>0</v>
      </c>
    </row>
    <row r="317" spans="1:34" hidden="1" x14ac:dyDescent="0.2">
      <c r="A317" s="53"/>
      <c r="U317">
        <v>2</v>
      </c>
      <c r="V317">
        <v>3</v>
      </c>
      <c r="W317" s="127"/>
      <c r="X317" s="135">
        <f t="shared" si="212"/>
        <v>0</v>
      </c>
      <c r="Y317" s="135">
        <f t="shared" si="213"/>
        <v>0</v>
      </c>
      <c r="Z317" s="133">
        <f t="shared" si="210"/>
        <v>0</v>
      </c>
      <c r="AA317" s="133">
        <f t="shared" si="214"/>
        <v>0</v>
      </c>
      <c r="AC317">
        <f t="shared" si="179"/>
        <v>0</v>
      </c>
      <c r="AD317" s="53"/>
      <c r="AH317" s="133">
        <f t="shared" si="181"/>
        <v>0</v>
      </c>
    </row>
    <row r="318" spans="1:34" hidden="1" x14ac:dyDescent="0.2">
      <c r="A318" s="53"/>
      <c r="W318" s="127"/>
      <c r="X318" s="112"/>
      <c r="Y318" s="112"/>
      <c r="Z318" s="133" t="str">
        <f>CONCATENATE(VLOOKUP(W318,Namn,10)," ",IF(VLOOKUP(W318,Namn,9)="x","Vet",IF(VLOOKUP(W318,Namn,8)="x",IF(VLOOKUP(W318,Namn,3)="H","OB","OG")," ")))</f>
        <v xml:space="preserve">  </v>
      </c>
      <c r="AA318" s="112"/>
      <c r="AC318">
        <f t="shared" si="179"/>
        <v>0</v>
      </c>
      <c r="AD318" s="53"/>
      <c r="AH318" s="133">
        <f t="shared" si="181"/>
        <v>0</v>
      </c>
    </row>
    <row r="319" spans="1:34" hidden="1" x14ac:dyDescent="0.2">
      <c r="A319" s="53"/>
      <c r="T319">
        <f>T312+1</f>
        <v>47</v>
      </c>
      <c r="U319">
        <v>1</v>
      </c>
      <c r="V319">
        <v>1</v>
      </c>
      <c r="W319" s="127"/>
      <c r="X319" s="135">
        <f t="shared" ref="X319:X324" si="215">VLOOKUP($W319,Namn,27)</f>
        <v>0</v>
      </c>
      <c r="Y319" s="135">
        <f t="shared" ref="Y319:Y324" si="216">VLOOKUP($W319,Namn,3)</f>
        <v>0</v>
      </c>
      <c r="Z319" s="133">
        <f t="shared" ref="Z319:Z324" si="217">VLOOKUP(W319,Namn,10)</f>
        <v>0</v>
      </c>
      <c r="AA319" s="133">
        <f t="shared" ref="AA319:AA324" si="218">VLOOKUP($W319,Namn,26)</f>
        <v>0</v>
      </c>
      <c r="AC319">
        <f t="shared" si="179"/>
        <v>0</v>
      </c>
      <c r="AD319" s="53"/>
      <c r="AH319" s="133">
        <f t="shared" si="181"/>
        <v>0</v>
      </c>
    </row>
    <row r="320" spans="1:34" hidden="1" x14ac:dyDescent="0.2">
      <c r="A320" s="53"/>
      <c r="U320">
        <v>1</v>
      </c>
      <c r="V320">
        <v>2</v>
      </c>
      <c r="W320" s="127"/>
      <c r="X320" s="135">
        <f t="shared" si="215"/>
        <v>0</v>
      </c>
      <c r="Y320" s="135">
        <f t="shared" si="216"/>
        <v>0</v>
      </c>
      <c r="Z320" s="133">
        <f t="shared" si="217"/>
        <v>0</v>
      </c>
      <c r="AA320" s="133">
        <f t="shared" si="218"/>
        <v>0</v>
      </c>
      <c r="AC320">
        <f t="shared" si="179"/>
        <v>0</v>
      </c>
      <c r="AD320" s="53"/>
      <c r="AH320" s="133">
        <f t="shared" si="181"/>
        <v>0</v>
      </c>
    </row>
    <row r="321" spans="1:34" hidden="1" x14ac:dyDescent="0.2">
      <c r="A321" s="53"/>
      <c r="U321">
        <v>1</v>
      </c>
      <c r="V321">
        <v>3</v>
      </c>
      <c r="W321" s="127"/>
      <c r="X321" s="135">
        <f t="shared" si="215"/>
        <v>0</v>
      </c>
      <c r="Y321" s="135">
        <f t="shared" si="216"/>
        <v>0</v>
      </c>
      <c r="Z321" s="133">
        <f t="shared" si="217"/>
        <v>0</v>
      </c>
      <c r="AA321" s="133">
        <f t="shared" si="218"/>
        <v>0</v>
      </c>
      <c r="AC321">
        <f t="shared" si="179"/>
        <v>0</v>
      </c>
      <c r="AD321" s="53"/>
      <c r="AH321" s="133">
        <f t="shared" si="181"/>
        <v>0</v>
      </c>
    </row>
    <row r="322" spans="1:34" hidden="1" x14ac:dyDescent="0.2">
      <c r="A322" s="53"/>
      <c r="U322">
        <v>2</v>
      </c>
      <c r="V322">
        <v>1</v>
      </c>
      <c r="W322" s="127"/>
      <c r="X322" s="135">
        <f t="shared" si="215"/>
        <v>0</v>
      </c>
      <c r="Y322" s="135">
        <f t="shared" si="216"/>
        <v>0</v>
      </c>
      <c r="Z322" s="133">
        <f t="shared" si="217"/>
        <v>0</v>
      </c>
      <c r="AA322" s="133">
        <f t="shared" si="218"/>
        <v>0</v>
      </c>
      <c r="AC322">
        <f t="shared" si="179"/>
        <v>0</v>
      </c>
      <c r="AD322" s="53"/>
      <c r="AH322" s="133">
        <f t="shared" si="181"/>
        <v>0</v>
      </c>
    </row>
    <row r="323" spans="1:34" hidden="1" x14ac:dyDescent="0.2">
      <c r="A323" s="53"/>
      <c r="U323">
        <v>2</v>
      </c>
      <c r="V323">
        <v>2</v>
      </c>
      <c r="W323" s="127"/>
      <c r="X323" s="135">
        <f t="shared" si="215"/>
        <v>0</v>
      </c>
      <c r="Y323" s="135">
        <f t="shared" si="216"/>
        <v>0</v>
      </c>
      <c r="Z323" s="133">
        <f t="shared" si="217"/>
        <v>0</v>
      </c>
      <c r="AA323" s="133">
        <f t="shared" si="218"/>
        <v>0</v>
      </c>
      <c r="AC323">
        <f t="shared" si="179"/>
        <v>0</v>
      </c>
      <c r="AD323" s="53"/>
      <c r="AH323" s="133">
        <f t="shared" si="181"/>
        <v>0</v>
      </c>
    </row>
    <row r="324" spans="1:34" hidden="1" x14ac:dyDescent="0.2">
      <c r="A324" s="53"/>
      <c r="U324">
        <v>2</v>
      </c>
      <c r="V324">
        <v>3</v>
      </c>
      <c r="W324" s="127"/>
      <c r="X324" s="135">
        <f t="shared" si="215"/>
        <v>0</v>
      </c>
      <c r="Y324" s="135">
        <f t="shared" si="216"/>
        <v>0</v>
      </c>
      <c r="Z324" s="133">
        <f t="shared" si="217"/>
        <v>0</v>
      </c>
      <c r="AA324" s="133">
        <f t="shared" si="218"/>
        <v>0</v>
      </c>
      <c r="AC324">
        <f t="shared" ref="AC324:AC387" si="219">AD324-AE324</f>
        <v>0</v>
      </c>
      <c r="AD324" s="53"/>
      <c r="AH324" s="133">
        <f t="shared" ref="AH324:AH387" si="220">VLOOKUP(AE324,Namn,10)</f>
        <v>0</v>
      </c>
    </row>
    <row r="325" spans="1:34" hidden="1" x14ac:dyDescent="0.2">
      <c r="A325" s="53"/>
      <c r="W325" s="127"/>
      <c r="X325" s="112"/>
      <c r="Y325" s="112"/>
      <c r="Z325" s="133" t="str">
        <f>CONCATENATE(VLOOKUP(W325,Namn,10)," ",IF(VLOOKUP(W325,Namn,9)="x","Vet",IF(VLOOKUP(W325,Namn,8)="x",IF(VLOOKUP(W325,Namn,3)="H","OB","OG")," ")))</f>
        <v xml:space="preserve">  </v>
      </c>
      <c r="AA325" s="112"/>
      <c r="AC325">
        <f t="shared" si="219"/>
        <v>0</v>
      </c>
      <c r="AD325" s="53"/>
      <c r="AH325" s="133">
        <f t="shared" si="220"/>
        <v>0</v>
      </c>
    </row>
    <row r="326" spans="1:34" hidden="1" x14ac:dyDescent="0.2">
      <c r="A326" s="53"/>
      <c r="T326">
        <f>T319+1</f>
        <v>48</v>
      </c>
      <c r="U326">
        <v>1</v>
      </c>
      <c r="V326">
        <v>1</v>
      </c>
      <c r="W326" s="127"/>
      <c r="X326" s="135">
        <f t="shared" ref="X326:X331" si="221">VLOOKUP($W326,Namn,27)</f>
        <v>0</v>
      </c>
      <c r="Y326" s="135">
        <f t="shared" ref="Y326:Y331" si="222">VLOOKUP($W326,Namn,3)</f>
        <v>0</v>
      </c>
      <c r="Z326" s="133">
        <f t="shared" ref="Z326:Z331" si="223">VLOOKUP(W326,Namn,10)</f>
        <v>0</v>
      </c>
      <c r="AA326" s="133">
        <f t="shared" ref="AA326:AA331" si="224">VLOOKUP($W326,Namn,26)</f>
        <v>0</v>
      </c>
      <c r="AC326">
        <f t="shared" si="219"/>
        <v>0</v>
      </c>
      <c r="AD326" s="53"/>
      <c r="AH326" s="133">
        <f t="shared" si="220"/>
        <v>0</v>
      </c>
    </row>
    <row r="327" spans="1:34" hidden="1" x14ac:dyDescent="0.2">
      <c r="A327" s="53"/>
      <c r="U327">
        <v>1</v>
      </c>
      <c r="V327">
        <v>2</v>
      </c>
      <c r="W327" s="127"/>
      <c r="X327" s="135">
        <f t="shared" si="221"/>
        <v>0</v>
      </c>
      <c r="Y327" s="135">
        <f t="shared" si="222"/>
        <v>0</v>
      </c>
      <c r="Z327" s="133">
        <f t="shared" si="223"/>
        <v>0</v>
      </c>
      <c r="AA327" s="133">
        <f t="shared" si="224"/>
        <v>0</v>
      </c>
      <c r="AC327">
        <f t="shared" si="219"/>
        <v>0</v>
      </c>
      <c r="AD327" s="53"/>
      <c r="AH327" s="133">
        <f t="shared" si="220"/>
        <v>0</v>
      </c>
    </row>
    <row r="328" spans="1:34" hidden="1" x14ac:dyDescent="0.2">
      <c r="A328" s="53"/>
      <c r="U328">
        <v>1</v>
      </c>
      <c r="V328">
        <v>3</v>
      </c>
      <c r="W328" s="127"/>
      <c r="X328" s="135">
        <f t="shared" si="221"/>
        <v>0</v>
      </c>
      <c r="Y328" s="135">
        <f t="shared" si="222"/>
        <v>0</v>
      </c>
      <c r="Z328" s="133">
        <f t="shared" si="223"/>
        <v>0</v>
      </c>
      <c r="AA328" s="133">
        <f t="shared" si="224"/>
        <v>0</v>
      </c>
      <c r="AC328">
        <f t="shared" si="219"/>
        <v>0</v>
      </c>
      <c r="AD328" s="53"/>
      <c r="AH328" s="133">
        <f t="shared" si="220"/>
        <v>0</v>
      </c>
    </row>
    <row r="329" spans="1:34" hidden="1" x14ac:dyDescent="0.2">
      <c r="A329" s="53"/>
      <c r="U329">
        <v>2</v>
      </c>
      <c r="V329">
        <v>1</v>
      </c>
      <c r="W329" s="127"/>
      <c r="X329" s="135">
        <f t="shared" si="221"/>
        <v>0</v>
      </c>
      <c r="Y329" s="135">
        <f t="shared" si="222"/>
        <v>0</v>
      </c>
      <c r="Z329" s="133">
        <f t="shared" si="223"/>
        <v>0</v>
      </c>
      <c r="AA329" s="133">
        <f t="shared" si="224"/>
        <v>0</v>
      </c>
      <c r="AC329">
        <f t="shared" si="219"/>
        <v>0</v>
      </c>
      <c r="AD329" s="53"/>
      <c r="AH329" s="133">
        <f t="shared" si="220"/>
        <v>0</v>
      </c>
    </row>
    <row r="330" spans="1:34" hidden="1" x14ac:dyDescent="0.2">
      <c r="A330" s="53"/>
      <c r="U330">
        <v>2</v>
      </c>
      <c r="V330">
        <v>2</v>
      </c>
      <c r="W330" s="127"/>
      <c r="X330" s="135">
        <f t="shared" si="221"/>
        <v>0</v>
      </c>
      <c r="Y330" s="135">
        <f t="shared" si="222"/>
        <v>0</v>
      </c>
      <c r="Z330" s="133">
        <f t="shared" si="223"/>
        <v>0</v>
      </c>
      <c r="AA330" s="133">
        <f t="shared" si="224"/>
        <v>0</v>
      </c>
      <c r="AC330">
        <f t="shared" si="219"/>
        <v>0</v>
      </c>
      <c r="AD330" s="53"/>
      <c r="AH330" s="133">
        <f t="shared" si="220"/>
        <v>0</v>
      </c>
    </row>
    <row r="331" spans="1:34" hidden="1" x14ac:dyDescent="0.2">
      <c r="A331" s="53"/>
      <c r="U331">
        <v>2</v>
      </c>
      <c r="V331">
        <v>3</v>
      </c>
      <c r="W331" s="127"/>
      <c r="X331" s="135">
        <f t="shared" si="221"/>
        <v>0</v>
      </c>
      <c r="Y331" s="135">
        <f t="shared" si="222"/>
        <v>0</v>
      </c>
      <c r="Z331" s="133">
        <f t="shared" si="223"/>
        <v>0</v>
      </c>
      <c r="AA331" s="133">
        <f t="shared" si="224"/>
        <v>0</v>
      </c>
      <c r="AC331">
        <f t="shared" si="219"/>
        <v>0</v>
      </c>
      <c r="AD331" s="53"/>
      <c r="AH331" s="133">
        <f t="shared" si="220"/>
        <v>0</v>
      </c>
    </row>
    <row r="332" spans="1:34" hidden="1" x14ac:dyDescent="0.2">
      <c r="A332" s="53"/>
      <c r="W332" s="127"/>
      <c r="X332" s="112"/>
      <c r="Y332" s="112"/>
      <c r="Z332" s="133" t="str">
        <f>CONCATENATE(VLOOKUP(W332,Namn,10)," ",IF(VLOOKUP(W332,Namn,9)="x","Vet",IF(VLOOKUP(W332,Namn,8)="x",IF(VLOOKUP(W332,Namn,3)="H","OB","OG")," ")))</f>
        <v xml:space="preserve">  </v>
      </c>
      <c r="AA332" s="112"/>
      <c r="AC332">
        <f t="shared" si="219"/>
        <v>0</v>
      </c>
      <c r="AD332" s="53"/>
      <c r="AH332" s="133">
        <f t="shared" si="220"/>
        <v>0</v>
      </c>
    </row>
    <row r="333" spans="1:34" hidden="1" x14ac:dyDescent="0.2">
      <c r="A333" s="53"/>
      <c r="T333">
        <f>T326+1</f>
        <v>49</v>
      </c>
      <c r="U333">
        <v>1</v>
      </c>
      <c r="V333">
        <v>1</v>
      </c>
      <c r="W333" s="127"/>
      <c r="X333" s="135">
        <f t="shared" ref="X333:X338" si="225">VLOOKUP($W333,Namn,27)</f>
        <v>0</v>
      </c>
      <c r="Y333" s="135">
        <f t="shared" ref="Y333:Y338" si="226">VLOOKUP($W333,Namn,3)</f>
        <v>0</v>
      </c>
      <c r="Z333" s="133">
        <f t="shared" ref="Z333:Z345" si="227">VLOOKUP(W333,Namn,10)</f>
        <v>0</v>
      </c>
      <c r="AA333" s="133">
        <f t="shared" ref="AA333:AA338" si="228">VLOOKUP($W333,Namn,26)</f>
        <v>0</v>
      </c>
      <c r="AC333">
        <f t="shared" si="219"/>
        <v>0</v>
      </c>
      <c r="AD333" s="53"/>
      <c r="AH333" s="133">
        <f t="shared" si="220"/>
        <v>0</v>
      </c>
    </row>
    <row r="334" spans="1:34" hidden="1" x14ac:dyDescent="0.2">
      <c r="A334" s="53"/>
      <c r="U334">
        <v>1</v>
      </c>
      <c r="V334">
        <v>2</v>
      </c>
      <c r="W334" s="127"/>
      <c r="X334" s="135">
        <f t="shared" si="225"/>
        <v>0</v>
      </c>
      <c r="Y334" s="135">
        <f t="shared" si="226"/>
        <v>0</v>
      </c>
      <c r="Z334" s="133">
        <f t="shared" si="227"/>
        <v>0</v>
      </c>
      <c r="AA334" s="133">
        <f t="shared" si="228"/>
        <v>0</v>
      </c>
      <c r="AC334">
        <f t="shared" si="219"/>
        <v>0</v>
      </c>
      <c r="AD334" s="53"/>
      <c r="AH334" s="133">
        <f t="shared" si="220"/>
        <v>0</v>
      </c>
    </row>
    <row r="335" spans="1:34" hidden="1" x14ac:dyDescent="0.2">
      <c r="A335" s="53"/>
      <c r="U335">
        <v>1</v>
      </c>
      <c r="V335">
        <v>3</v>
      </c>
      <c r="W335" s="127"/>
      <c r="X335" s="135">
        <f t="shared" si="225"/>
        <v>0</v>
      </c>
      <c r="Y335" s="135">
        <f t="shared" si="226"/>
        <v>0</v>
      </c>
      <c r="Z335" s="133">
        <f t="shared" si="227"/>
        <v>0</v>
      </c>
      <c r="AA335" s="133">
        <f t="shared" si="228"/>
        <v>0</v>
      </c>
      <c r="AC335">
        <f t="shared" si="219"/>
        <v>0</v>
      </c>
      <c r="AH335" s="133">
        <f t="shared" si="220"/>
        <v>0</v>
      </c>
    </row>
    <row r="336" spans="1:34" hidden="1" x14ac:dyDescent="0.2">
      <c r="A336" s="53"/>
      <c r="U336">
        <v>2</v>
      </c>
      <c r="V336">
        <v>1</v>
      </c>
      <c r="W336" s="127"/>
      <c r="X336" s="135">
        <f t="shared" si="225"/>
        <v>0</v>
      </c>
      <c r="Y336" s="135">
        <f t="shared" si="226"/>
        <v>0</v>
      </c>
      <c r="Z336" s="133">
        <f t="shared" si="227"/>
        <v>0</v>
      </c>
      <c r="AA336" s="133">
        <f t="shared" si="228"/>
        <v>0</v>
      </c>
      <c r="AC336">
        <f t="shared" si="219"/>
        <v>0</v>
      </c>
      <c r="AH336" s="133">
        <f t="shared" si="220"/>
        <v>0</v>
      </c>
    </row>
    <row r="337" spans="1:34" hidden="1" x14ac:dyDescent="0.2">
      <c r="A337" s="53"/>
      <c r="U337">
        <v>2</v>
      </c>
      <c r="V337">
        <v>2</v>
      </c>
      <c r="W337" s="127"/>
      <c r="X337" s="135">
        <f t="shared" si="225"/>
        <v>0</v>
      </c>
      <c r="Y337" s="135">
        <f t="shared" si="226"/>
        <v>0</v>
      </c>
      <c r="Z337" s="133">
        <f t="shared" si="227"/>
        <v>0</v>
      </c>
      <c r="AA337" s="133">
        <f t="shared" si="228"/>
        <v>0</v>
      </c>
      <c r="AC337">
        <f t="shared" si="219"/>
        <v>0</v>
      </c>
      <c r="AH337" s="133">
        <f t="shared" si="220"/>
        <v>0</v>
      </c>
    </row>
    <row r="338" spans="1:34" hidden="1" x14ac:dyDescent="0.2">
      <c r="A338" s="53"/>
      <c r="U338">
        <v>2</v>
      </c>
      <c r="V338">
        <v>3</v>
      </c>
      <c r="W338" s="127"/>
      <c r="X338" s="135">
        <f t="shared" si="225"/>
        <v>0</v>
      </c>
      <c r="Y338" s="135">
        <f t="shared" si="226"/>
        <v>0</v>
      </c>
      <c r="Z338" s="133">
        <f t="shared" si="227"/>
        <v>0</v>
      </c>
      <c r="AA338" s="133">
        <f t="shared" si="228"/>
        <v>0</v>
      </c>
      <c r="AC338">
        <f t="shared" si="219"/>
        <v>0</v>
      </c>
      <c r="AH338" s="133">
        <f t="shared" si="220"/>
        <v>0</v>
      </c>
    </row>
    <row r="339" spans="1:34" hidden="1" x14ac:dyDescent="0.2">
      <c r="W339" s="127"/>
      <c r="X339" s="112"/>
      <c r="Y339" s="112"/>
      <c r="Z339" s="133">
        <f t="shared" si="227"/>
        <v>0</v>
      </c>
      <c r="AA339" s="112"/>
      <c r="AC339">
        <f t="shared" si="219"/>
        <v>0</v>
      </c>
      <c r="AH339" s="133">
        <f t="shared" si="220"/>
        <v>0</v>
      </c>
    </row>
    <row r="340" spans="1:34" hidden="1" x14ac:dyDescent="0.2">
      <c r="T340">
        <f>T333+1</f>
        <v>50</v>
      </c>
      <c r="U340">
        <v>1</v>
      </c>
      <c r="V340">
        <v>1</v>
      </c>
      <c r="W340" s="127"/>
      <c r="X340" s="135">
        <f t="shared" ref="X340:X345" si="229">VLOOKUP($W340,Namn,27)</f>
        <v>0</v>
      </c>
      <c r="Y340" s="135">
        <f t="shared" ref="Y340:Y345" si="230">VLOOKUP($W340,Namn,3)</f>
        <v>0</v>
      </c>
      <c r="Z340" s="133">
        <f t="shared" si="227"/>
        <v>0</v>
      </c>
      <c r="AA340" s="133">
        <f t="shared" ref="AA340:AA345" si="231">VLOOKUP($W340,Namn,26)</f>
        <v>0</v>
      </c>
      <c r="AC340">
        <f t="shared" si="219"/>
        <v>0</v>
      </c>
      <c r="AH340" s="133">
        <f t="shared" si="220"/>
        <v>0</v>
      </c>
    </row>
    <row r="341" spans="1:34" hidden="1" x14ac:dyDescent="0.2">
      <c r="U341">
        <v>1</v>
      </c>
      <c r="V341">
        <v>2</v>
      </c>
      <c r="W341" s="127"/>
      <c r="X341" s="135">
        <f t="shared" si="229"/>
        <v>0</v>
      </c>
      <c r="Y341" s="135">
        <f t="shared" si="230"/>
        <v>0</v>
      </c>
      <c r="Z341" s="133">
        <f t="shared" si="227"/>
        <v>0</v>
      </c>
      <c r="AA341" s="133">
        <f t="shared" si="231"/>
        <v>0</v>
      </c>
      <c r="AC341">
        <f t="shared" si="219"/>
        <v>0</v>
      </c>
      <c r="AH341" s="133">
        <f t="shared" si="220"/>
        <v>0</v>
      </c>
    </row>
    <row r="342" spans="1:34" hidden="1" x14ac:dyDescent="0.2">
      <c r="U342">
        <v>1</v>
      </c>
      <c r="V342">
        <v>3</v>
      </c>
      <c r="W342" s="127"/>
      <c r="X342" s="135">
        <f t="shared" si="229"/>
        <v>0</v>
      </c>
      <c r="Y342" s="135">
        <f t="shared" si="230"/>
        <v>0</v>
      </c>
      <c r="Z342" s="133">
        <f t="shared" si="227"/>
        <v>0</v>
      </c>
      <c r="AA342" s="133">
        <f t="shared" si="231"/>
        <v>0</v>
      </c>
      <c r="AC342">
        <f t="shared" si="219"/>
        <v>0</v>
      </c>
      <c r="AH342" s="133">
        <f t="shared" si="220"/>
        <v>0</v>
      </c>
    </row>
    <row r="343" spans="1:34" hidden="1" x14ac:dyDescent="0.2">
      <c r="U343">
        <v>2</v>
      </c>
      <c r="V343">
        <v>1</v>
      </c>
      <c r="W343" s="127"/>
      <c r="X343" s="135">
        <f t="shared" si="229"/>
        <v>0</v>
      </c>
      <c r="Y343" s="135">
        <f t="shared" si="230"/>
        <v>0</v>
      </c>
      <c r="Z343" s="133">
        <f t="shared" si="227"/>
        <v>0</v>
      </c>
      <c r="AA343" s="133">
        <f t="shared" si="231"/>
        <v>0</v>
      </c>
      <c r="AC343">
        <f t="shared" si="219"/>
        <v>0</v>
      </c>
      <c r="AH343" s="133">
        <f t="shared" si="220"/>
        <v>0</v>
      </c>
    </row>
    <row r="344" spans="1:34" hidden="1" x14ac:dyDescent="0.2">
      <c r="U344">
        <v>2</v>
      </c>
      <c r="V344">
        <v>2</v>
      </c>
      <c r="W344" s="127"/>
      <c r="X344" s="135">
        <f t="shared" si="229"/>
        <v>0</v>
      </c>
      <c r="Y344" s="135">
        <f t="shared" si="230"/>
        <v>0</v>
      </c>
      <c r="Z344" s="133">
        <f t="shared" si="227"/>
        <v>0</v>
      </c>
      <c r="AA344" s="133">
        <f t="shared" si="231"/>
        <v>0</v>
      </c>
      <c r="AC344">
        <f t="shared" si="219"/>
        <v>0</v>
      </c>
      <c r="AH344" s="133">
        <f t="shared" si="220"/>
        <v>0</v>
      </c>
    </row>
    <row r="345" spans="1:34" hidden="1" x14ac:dyDescent="0.2">
      <c r="U345">
        <v>2</v>
      </c>
      <c r="V345">
        <v>3</v>
      </c>
      <c r="W345" s="127"/>
      <c r="X345" s="135">
        <f t="shared" si="229"/>
        <v>0</v>
      </c>
      <c r="Y345" s="135">
        <f t="shared" si="230"/>
        <v>0</v>
      </c>
      <c r="Z345" s="133">
        <f t="shared" si="227"/>
        <v>0</v>
      </c>
      <c r="AA345" s="133">
        <f t="shared" si="231"/>
        <v>0</v>
      </c>
      <c r="AC345">
        <f t="shared" si="219"/>
        <v>0</v>
      </c>
      <c r="AH345" s="133">
        <f t="shared" si="220"/>
        <v>0</v>
      </c>
    </row>
    <row r="346" spans="1:34" hidden="1" x14ac:dyDescent="0.2">
      <c r="W346" s="127"/>
      <c r="X346" s="112"/>
      <c r="Y346" s="112"/>
      <c r="Z346" s="133" t="str">
        <f>CONCATENATE(VLOOKUP(W346,Namn,10)," ",IF(VLOOKUP(W346,Namn,9)="x","Vet",IF(VLOOKUP(W346,Namn,8)="x",IF(VLOOKUP(W346,Namn,3)="H","OB","OG")," ")))</f>
        <v xml:space="preserve">  </v>
      </c>
      <c r="AA346" s="112"/>
      <c r="AC346">
        <f t="shared" si="219"/>
        <v>0</v>
      </c>
      <c r="AH346" s="133">
        <f t="shared" si="220"/>
        <v>0</v>
      </c>
    </row>
    <row r="347" spans="1:34" hidden="1" x14ac:dyDescent="0.2">
      <c r="T347">
        <f>T340+1</f>
        <v>51</v>
      </c>
      <c r="U347">
        <v>1</v>
      </c>
      <c r="V347">
        <v>1</v>
      </c>
      <c r="W347" s="127"/>
      <c r="X347" s="135">
        <f t="shared" ref="X347:X352" si="232">VLOOKUP($W347,Namn,27)</f>
        <v>0</v>
      </c>
      <c r="Y347" s="135">
        <f t="shared" ref="Y347:Y352" si="233">VLOOKUP($W347,Namn,3)</f>
        <v>0</v>
      </c>
      <c r="Z347" s="133">
        <f t="shared" ref="Z347:Z352" si="234">VLOOKUP(W347,Namn,10)</f>
        <v>0</v>
      </c>
      <c r="AA347" s="133">
        <f t="shared" ref="AA347:AA352" si="235">VLOOKUP($W347,Namn,26)</f>
        <v>0</v>
      </c>
      <c r="AC347">
        <f t="shared" si="219"/>
        <v>0</v>
      </c>
      <c r="AH347" s="133">
        <f t="shared" si="220"/>
        <v>0</v>
      </c>
    </row>
    <row r="348" spans="1:34" hidden="1" x14ac:dyDescent="0.2">
      <c r="U348">
        <v>1</v>
      </c>
      <c r="V348">
        <v>2</v>
      </c>
      <c r="W348" s="127"/>
      <c r="X348" s="135">
        <f t="shared" si="232"/>
        <v>0</v>
      </c>
      <c r="Y348" s="135">
        <f t="shared" si="233"/>
        <v>0</v>
      </c>
      <c r="Z348" s="133">
        <f t="shared" si="234"/>
        <v>0</v>
      </c>
      <c r="AA348" s="133">
        <f t="shared" si="235"/>
        <v>0</v>
      </c>
      <c r="AC348">
        <f t="shared" si="219"/>
        <v>0</v>
      </c>
      <c r="AH348" s="133">
        <f t="shared" si="220"/>
        <v>0</v>
      </c>
    </row>
    <row r="349" spans="1:34" hidden="1" x14ac:dyDescent="0.2">
      <c r="U349">
        <v>1</v>
      </c>
      <c r="V349">
        <v>3</v>
      </c>
      <c r="W349" s="127"/>
      <c r="X349" s="135">
        <f t="shared" si="232"/>
        <v>0</v>
      </c>
      <c r="Y349" s="135">
        <f t="shared" si="233"/>
        <v>0</v>
      </c>
      <c r="Z349" s="133">
        <f t="shared" si="234"/>
        <v>0</v>
      </c>
      <c r="AA349" s="133">
        <f t="shared" si="235"/>
        <v>0</v>
      </c>
      <c r="AC349">
        <f t="shared" si="219"/>
        <v>0</v>
      </c>
      <c r="AH349" s="133">
        <f t="shared" si="220"/>
        <v>0</v>
      </c>
    </row>
    <row r="350" spans="1:34" hidden="1" x14ac:dyDescent="0.2">
      <c r="U350">
        <v>2</v>
      </c>
      <c r="V350">
        <v>1</v>
      </c>
      <c r="W350" s="127"/>
      <c r="X350" s="135">
        <f t="shared" si="232"/>
        <v>0</v>
      </c>
      <c r="Y350" s="135">
        <f t="shared" si="233"/>
        <v>0</v>
      </c>
      <c r="Z350" s="133">
        <f t="shared" si="234"/>
        <v>0</v>
      </c>
      <c r="AA350" s="133">
        <f t="shared" si="235"/>
        <v>0</v>
      </c>
      <c r="AC350">
        <f t="shared" si="219"/>
        <v>0</v>
      </c>
      <c r="AH350" s="133">
        <f t="shared" si="220"/>
        <v>0</v>
      </c>
    </row>
    <row r="351" spans="1:34" hidden="1" x14ac:dyDescent="0.2">
      <c r="U351">
        <v>2</v>
      </c>
      <c r="V351">
        <v>2</v>
      </c>
      <c r="W351" s="127"/>
      <c r="X351" s="135">
        <f t="shared" si="232"/>
        <v>0</v>
      </c>
      <c r="Y351" s="135">
        <f t="shared" si="233"/>
        <v>0</v>
      </c>
      <c r="Z351" s="133">
        <f t="shared" si="234"/>
        <v>0</v>
      </c>
      <c r="AA351" s="133">
        <f t="shared" si="235"/>
        <v>0</v>
      </c>
      <c r="AC351">
        <f t="shared" si="219"/>
        <v>0</v>
      </c>
      <c r="AH351" s="133">
        <f t="shared" si="220"/>
        <v>0</v>
      </c>
    </row>
    <row r="352" spans="1:34" hidden="1" x14ac:dyDescent="0.2">
      <c r="U352">
        <v>2</v>
      </c>
      <c r="V352">
        <v>3</v>
      </c>
      <c r="W352" s="127"/>
      <c r="X352" s="135">
        <f t="shared" si="232"/>
        <v>0</v>
      </c>
      <c r="Y352" s="135">
        <f t="shared" si="233"/>
        <v>0</v>
      </c>
      <c r="Z352" s="133">
        <f t="shared" si="234"/>
        <v>0</v>
      </c>
      <c r="AA352" s="133">
        <f t="shared" si="235"/>
        <v>0</v>
      </c>
      <c r="AC352">
        <f t="shared" si="219"/>
        <v>0</v>
      </c>
      <c r="AH352" s="133">
        <f t="shared" si="220"/>
        <v>0</v>
      </c>
    </row>
    <row r="353" spans="20:34" hidden="1" x14ac:dyDescent="0.2">
      <c r="W353" s="127"/>
      <c r="X353" s="112"/>
      <c r="Y353" s="112"/>
      <c r="Z353" s="133" t="str">
        <f>CONCATENATE(VLOOKUP(W353,Namn,10)," ",IF(VLOOKUP(W353,Namn,9)="x","Vet",IF(VLOOKUP(W353,Namn,8)="x",IF(VLOOKUP(W353,Namn,3)="H","OB","OG")," ")))</f>
        <v xml:space="preserve">  </v>
      </c>
      <c r="AA353" s="112"/>
      <c r="AC353">
        <f t="shared" si="219"/>
        <v>0</v>
      </c>
      <c r="AH353" s="133">
        <f t="shared" si="220"/>
        <v>0</v>
      </c>
    </row>
    <row r="354" spans="20:34" hidden="1" x14ac:dyDescent="0.2">
      <c r="T354">
        <f>T347+1</f>
        <v>52</v>
      </c>
      <c r="U354">
        <v>1</v>
      </c>
      <c r="V354">
        <v>1</v>
      </c>
      <c r="W354" s="127"/>
      <c r="X354" s="135">
        <f t="shared" ref="X354:X359" si="236">VLOOKUP($W354,Namn,27)</f>
        <v>0</v>
      </c>
      <c r="Y354" s="135">
        <f t="shared" ref="Y354:Y359" si="237">VLOOKUP($W354,Namn,3)</f>
        <v>0</v>
      </c>
      <c r="Z354" s="133">
        <f t="shared" ref="Z354:Z359" si="238">VLOOKUP(W354,Namn,10)</f>
        <v>0</v>
      </c>
      <c r="AA354" s="133">
        <f t="shared" ref="AA354:AA359" si="239">VLOOKUP($W354,Namn,26)</f>
        <v>0</v>
      </c>
      <c r="AC354">
        <f t="shared" si="219"/>
        <v>0</v>
      </c>
      <c r="AH354" s="133">
        <f t="shared" si="220"/>
        <v>0</v>
      </c>
    </row>
    <row r="355" spans="20:34" hidden="1" x14ac:dyDescent="0.2">
      <c r="U355">
        <v>1</v>
      </c>
      <c r="V355">
        <v>2</v>
      </c>
      <c r="W355" s="127"/>
      <c r="X355" s="135">
        <f t="shared" si="236"/>
        <v>0</v>
      </c>
      <c r="Y355" s="135">
        <f t="shared" si="237"/>
        <v>0</v>
      </c>
      <c r="Z355" s="133">
        <f t="shared" si="238"/>
        <v>0</v>
      </c>
      <c r="AA355" s="133">
        <f t="shared" si="239"/>
        <v>0</v>
      </c>
      <c r="AC355">
        <f t="shared" si="219"/>
        <v>0</v>
      </c>
      <c r="AH355" s="133">
        <f t="shared" si="220"/>
        <v>0</v>
      </c>
    </row>
    <row r="356" spans="20:34" hidden="1" x14ac:dyDescent="0.2">
      <c r="U356">
        <v>1</v>
      </c>
      <c r="V356">
        <v>3</v>
      </c>
      <c r="W356" s="127"/>
      <c r="X356" s="135">
        <f t="shared" si="236"/>
        <v>0</v>
      </c>
      <c r="Y356" s="135">
        <f t="shared" si="237"/>
        <v>0</v>
      </c>
      <c r="Z356" s="133">
        <f t="shared" si="238"/>
        <v>0</v>
      </c>
      <c r="AA356" s="133">
        <f t="shared" si="239"/>
        <v>0</v>
      </c>
      <c r="AC356">
        <f t="shared" si="219"/>
        <v>0</v>
      </c>
      <c r="AH356" s="133">
        <f t="shared" si="220"/>
        <v>0</v>
      </c>
    </row>
    <row r="357" spans="20:34" hidden="1" x14ac:dyDescent="0.2">
      <c r="U357">
        <v>2</v>
      </c>
      <c r="V357">
        <v>1</v>
      </c>
      <c r="W357" s="127"/>
      <c r="X357" s="135">
        <f t="shared" si="236"/>
        <v>0</v>
      </c>
      <c r="Y357" s="135">
        <f t="shared" si="237"/>
        <v>0</v>
      </c>
      <c r="Z357" s="133">
        <f t="shared" si="238"/>
        <v>0</v>
      </c>
      <c r="AA357" s="133">
        <f t="shared" si="239"/>
        <v>0</v>
      </c>
      <c r="AC357">
        <f t="shared" si="219"/>
        <v>0</v>
      </c>
      <c r="AH357" s="133">
        <f t="shared" si="220"/>
        <v>0</v>
      </c>
    </row>
    <row r="358" spans="20:34" hidden="1" x14ac:dyDescent="0.2">
      <c r="U358">
        <v>2</v>
      </c>
      <c r="V358">
        <v>2</v>
      </c>
      <c r="W358" s="127"/>
      <c r="X358" s="135">
        <f t="shared" si="236"/>
        <v>0</v>
      </c>
      <c r="Y358" s="135">
        <f t="shared" si="237"/>
        <v>0</v>
      </c>
      <c r="Z358" s="133">
        <f t="shared" si="238"/>
        <v>0</v>
      </c>
      <c r="AA358" s="133">
        <f t="shared" si="239"/>
        <v>0</v>
      </c>
      <c r="AC358">
        <f t="shared" si="219"/>
        <v>0</v>
      </c>
      <c r="AH358" s="133">
        <f t="shared" si="220"/>
        <v>0</v>
      </c>
    </row>
    <row r="359" spans="20:34" hidden="1" x14ac:dyDescent="0.2">
      <c r="U359">
        <v>2</v>
      </c>
      <c r="V359">
        <v>3</v>
      </c>
      <c r="W359" s="127"/>
      <c r="X359" s="135">
        <f t="shared" si="236"/>
        <v>0</v>
      </c>
      <c r="Y359" s="135">
        <f t="shared" si="237"/>
        <v>0</v>
      </c>
      <c r="Z359" s="133">
        <f t="shared" si="238"/>
        <v>0</v>
      </c>
      <c r="AA359" s="133">
        <f t="shared" si="239"/>
        <v>0</v>
      </c>
      <c r="AC359">
        <f t="shared" si="219"/>
        <v>0</v>
      </c>
      <c r="AH359" s="133">
        <f t="shared" si="220"/>
        <v>0</v>
      </c>
    </row>
    <row r="360" spans="20:34" hidden="1" x14ac:dyDescent="0.2">
      <c r="W360" s="127"/>
      <c r="X360" s="112"/>
      <c r="Y360" s="112"/>
      <c r="Z360" s="133" t="str">
        <f>CONCATENATE(VLOOKUP(W360,Namn,10)," ",IF(VLOOKUP(W360,Namn,9)="x","Vet",IF(VLOOKUP(W360,Namn,8)="x",IF(VLOOKUP(W360,Namn,3)="H","OB","OG")," ")))</f>
        <v xml:space="preserve">  </v>
      </c>
      <c r="AA360" s="112"/>
      <c r="AC360">
        <f t="shared" si="219"/>
        <v>0</v>
      </c>
      <c r="AH360" s="133">
        <f t="shared" si="220"/>
        <v>0</v>
      </c>
    </row>
    <row r="361" spans="20:34" hidden="1" x14ac:dyDescent="0.2">
      <c r="T361">
        <f>T354+1</f>
        <v>53</v>
      </c>
      <c r="U361">
        <v>1</v>
      </c>
      <c r="V361">
        <v>1</v>
      </c>
      <c r="W361" s="127"/>
      <c r="X361" s="135">
        <f t="shared" ref="X361:X366" si="240">VLOOKUP($W361,Namn,27)</f>
        <v>0</v>
      </c>
      <c r="Y361" s="135">
        <f t="shared" ref="Y361:Y366" si="241">VLOOKUP($W361,Namn,3)</f>
        <v>0</v>
      </c>
      <c r="Z361" s="133">
        <f t="shared" ref="Z361:Z366" si="242">VLOOKUP(W361,Namn,10)</f>
        <v>0</v>
      </c>
      <c r="AA361" s="133">
        <f t="shared" ref="AA361:AA366" si="243">VLOOKUP($W361,Namn,26)</f>
        <v>0</v>
      </c>
      <c r="AC361">
        <f t="shared" si="219"/>
        <v>0</v>
      </c>
      <c r="AH361" s="133">
        <f t="shared" si="220"/>
        <v>0</v>
      </c>
    </row>
    <row r="362" spans="20:34" hidden="1" x14ac:dyDescent="0.2">
      <c r="U362">
        <v>1</v>
      </c>
      <c r="V362">
        <v>2</v>
      </c>
      <c r="W362" s="127"/>
      <c r="X362" s="135">
        <f t="shared" si="240"/>
        <v>0</v>
      </c>
      <c r="Y362" s="135">
        <f t="shared" si="241"/>
        <v>0</v>
      </c>
      <c r="Z362" s="133">
        <f t="shared" si="242"/>
        <v>0</v>
      </c>
      <c r="AA362" s="133">
        <f t="shared" si="243"/>
        <v>0</v>
      </c>
      <c r="AC362">
        <f t="shared" si="219"/>
        <v>0</v>
      </c>
      <c r="AH362" s="133">
        <f t="shared" si="220"/>
        <v>0</v>
      </c>
    </row>
    <row r="363" spans="20:34" hidden="1" x14ac:dyDescent="0.2">
      <c r="U363">
        <v>1</v>
      </c>
      <c r="V363">
        <v>3</v>
      </c>
      <c r="W363" s="127"/>
      <c r="X363" s="135">
        <f t="shared" si="240"/>
        <v>0</v>
      </c>
      <c r="Y363" s="135">
        <f t="shared" si="241"/>
        <v>0</v>
      </c>
      <c r="Z363" s="133">
        <f t="shared" si="242"/>
        <v>0</v>
      </c>
      <c r="AA363" s="133">
        <f t="shared" si="243"/>
        <v>0</v>
      </c>
      <c r="AC363">
        <f t="shared" si="219"/>
        <v>0</v>
      </c>
      <c r="AH363" s="133">
        <f t="shared" si="220"/>
        <v>0</v>
      </c>
    </row>
    <row r="364" spans="20:34" hidden="1" x14ac:dyDescent="0.2">
      <c r="U364">
        <v>2</v>
      </c>
      <c r="V364">
        <v>1</v>
      </c>
      <c r="W364" s="127"/>
      <c r="X364" s="135">
        <f t="shared" si="240"/>
        <v>0</v>
      </c>
      <c r="Y364" s="135">
        <f t="shared" si="241"/>
        <v>0</v>
      </c>
      <c r="Z364" s="133">
        <f t="shared" si="242"/>
        <v>0</v>
      </c>
      <c r="AA364" s="133">
        <f t="shared" si="243"/>
        <v>0</v>
      </c>
      <c r="AC364">
        <f t="shared" si="219"/>
        <v>0</v>
      </c>
      <c r="AH364" s="133">
        <f t="shared" si="220"/>
        <v>0</v>
      </c>
    </row>
    <row r="365" spans="20:34" hidden="1" x14ac:dyDescent="0.2">
      <c r="U365">
        <v>2</v>
      </c>
      <c r="V365">
        <v>2</v>
      </c>
      <c r="W365" s="127"/>
      <c r="X365" s="135">
        <f t="shared" si="240"/>
        <v>0</v>
      </c>
      <c r="Y365" s="135">
        <f t="shared" si="241"/>
        <v>0</v>
      </c>
      <c r="Z365" s="133">
        <f t="shared" si="242"/>
        <v>0</v>
      </c>
      <c r="AA365" s="133">
        <f t="shared" si="243"/>
        <v>0</v>
      </c>
      <c r="AC365">
        <f t="shared" si="219"/>
        <v>0</v>
      </c>
      <c r="AH365" s="133">
        <f t="shared" si="220"/>
        <v>0</v>
      </c>
    </row>
    <row r="366" spans="20:34" hidden="1" x14ac:dyDescent="0.2">
      <c r="U366">
        <v>2</v>
      </c>
      <c r="V366">
        <v>3</v>
      </c>
      <c r="W366" s="127"/>
      <c r="X366" s="135">
        <f t="shared" si="240"/>
        <v>0</v>
      </c>
      <c r="Y366" s="135">
        <f t="shared" si="241"/>
        <v>0</v>
      </c>
      <c r="Z366" s="133">
        <f t="shared" si="242"/>
        <v>0</v>
      </c>
      <c r="AA366" s="133">
        <f t="shared" si="243"/>
        <v>0</v>
      </c>
      <c r="AC366">
        <f t="shared" si="219"/>
        <v>0</v>
      </c>
      <c r="AH366" s="133">
        <f t="shared" si="220"/>
        <v>0</v>
      </c>
    </row>
    <row r="367" spans="20:34" hidden="1" x14ac:dyDescent="0.2">
      <c r="W367" s="127"/>
      <c r="X367" s="112"/>
      <c r="Y367" s="112"/>
      <c r="Z367" s="133">
        <f t="shared" ref="Z367:Z387" si="244">VLOOKUP(W367,Namn,10)</f>
        <v>0</v>
      </c>
      <c r="AA367" s="112"/>
      <c r="AC367">
        <f t="shared" si="219"/>
        <v>0</v>
      </c>
      <c r="AH367" s="133">
        <f t="shared" si="220"/>
        <v>0</v>
      </c>
    </row>
    <row r="368" spans="20:34" hidden="1" x14ac:dyDescent="0.2">
      <c r="W368" s="127"/>
      <c r="X368" s="112"/>
      <c r="Y368" s="112"/>
      <c r="Z368" s="133">
        <f t="shared" si="244"/>
        <v>0</v>
      </c>
      <c r="AA368" s="112"/>
      <c r="AC368">
        <f t="shared" si="219"/>
        <v>0</v>
      </c>
      <c r="AH368" s="133">
        <f t="shared" si="220"/>
        <v>0</v>
      </c>
    </row>
    <row r="369" spans="23:34" hidden="1" x14ac:dyDescent="0.2">
      <c r="W369" s="127"/>
      <c r="X369" s="112"/>
      <c r="Y369" s="112"/>
      <c r="Z369" s="133">
        <f t="shared" si="244"/>
        <v>0</v>
      </c>
      <c r="AA369" s="112"/>
      <c r="AC369">
        <f t="shared" si="219"/>
        <v>0</v>
      </c>
      <c r="AH369" s="133">
        <f t="shared" si="220"/>
        <v>0</v>
      </c>
    </row>
    <row r="370" spans="23:34" hidden="1" x14ac:dyDescent="0.2">
      <c r="W370" s="127"/>
      <c r="X370" s="112"/>
      <c r="Y370" s="112"/>
      <c r="Z370" s="133">
        <f t="shared" si="244"/>
        <v>0</v>
      </c>
      <c r="AA370" s="112"/>
      <c r="AC370">
        <f t="shared" si="219"/>
        <v>0</v>
      </c>
      <c r="AH370" s="133">
        <f t="shared" si="220"/>
        <v>0</v>
      </c>
    </row>
    <row r="371" spans="23:34" hidden="1" x14ac:dyDescent="0.2">
      <c r="W371" s="127"/>
      <c r="X371" s="112"/>
      <c r="Y371" s="112"/>
      <c r="Z371" s="133">
        <f t="shared" si="244"/>
        <v>0</v>
      </c>
      <c r="AA371" s="112"/>
      <c r="AC371">
        <f t="shared" si="219"/>
        <v>0</v>
      </c>
      <c r="AH371" s="133">
        <f t="shared" si="220"/>
        <v>0</v>
      </c>
    </row>
    <row r="372" spans="23:34" hidden="1" x14ac:dyDescent="0.2">
      <c r="W372" s="127"/>
      <c r="X372" s="112"/>
      <c r="Y372" s="112"/>
      <c r="Z372" s="133">
        <f t="shared" si="244"/>
        <v>0</v>
      </c>
      <c r="AA372" s="112"/>
      <c r="AC372">
        <f t="shared" si="219"/>
        <v>0</v>
      </c>
      <c r="AH372" s="133">
        <f t="shared" si="220"/>
        <v>0</v>
      </c>
    </row>
    <row r="373" spans="23:34" hidden="1" x14ac:dyDescent="0.2">
      <c r="W373" s="127"/>
      <c r="X373" s="112"/>
      <c r="Y373" s="112"/>
      <c r="Z373" s="133">
        <f t="shared" si="244"/>
        <v>0</v>
      </c>
      <c r="AA373" s="112"/>
      <c r="AC373">
        <f t="shared" si="219"/>
        <v>0</v>
      </c>
      <c r="AH373" s="133">
        <f t="shared" si="220"/>
        <v>0</v>
      </c>
    </row>
    <row r="374" spans="23:34" hidden="1" x14ac:dyDescent="0.2">
      <c r="W374" s="127"/>
      <c r="X374" s="112"/>
      <c r="Y374" s="112"/>
      <c r="Z374" s="133">
        <f t="shared" si="244"/>
        <v>0</v>
      </c>
      <c r="AA374" s="112"/>
      <c r="AC374">
        <f t="shared" si="219"/>
        <v>0</v>
      </c>
      <c r="AH374" s="133">
        <f t="shared" si="220"/>
        <v>0</v>
      </c>
    </row>
    <row r="375" spans="23:34" hidden="1" x14ac:dyDescent="0.2">
      <c r="W375" s="127"/>
      <c r="X375" s="112"/>
      <c r="Y375" s="112"/>
      <c r="Z375" s="133">
        <f t="shared" si="244"/>
        <v>0</v>
      </c>
      <c r="AA375" s="112"/>
      <c r="AC375">
        <f t="shared" si="219"/>
        <v>0</v>
      </c>
      <c r="AH375" s="133">
        <f t="shared" si="220"/>
        <v>0</v>
      </c>
    </row>
    <row r="376" spans="23:34" hidden="1" x14ac:dyDescent="0.2">
      <c r="W376" s="127"/>
      <c r="X376" s="112"/>
      <c r="Y376" s="112"/>
      <c r="Z376" s="133">
        <f t="shared" si="244"/>
        <v>0</v>
      </c>
      <c r="AA376" s="112"/>
      <c r="AC376">
        <f t="shared" si="219"/>
        <v>0</v>
      </c>
      <c r="AH376" s="133">
        <f t="shared" si="220"/>
        <v>0</v>
      </c>
    </row>
    <row r="377" spans="23:34" hidden="1" x14ac:dyDescent="0.2">
      <c r="W377" s="127"/>
      <c r="X377" s="112"/>
      <c r="Y377" s="112"/>
      <c r="Z377" s="133">
        <f t="shared" si="244"/>
        <v>0</v>
      </c>
      <c r="AA377" s="112"/>
      <c r="AC377">
        <f t="shared" si="219"/>
        <v>0</v>
      </c>
      <c r="AH377" s="133">
        <f t="shared" si="220"/>
        <v>0</v>
      </c>
    </row>
    <row r="378" spans="23:34" hidden="1" x14ac:dyDescent="0.2">
      <c r="W378" s="127"/>
      <c r="X378" s="112"/>
      <c r="Y378" s="112"/>
      <c r="Z378" s="133">
        <f t="shared" si="244"/>
        <v>0</v>
      </c>
      <c r="AA378" s="112"/>
      <c r="AC378">
        <f t="shared" si="219"/>
        <v>0</v>
      </c>
      <c r="AH378" s="133">
        <f t="shared" si="220"/>
        <v>0</v>
      </c>
    </row>
    <row r="379" spans="23:34" hidden="1" x14ac:dyDescent="0.2">
      <c r="W379" s="127"/>
      <c r="X379" s="112"/>
      <c r="Y379" s="112"/>
      <c r="Z379" s="133">
        <f t="shared" si="244"/>
        <v>0</v>
      </c>
      <c r="AA379" s="112"/>
      <c r="AC379">
        <f t="shared" si="219"/>
        <v>0</v>
      </c>
      <c r="AH379" s="133">
        <f t="shared" si="220"/>
        <v>0</v>
      </c>
    </row>
    <row r="380" spans="23:34" hidden="1" x14ac:dyDescent="0.2">
      <c r="W380" s="127"/>
      <c r="X380" s="112"/>
      <c r="Y380" s="112"/>
      <c r="Z380" s="133">
        <f t="shared" si="244"/>
        <v>0</v>
      </c>
      <c r="AA380" s="112"/>
      <c r="AC380">
        <f t="shared" si="219"/>
        <v>0</v>
      </c>
      <c r="AH380" s="133">
        <f t="shared" si="220"/>
        <v>0</v>
      </c>
    </row>
    <row r="381" spans="23:34" hidden="1" x14ac:dyDescent="0.2">
      <c r="W381" s="127"/>
      <c r="X381" s="112"/>
      <c r="Y381" s="112"/>
      <c r="Z381" s="133">
        <f t="shared" si="244"/>
        <v>0</v>
      </c>
      <c r="AA381" s="112"/>
      <c r="AC381">
        <f t="shared" si="219"/>
        <v>0</v>
      </c>
      <c r="AH381" s="133">
        <f t="shared" si="220"/>
        <v>0</v>
      </c>
    </row>
    <row r="382" spans="23:34" hidden="1" x14ac:dyDescent="0.2">
      <c r="W382" s="127"/>
      <c r="X382" s="112"/>
      <c r="Y382" s="112"/>
      <c r="Z382" s="133">
        <f t="shared" si="244"/>
        <v>0</v>
      </c>
      <c r="AA382" s="112"/>
      <c r="AC382">
        <f t="shared" si="219"/>
        <v>0</v>
      </c>
      <c r="AH382" s="133">
        <f t="shared" si="220"/>
        <v>0</v>
      </c>
    </row>
    <row r="383" spans="23:34" hidden="1" x14ac:dyDescent="0.2">
      <c r="W383" s="127"/>
      <c r="X383" s="112"/>
      <c r="Y383" s="112"/>
      <c r="Z383" s="133">
        <f t="shared" si="244"/>
        <v>0</v>
      </c>
      <c r="AA383" s="112"/>
      <c r="AC383">
        <f t="shared" si="219"/>
        <v>0</v>
      </c>
      <c r="AH383" s="133">
        <f t="shared" si="220"/>
        <v>0</v>
      </c>
    </row>
    <row r="384" spans="23:34" hidden="1" x14ac:dyDescent="0.2">
      <c r="W384" s="127"/>
      <c r="X384" s="112"/>
      <c r="Y384" s="112"/>
      <c r="Z384" s="133">
        <f t="shared" si="244"/>
        <v>0</v>
      </c>
      <c r="AA384" s="112"/>
      <c r="AC384">
        <f t="shared" si="219"/>
        <v>0</v>
      </c>
      <c r="AH384" s="133">
        <f t="shared" si="220"/>
        <v>0</v>
      </c>
    </row>
    <row r="385" spans="23:34" hidden="1" x14ac:dyDescent="0.2">
      <c r="W385" s="127"/>
      <c r="X385" s="112"/>
      <c r="Y385" s="112"/>
      <c r="Z385" s="133">
        <f t="shared" si="244"/>
        <v>0</v>
      </c>
      <c r="AA385" s="112"/>
      <c r="AC385">
        <f t="shared" si="219"/>
        <v>0</v>
      </c>
      <c r="AH385" s="133">
        <f t="shared" si="220"/>
        <v>0</v>
      </c>
    </row>
    <row r="386" spans="23:34" hidden="1" x14ac:dyDescent="0.2">
      <c r="W386" s="127"/>
      <c r="X386" s="112"/>
      <c r="Y386" s="112"/>
      <c r="Z386" s="133">
        <f t="shared" si="244"/>
        <v>0</v>
      </c>
      <c r="AA386" s="112"/>
      <c r="AC386">
        <f t="shared" si="219"/>
        <v>0</v>
      </c>
      <c r="AH386" s="133">
        <f t="shared" si="220"/>
        <v>0</v>
      </c>
    </row>
    <row r="387" spans="23:34" hidden="1" x14ac:dyDescent="0.2">
      <c r="W387" s="127"/>
      <c r="X387" s="112"/>
      <c r="Y387" s="112"/>
      <c r="Z387" s="133">
        <f t="shared" si="244"/>
        <v>0</v>
      </c>
      <c r="AA387" s="112"/>
      <c r="AC387">
        <f t="shared" si="219"/>
        <v>0</v>
      </c>
      <c r="AH387" s="133">
        <f t="shared" si="220"/>
        <v>0</v>
      </c>
    </row>
    <row r="388" spans="23:34" hidden="1" x14ac:dyDescent="0.2">
      <c r="W388" s="127"/>
      <c r="X388" s="112"/>
      <c r="Y388" s="112"/>
      <c r="Z388" s="133">
        <f t="shared" ref="Z388:Z433" si="245">VLOOKUP(W388,Namn,10)</f>
        <v>0</v>
      </c>
      <c r="AA388" s="112"/>
      <c r="AC388">
        <f t="shared" ref="AC388:AC451" si="246">AD388-AE388</f>
        <v>0</v>
      </c>
      <c r="AH388" s="133">
        <f t="shared" ref="AH388:AH451" si="247">VLOOKUP(AE388,Namn,10)</f>
        <v>0</v>
      </c>
    </row>
    <row r="389" spans="23:34" hidden="1" x14ac:dyDescent="0.2">
      <c r="W389" s="127"/>
      <c r="X389" s="112"/>
      <c r="Y389" s="112"/>
      <c r="Z389" s="133">
        <f t="shared" si="245"/>
        <v>0</v>
      </c>
      <c r="AA389" s="112"/>
      <c r="AC389">
        <f t="shared" si="246"/>
        <v>0</v>
      </c>
      <c r="AH389" s="133">
        <f t="shared" si="247"/>
        <v>0</v>
      </c>
    </row>
    <row r="390" spans="23:34" hidden="1" x14ac:dyDescent="0.2">
      <c r="W390" s="127"/>
      <c r="X390" s="112"/>
      <c r="Y390" s="112"/>
      <c r="Z390" s="133">
        <f t="shared" si="245"/>
        <v>0</v>
      </c>
      <c r="AA390" s="112"/>
      <c r="AC390">
        <f t="shared" si="246"/>
        <v>0</v>
      </c>
      <c r="AH390" s="133">
        <f t="shared" si="247"/>
        <v>0</v>
      </c>
    </row>
    <row r="391" spans="23:34" hidden="1" x14ac:dyDescent="0.2">
      <c r="W391" s="127"/>
      <c r="X391" s="112"/>
      <c r="Y391" s="112"/>
      <c r="Z391" s="133">
        <f t="shared" si="245"/>
        <v>0</v>
      </c>
      <c r="AA391" s="112"/>
      <c r="AC391">
        <f t="shared" si="246"/>
        <v>0</v>
      </c>
      <c r="AH391" s="133">
        <f t="shared" si="247"/>
        <v>0</v>
      </c>
    </row>
    <row r="392" spans="23:34" hidden="1" x14ac:dyDescent="0.2">
      <c r="W392" s="127"/>
      <c r="X392" s="112"/>
      <c r="Y392" s="112"/>
      <c r="Z392" s="133">
        <f t="shared" si="245"/>
        <v>0</v>
      </c>
      <c r="AA392" s="112"/>
      <c r="AC392">
        <f t="shared" si="246"/>
        <v>0</v>
      </c>
      <c r="AH392" s="133">
        <f t="shared" si="247"/>
        <v>0</v>
      </c>
    </row>
    <row r="393" spans="23:34" hidden="1" x14ac:dyDescent="0.2">
      <c r="W393" s="127"/>
      <c r="X393" s="112"/>
      <c r="Y393" s="112"/>
      <c r="Z393" s="133">
        <f t="shared" si="245"/>
        <v>0</v>
      </c>
      <c r="AA393" s="112"/>
      <c r="AC393">
        <f t="shared" si="246"/>
        <v>0</v>
      </c>
      <c r="AH393" s="133">
        <f t="shared" si="247"/>
        <v>0</v>
      </c>
    </row>
    <row r="394" spans="23:34" hidden="1" x14ac:dyDescent="0.2">
      <c r="W394" s="127"/>
      <c r="X394" s="112"/>
      <c r="Y394" s="112"/>
      <c r="Z394" s="133">
        <f t="shared" si="245"/>
        <v>0</v>
      </c>
      <c r="AA394" s="112"/>
      <c r="AC394">
        <f t="shared" si="246"/>
        <v>0</v>
      </c>
      <c r="AH394" s="133">
        <f t="shared" si="247"/>
        <v>0</v>
      </c>
    </row>
    <row r="395" spans="23:34" hidden="1" x14ac:dyDescent="0.2">
      <c r="W395" s="127"/>
      <c r="X395" s="112"/>
      <c r="Y395" s="112"/>
      <c r="Z395" s="133">
        <f t="shared" si="245"/>
        <v>0</v>
      </c>
      <c r="AA395" s="112"/>
      <c r="AC395">
        <f t="shared" si="246"/>
        <v>0</v>
      </c>
      <c r="AH395" s="133">
        <f t="shared" si="247"/>
        <v>0</v>
      </c>
    </row>
    <row r="396" spans="23:34" hidden="1" x14ac:dyDescent="0.2">
      <c r="W396" s="127"/>
      <c r="X396" s="112"/>
      <c r="Y396" s="112"/>
      <c r="Z396" s="133">
        <f t="shared" si="245"/>
        <v>0</v>
      </c>
      <c r="AA396" s="112"/>
      <c r="AC396">
        <f t="shared" si="246"/>
        <v>0</v>
      </c>
      <c r="AH396" s="133">
        <f t="shared" si="247"/>
        <v>0</v>
      </c>
    </row>
    <row r="397" spans="23:34" hidden="1" x14ac:dyDescent="0.2">
      <c r="W397" s="127"/>
      <c r="X397" s="112"/>
      <c r="Y397" s="112"/>
      <c r="Z397" s="133">
        <f t="shared" si="245"/>
        <v>0</v>
      </c>
      <c r="AA397" s="112"/>
      <c r="AC397">
        <f t="shared" si="246"/>
        <v>0</v>
      </c>
      <c r="AH397" s="133">
        <f t="shared" si="247"/>
        <v>0</v>
      </c>
    </row>
    <row r="398" spans="23:34" hidden="1" x14ac:dyDescent="0.2">
      <c r="W398" s="127"/>
      <c r="X398" s="112"/>
      <c r="Y398" s="112"/>
      <c r="Z398" s="133">
        <f t="shared" si="245"/>
        <v>0</v>
      </c>
      <c r="AA398" s="112"/>
      <c r="AC398">
        <f t="shared" si="246"/>
        <v>0</v>
      </c>
      <c r="AH398" s="133">
        <f t="shared" si="247"/>
        <v>0</v>
      </c>
    </row>
    <row r="399" spans="23:34" hidden="1" x14ac:dyDescent="0.2">
      <c r="W399" s="127"/>
      <c r="X399" s="112"/>
      <c r="Y399" s="112"/>
      <c r="Z399" s="133">
        <f t="shared" si="245"/>
        <v>0</v>
      </c>
      <c r="AA399" s="112"/>
      <c r="AC399">
        <f t="shared" si="246"/>
        <v>0</v>
      </c>
      <c r="AH399" s="133">
        <f t="shared" si="247"/>
        <v>0</v>
      </c>
    </row>
    <row r="400" spans="23:34" hidden="1" x14ac:dyDescent="0.2">
      <c r="W400" s="127"/>
      <c r="X400" s="112"/>
      <c r="Y400" s="112"/>
      <c r="Z400" s="133">
        <f t="shared" si="245"/>
        <v>0</v>
      </c>
      <c r="AA400" s="112"/>
      <c r="AC400">
        <f t="shared" si="246"/>
        <v>0</v>
      </c>
      <c r="AH400" s="133">
        <f t="shared" si="247"/>
        <v>0</v>
      </c>
    </row>
    <row r="401" spans="23:34" hidden="1" x14ac:dyDescent="0.2">
      <c r="W401" s="127"/>
      <c r="X401" s="112"/>
      <c r="Y401" s="112"/>
      <c r="Z401" s="133">
        <f t="shared" si="245"/>
        <v>0</v>
      </c>
      <c r="AA401" s="112"/>
      <c r="AC401">
        <f t="shared" si="246"/>
        <v>0</v>
      </c>
      <c r="AH401" s="133">
        <f t="shared" si="247"/>
        <v>0</v>
      </c>
    </row>
    <row r="402" spans="23:34" hidden="1" x14ac:dyDescent="0.2">
      <c r="W402" s="127"/>
      <c r="X402" s="112"/>
      <c r="Y402" s="112"/>
      <c r="Z402" s="133">
        <f t="shared" si="245"/>
        <v>0</v>
      </c>
      <c r="AA402" s="112"/>
      <c r="AC402">
        <f t="shared" si="246"/>
        <v>0</v>
      </c>
      <c r="AH402" s="133">
        <f t="shared" si="247"/>
        <v>0</v>
      </c>
    </row>
    <row r="403" spans="23:34" hidden="1" x14ac:dyDescent="0.2">
      <c r="W403" s="127"/>
      <c r="X403" s="112"/>
      <c r="Y403" s="112"/>
      <c r="Z403" s="133">
        <f t="shared" si="245"/>
        <v>0</v>
      </c>
      <c r="AA403" s="112"/>
      <c r="AC403">
        <f t="shared" si="246"/>
        <v>0</v>
      </c>
      <c r="AH403" s="133">
        <f t="shared" si="247"/>
        <v>0</v>
      </c>
    </row>
    <row r="404" spans="23:34" hidden="1" x14ac:dyDescent="0.2">
      <c r="W404" s="127"/>
      <c r="X404" s="112"/>
      <c r="Y404" s="112"/>
      <c r="Z404" s="133">
        <f t="shared" si="245"/>
        <v>0</v>
      </c>
      <c r="AA404" s="112"/>
      <c r="AC404">
        <f t="shared" si="246"/>
        <v>0</v>
      </c>
      <c r="AH404" s="133">
        <f t="shared" si="247"/>
        <v>0</v>
      </c>
    </row>
    <row r="405" spans="23:34" hidden="1" x14ac:dyDescent="0.2">
      <c r="W405" s="127"/>
      <c r="X405" s="112"/>
      <c r="Y405" s="112"/>
      <c r="Z405" s="133">
        <f t="shared" si="245"/>
        <v>0</v>
      </c>
      <c r="AA405" s="112"/>
      <c r="AC405">
        <f t="shared" si="246"/>
        <v>0</v>
      </c>
      <c r="AH405" s="133">
        <f t="shared" si="247"/>
        <v>0</v>
      </c>
    </row>
    <row r="406" spans="23:34" hidden="1" x14ac:dyDescent="0.2">
      <c r="W406" s="127"/>
      <c r="X406" s="112"/>
      <c r="Y406" s="112"/>
      <c r="Z406" s="133">
        <f t="shared" si="245"/>
        <v>0</v>
      </c>
      <c r="AA406" s="112"/>
      <c r="AC406">
        <f t="shared" si="246"/>
        <v>0</v>
      </c>
      <c r="AH406" s="133">
        <f t="shared" si="247"/>
        <v>0</v>
      </c>
    </row>
    <row r="407" spans="23:34" hidden="1" x14ac:dyDescent="0.2">
      <c r="W407" s="127"/>
      <c r="X407" s="112"/>
      <c r="Y407" s="112"/>
      <c r="Z407" s="133">
        <f t="shared" si="245"/>
        <v>0</v>
      </c>
      <c r="AA407" s="112"/>
      <c r="AC407">
        <f t="shared" si="246"/>
        <v>0</v>
      </c>
      <c r="AH407" s="133">
        <f t="shared" si="247"/>
        <v>0</v>
      </c>
    </row>
    <row r="408" spans="23:34" hidden="1" x14ac:dyDescent="0.2">
      <c r="W408" s="127"/>
      <c r="X408" s="112"/>
      <c r="Y408" s="112"/>
      <c r="Z408" s="133">
        <f t="shared" si="245"/>
        <v>0</v>
      </c>
      <c r="AA408" s="112"/>
      <c r="AC408">
        <f t="shared" si="246"/>
        <v>0</v>
      </c>
      <c r="AH408" s="133">
        <f t="shared" si="247"/>
        <v>0</v>
      </c>
    </row>
    <row r="409" spans="23:34" hidden="1" x14ac:dyDescent="0.2">
      <c r="W409" s="127"/>
      <c r="X409" s="112"/>
      <c r="Y409" s="112"/>
      <c r="Z409" s="133">
        <f t="shared" si="245"/>
        <v>0</v>
      </c>
      <c r="AA409" s="112"/>
      <c r="AC409">
        <f t="shared" si="246"/>
        <v>0</v>
      </c>
      <c r="AH409" s="133">
        <f t="shared" si="247"/>
        <v>0</v>
      </c>
    </row>
    <row r="410" spans="23:34" hidden="1" x14ac:dyDescent="0.2">
      <c r="W410" s="127"/>
      <c r="X410" s="112"/>
      <c r="Y410" s="112"/>
      <c r="Z410" s="133">
        <f t="shared" si="245"/>
        <v>0</v>
      </c>
      <c r="AA410" s="112"/>
      <c r="AC410">
        <f t="shared" si="246"/>
        <v>0</v>
      </c>
      <c r="AH410" s="133">
        <f t="shared" si="247"/>
        <v>0</v>
      </c>
    </row>
    <row r="411" spans="23:34" hidden="1" x14ac:dyDescent="0.2">
      <c r="W411" s="127"/>
      <c r="X411" s="112"/>
      <c r="Y411" s="112"/>
      <c r="Z411" s="133">
        <f t="shared" si="245"/>
        <v>0</v>
      </c>
      <c r="AA411" s="112"/>
      <c r="AC411">
        <f t="shared" si="246"/>
        <v>0</v>
      </c>
      <c r="AH411" s="133">
        <f t="shared" si="247"/>
        <v>0</v>
      </c>
    </row>
    <row r="412" spans="23:34" hidden="1" x14ac:dyDescent="0.2">
      <c r="W412" s="127"/>
      <c r="X412" s="112"/>
      <c r="Y412" s="112"/>
      <c r="Z412" s="133">
        <f t="shared" si="245"/>
        <v>0</v>
      </c>
      <c r="AA412" s="112"/>
      <c r="AC412">
        <f t="shared" si="246"/>
        <v>0</v>
      </c>
      <c r="AH412" s="133">
        <f t="shared" si="247"/>
        <v>0</v>
      </c>
    </row>
    <row r="413" spans="23:34" hidden="1" x14ac:dyDescent="0.2">
      <c r="W413" s="127"/>
      <c r="X413" s="112"/>
      <c r="Y413" s="112"/>
      <c r="Z413" s="133">
        <f t="shared" si="245"/>
        <v>0</v>
      </c>
      <c r="AA413" s="112"/>
      <c r="AC413">
        <f t="shared" si="246"/>
        <v>0</v>
      </c>
      <c r="AH413" s="133">
        <f t="shared" si="247"/>
        <v>0</v>
      </c>
    </row>
    <row r="414" spans="23:34" hidden="1" x14ac:dyDescent="0.2">
      <c r="W414" s="127"/>
      <c r="X414" s="112"/>
      <c r="Y414" s="112"/>
      <c r="Z414" s="133">
        <f t="shared" si="245"/>
        <v>0</v>
      </c>
      <c r="AA414" s="112"/>
      <c r="AC414">
        <f t="shared" si="246"/>
        <v>0</v>
      </c>
      <c r="AH414" s="133">
        <f t="shared" si="247"/>
        <v>0</v>
      </c>
    </row>
    <row r="415" spans="23:34" hidden="1" x14ac:dyDescent="0.2">
      <c r="W415" s="127"/>
      <c r="X415" s="112"/>
      <c r="Y415" s="112"/>
      <c r="Z415" s="133">
        <f t="shared" si="245"/>
        <v>0</v>
      </c>
      <c r="AA415" s="112"/>
      <c r="AC415">
        <f t="shared" si="246"/>
        <v>0</v>
      </c>
      <c r="AH415" s="133">
        <f t="shared" si="247"/>
        <v>0</v>
      </c>
    </row>
    <row r="416" spans="23:34" hidden="1" x14ac:dyDescent="0.2">
      <c r="W416" s="127"/>
      <c r="X416" s="112"/>
      <c r="Y416" s="112"/>
      <c r="Z416" s="133">
        <f t="shared" si="245"/>
        <v>0</v>
      </c>
      <c r="AA416" s="112"/>
      <c r="AC416">
        <f t="shared" si="246"/>
        <v>0</v>
      </c>
      <c r="AH416" s="133">
        <f t="shared" si="247"/>
        <v>0</v>
      </c>
    </row>
    <row r="417" spans="23:34" hidden="1" x14ac:dyDescent="0.2">
      <c r="W417" s="127"/>
      <c r="X417" s="112"/>
      <c r="Y417" s="112"/>
      <c r="Z417" s="133">
        <f t="shared" si="245"/>
        <v>0</v>
      </c>
      <c r="AA417" s="112"/>
      <c r="AC417">
        <f t="shared" si="246"/>
        <v>0</v>
      </c>
      <c r="AH417" s="133">
        <f t="shared" si="247"/>
        <v>0</v>
      </c>
    </row>
    <row r="418" spans="23:34" hidden="1" x14ac:dyDescent="0.2">
      <c r="W418" s="127"/>
      <c r="X418" s="112"/>
      <c r="Y418" s="112"/>
      <c r="Z418" s="133">
        <f t="shared" si="245"/>
        <v>0</v>
      </c>
      <c r="AA418" s="112"/>
      <c r="AC418">
        <f t="shared" si="246"/>
        <v>0</v>
      </c>
      <c r="AH418" s="133">
        <f t="shared" si="247"/>
        <v>0</v>
      </c>
    </row>
    <row r="419" spans="23:34" hidden="1" x14ac:dyDescent="0.2">
      <c r="W419" s="127"/>
      <c r="X419" s="112"/>
      <c r="Y419" s="112"/>
      <c r="Z419" s="133">
        <f t="shared" si="245"/>
        <v>0</v>
      </c>
      <c r="AA419" s="112"/>
      <c r="AC419">
        <f t="shared" si="246"/>
        <v>0</v>
      </c>
      <c r="AH419" s="133">
        <f t="shared" si="247"/>
        <v>0</v>
      </c>
    </row>
    <row r="420" spans="23:34" hidden="1" x14ac:dyDescent="0.2">
      <c r="W420" s="127"/>
      <c r="X420" s="112"/>
      <c r="Y420" s="112"/>
      <c r="Z420" s="133">
        <f t="shared" si="245"/>
        <v>0</v>
      </c>
      <c r="AA420" s="112"/>
      <c r="AC420">
        <f t="shared" si="246"/>
        <v>0</v>
      </c>
      <c r="AH420" s="133">
        <f t="shared" si="247"/>
        <v>0</v>
      </c>
    </row>
    <row r="421" spans="23:34" hidden="1" x14ac:dyDescent="0.2">
      <c r="W421" s="127"/>
      <c r="X421" s="112"/>
      <c r="Y421" s="112"/>
      <c r="Z421" s="133">
        <f t="shared" si="245"/>
        <v>0</v>
      </c>
      <c r="AA421" s="112"/>
      <c r="AC421">
        <f t="shared" si="246"/>
        <v>0</v>
      </c>
      <c r="AH421" s="133">
        <f t="shared" si="247"/>
        <v>0</v>
      </c>
    </row>
    <row r="422" spans="23:34" hidden="1" x14ac:dyDescent="0.2">
      <c r="W422" s="127"/>
      <c r="X422" s="112"/>
      <c r="Y422" s="112"/>
      <c r="Z422" s="133">
        <f t="shared" si="245"/>
        <v>0</v>
      </c>
      <c r="AA422" s="112"/>
      <c r="AC422">
        <f t="shared" si="246"/>
        <v>0</v>
      </c>
      <c r="AH422" s="133">
        <f t="shared" si="247"/>
        <v>0</v>
      </c>
    </row>
    <row r="423" spans="23:34" hidden="1" x14ac:dyDescent="0.2">
      <c r="W423" s="127"/>
      <c r="X423" s="112"/>
      <c r="Y423" s="112"/>
      <c r="Z423" s="133">
        <f t="shared" si="245"/>
        <v>0</v>
      </c>
      <c r="AA423" s="112"/>
      <c r="AC423">
        <f t="shared" si="246"/>
        <v>0</v>
      </c>
      <c r="AH423" s="133">
        <f t="shared" si="247"/>
        <v>0</v>
      </c>
    </row>
    <row r="424" spans="23:34" hidden="1" x14ac:dyDescent="0.2">
      <c r="W424" s="127"/>
      <c r="X424" s="112"/>
      <c r="Y424" s="112"/>
      <c r="Z424" s="133">
        <f t="shared" si="245"/>
        <v>0</v>
      </c>
      <c r="AA424" s="112"/>
      <c r="AC424">
        <f t="shared" si="246"/>
        <v>0</v>
      </c>
      <c r="AH424" s="133">
        <f t="shared" si="247"/>
        <v>0</v>
      </c>
    </row>
    <row r="425" spans="23:34" hidden="1" x14ac:dyDescent="0.2">
      <c r="W425" s="127"/>
      <c r="X425" s="112"/>
      <c r="Y425" s="112"/>
      <c r="Z425" s="133">
        <f t="shared" si="245"/>
        <v>0</v>
      </c>
      <c r="AA425" s="112"/>
      <c r="AC425">
        <f t="shared" si="246"/>
        <v>0</v>
      </c>
      <c r="AH425" s="133">
        <f t="shared" si="247"/>
        <v>0</v>
      </c>
    </row>
    <row r="426" spans="23:34" hidden="1" x14ac:dyDescent="0.2">
      <c r="W426" s="127"/>
      <c r="X426" s="112"/>
      <c r="Y426" s="112"/>
      <c r="Z426" s="133">
        <f t="shared" si="245"/>
        <v>0</v>
      </c>
      <c r="AA426" s="112"/>
      <c r="AC426">
        <f t="shared" si="246"/>
        <v>0</v>
      </c>
      <c r="AH426" s="133">
        <f t="shared" si="247"/>
        <v>0</v>
      </c>
    </row>
    <row r="427" spans="23:34" hidden="1" x14ac:dyDescent="0.2">
      <c r="W427" s="127"/>
      <c r="X427" s="112"/>
      <c r="Y427" s="112"/>
      <c r="Z427" s="133">
        <f t="shared" si="245"/>
        <v>0</v>
      </c>
      <c r="AA427" s="112"/>
      <c r="AC427">
        <f t="shared" si="246"/>
        <v>0</v>
      </c>
      <c r="AH427" s="133">
        <f t="shared" si="247"/>
        <v>0</v>
      </c>
    </row>
    <row r="428" spans="23:34" hidden="1" x14ac:dyDescent="0.2">
      <c r="W428" s="127"/>
      <c r="X428" s="112"/>
      <c r="Y428" s="112"/>
      <c r="Z428" s="133">
        <f t="shared" si="245"/>
        <v>0</v>
      </c>
      <c r="AA428" s="112"/>
      <c r="AC428">
        <f t="shared" si="246"/>
        <v>0</v>
      </c>
      <c r="AH428" s="133">
        <f t="shared" si="247"/>
        <v>0</v>
      </c>
    </row>
    <row r="429" spans="23:34" hidden="1" x14ac:dyDescent="0.2">
      <c r="W429" s="127"/>
      <c r="X429" s="112"/>
      <c r="Y429" s="112"/>
      <c r="Z429" s="133">
        <f t="shared" si="245"/>
        <v>0</v>
      </c>
      <c r="AA429" s="112"/>
      <c r="AC429">
        <f t="shared" si="246"/>
        <v>0</v>
      </c>
      <c r="AH429" s="133">
        <f t="shared" si="247"/>
        <v>0</v>
      </c>
    </row>
    <row r="430" spans="23:34" hidden="1" x14ac:dyDescent="0.2">
      <c r="W430" s="127"/>
      <c r="X430" s="112"/>
      <c r="Y430" s="112"/>
      <c r="Z430" s="133">
        <f t="shared" si="245"/>
        <v>0</v>
      </c>
      <c r="AA430" s="112"/>
      <c r="AC430">
        <f t="shared" si="246"/>
        <v>0</v>
      </c>
      <c r="AH430" s="133">
        <f t="shared" si="247"/>
        <v>0</v>
      </c>
    </row>
    <row r="431" spans="23:34" hidden="1" x14ac:dyDescent="0.2">
      <c r="W431" s="127"/>
      <c r="X431" s="112"/>
      <c r="Y431" s="112"/>
      <c r="Z431" s="133">
        <f t="shared" si="245"/>
        <v>0</v>
      </c>
      <c r="AA431" s="112"/>
      <c r="AC431">
        <f t="shared" si="246"/>
        <v>0</v>
      </c>
      <c r="AH431" s="133">
        <f t="shared" si="247"/>
        <v>0</v>
      </c>
    </row>
    <row r="432" spans="23:34" hidden="1" x14ac:dyDescent="0.2">
      <c r="W432" s="127"/>
      <c r="X432" s="112"/>
      <c r="Y432" s="112"/>
      <c r="Z432" s="133">
        <f t="shared" si="245"/>
        <v>0</v>
      </c>
      <c r="AA432" s="112"/>
      <c r="AC432">
        <f t="shared" si="246"/>
        <v>0</v>
      </c>
      <c r="AH432" s="133">
        <f t="shared" si="247"/>
        <v>0</v>
      </c>
    </row>
    <row r="433" spans="23:34" hidden="1" x14ac:dyDescent="0.2">
      <c r="W433" s="127"/>
      <c r="X433" s="112"/>
      <c r="Y433" s="112"/>
      <c r="Z433" s="133">
        <f t="shared" si="245"/>
        <v>0</v>
      </c>
      <c r="AA433" s="112"/>
      <c r="AC433">
        <f t="shared" si="246"/>
        <v>0</v>
      </c>
      <c r="AH433" s="133">
        <f t="shared" si="247"/>
        <v>0</v>
      </c>
    </row>
    <row r="434" spans="23:34" hidden="1" x14ac:dyDescent="0.2">
      <c r="W434" s="127"/>
      <c r="X434" s="112"/>
      <c r="Y434" s="112"/>
      <c r="Z434" s="133" t="str">
        <f t="shared" ref="Z434:Z497" si="248">IF(VLOOKUP($W434,Namn,8)="X","Elit",IF(VLOOKUP($W434,Namn,9)="X","A",IF(VLOOKUP($W434,Namn,10)="X","B",IF(VLOOKUP($W434,Namn,11)="X","C",IF(VLOOKUP($W434,Namn,12)="X","D",IF(VLOOKUP($W434,Namn,13)="X","OB",IF(VLOOKUP($W434,Namn,10)="X","OG","")))))))</f>
        <v/>
      </c>
      <c r="AA434" s="112"/>
      <c r="AC434">
        <f t="shared" si="246"/>
        <v>0</v>
      </c>
      <c r="AH434" s="133">
        <f t="shared" si="247"/>
        <v>0</v>
      </c>
    </row>
    <row r="435" spans="23:34" hidden="1" x14ac:dyDescent="0.2">
      <c r="W435" s="127"/>
      <c r="X435" s="112"/>
      <c r="Y435" s="112"/>
      <c r="Z435" s="133" t="str">
        <f t="shared" si="248"/>
        <v/>
      </c>
      <c r="AA435" s="112"/>
      <c r="AC435">
        <f t="shared" si="246"/>
        <v>0</v>
      </c>
      <c r="AH435" s="133">
        <f t="shared" si="247"/>
        <v>0</v>
      </c>
    </row>
    <row r="436" spans="23:34" hidden="1" x14ac:dyDescent="0.2">
      <c r="W436" s="127"/>
      <c r="X436" s="112"/>
      <c r="Y436" s="112"/>
      <c r="Z436" s="133" t="str">
        <f t="shared" si="248"/>
        <v/>
      </c>
      <c r="AA436" s="112"/>
      <c r="AC436">
        <f t="shared" si="246"/>
        <v>0</v>
      </c>
      <c r="AH436" s="133">
        <f t="shared" si="247"/>
        <v>0</v>
      </c>
    </row>
    <row r="437" spans="23:34" hidden="1" x14ac:dyDescent="0.2">
      <c r="W437" s="127"/>
      <c r="X437" s="112"/>
      <c r="Y437" s="112"/>
      <c r="Z437" s="133" t="str">
        <f t="shared" si="248"/>
        <v/>
      </c>
      <c r="AA437" s="112"/>
      <c r="AC437">
        <f t="shared" si="246"/>
        <v>0</v>
      </c>
      <c r="AH437" s="133">
        <f t="shared" si="247"/>
        <v>0</v>
      </c>
    </row>
    <row r="438" spans="23:34" hidden="1" x14ac:dyDescent="0.2">
      <c r="W438" s="127"/>
      <c r="X438" s="112"/>
      <c r="Y438" s="112"/>
      <c r="Z438" s="133" t="str">
        <f t="shared" si="248"/>
        <v/>
      </c>
      <c r="AA438" s="112"/>
      <c r="AC438">
        <f t="shared" si="246"/>
        <v>0</v>
      </c>
      <c r="AH438" s="133">
        <f t="shared" si="247"/>
        <v>0</v>
      </c>
    </row>
    <row r="439" spans="23:34" hidden="1" x14ac:dyDescent="0.2">
      <c r="W439" s="127"/>
      <c r="X439" s="112"/>
      <c r="Y439" s="112"/>
      <c r="Z439" s="133" t="str">
        <f t="shared" si="248"/>
        <v/>
      </c>
      <c r="AA439" s="112"/>
      <c r="AC439">
        <f t="shared" si="246"/>
        <v>0</v>
      </c>
      <c r="AH439" s="133">
        <f t="shared" si="247"/>
        <v>0</v>
      </c>
    </row>
    <row r="440" spans="23:34" hidden="1" x14ac:dyDescent="0.2">
      <c r="W440" s="127"/>
      <c r="X440" s="112"/>
      <c r="Y440" s="112"/>
      <c r="Z440" s="133" t="str">
        <f t="shared" si="248"/>
        <v/>
      </c>
      <c r="AA440" s="112"/>
      <c r="AC440">
        <f t="shared" si="246"/>
        <v>0</v>
      </c>
      <c r="AH440" s="133">
        <f t="shared" si="247"/>
        <v>0</v>
      </c>
    </row>
    <row r="441" spans="23:34" hidden="1" x14ac:dyDescent="0.2">
      <c r="W441" s="127"/>
      <c r="X441" s="112"/>
      <c r="Y441" s="112"/>
      <c r="Z441" s="133" t="str">
        <f t="shared" si="248"/>
        <v/>
      </c>
      <c r="AA441" s="112"/>
      <c r="AC441">
        <f t="shared" si="246"/>
        <v>0</v>
      </c>
      <c r="AH441" s="133">
        <f t="shared" si="247"/>
        <v>0</v>
      </c>
    </row>
    <row r="442" spans="23:34" hidden="1" x14ac:dyDescent="0.2">
      <c r="W442" s="127"/>
      <c r="X442" s="112"/>
      <c r="Y442" s="112"/>
      <c r="Z442" s="133" t="str">
        <f t="shared" si="248"/>
        <v/>
      </c>
      <c r="AA442" s="112"/>
      <c r="AC442">
        <f t="shared" si="246"/>
        <v>0</v>
      </c>
      <c r="AH442" s="133">
        <f t="shared" si="247"/>
        <v>0</v>
      </c>
    </row>
    <row r="443" spans="23:34" hidden="1" x14ac:dyDescent="0.2">
      <c r="W443" s="127"/>
      <c r="X443" s="112"/>
      <c r="Y443" s="112"/>
      <c r="Z443" s="133" t="str">
        <f t="shared" si="248"/>
        <v/>
      </c>
      <c r="AA443" s="112"/>
      <c r="AC443">
        <f t="shared" si="246"/>
        <v>0</v>
      </c>
      <c r="AH443" s="133">
        <f t="shared" si="247"/>
        <v>0</v>
      </c>
    </row>
    <row r="444" spans="23:34" hidden="1" x14ac:dyDescent="0.2">
      <c r="W444" s="127"/>
      <c r="X444" s="112"/>
      <c r="Y444" s="112"/>
      <c r="Z444" s="133" t="str">
        <f t="shared" si="248"/>
        <v/>
      </c>
      <c r="AA444" s="112"/>
      <c r="AC444">
        <f t="shared" si="246"/>
        <v>0</v>
      </c>
      <c r="AH444" s="133">
        <f t="shared" si="247"/>
        <v>0</v>
      </c>
    </row>
    <row r="445" spans="23:34" hidden="1" x14ac:dyDescent="0.2">
      <c r="W445" s="127"/>
      <c r="X445" s="112"/>
      <c r="Y445" s="112"/>
      <c r="Z445" s="133" t="str">
        <f t="shared" si="248"/>
        <v/>
      </c>
      <c r="AA445" s="112"/>
      <c r="AC445">
        <f t="shared" si="246"/>
        <v>0</v>
      </c>
      <c r="AH445" s="133">
        <f t="shared" si="247"/>
        <v>0</v>
      </c>
    </row>
    <row r="446" spans="23:34" hidden="1" x14ac:dyDescent="0.2">
      <c r="W446" s="127"/>
      <c r="X446" s="112"/>
      <c r="Y446" s="112"/>
      <c r="Z446" s="133" t="str">
        <f t="shared" si="248"/>
        <v/>
      </c>
      <c r="AA446" s="112"/>
      <c r="AC446">
        <f t="shared" si="246"/>
        <v>0</v>
      </c>
      <c r="AH446" s="133">
        <f t="shared" si="247"/>
        <v>0</v>
      </c>
    </row>
    <row r="447" spans="23:34" hidden="1" x14ac:dyDescent="0.2">
      <c r="W447" s="127"/>
      <c r="X447" s="112"/>
      <c r="Y447" s="112"/>
      <c r="Z447" s="133" t="str">
        <f t="shared" si="248"/>
        <v/>
      </c>
      <c r="AA447" s="112"/>
      <c r="AC447">
        <f t="shared" si="246"/>
        <v>0</v>
      </c>
      <c r="AH447" s="133">
        <f t="shared" si="247"/>
        <v>0</v>
      </c>
    </row>
    <row r="448" spans="23:34" hidden="1" x14ac:dyDescent="0.2">
      <c r="W448" s="127"/>
      <c r="X448" s="112"/>
      <c r="Y448" s="112"/>
      <c r="Z448" s="133" t="str">
        <f t="shared" si="248"/>
        <v/>
      </c>
      <c r="AA448" s="112"/>
      <c r="AC448">
        <f t="shared" si="246"/>
        <v>0</v>
      </c>
      <c r="AH448" s="133">
        <f t="shared" si="247"/>
        <v>0</v>
      </c>
    </row>
    <row r="449" spans="23:34" hidden="1" x14ac:dyDescent="0.2">
      <c r="W449" s="127"/>
      <c r="X449" s="112"/>
      <c r="Y449" s="112"/>
      <c r="Z449" s="133" t="str">
        <f t="shared" si="248"/>
        <v/>
      </c>
      <c r="AA449" s="112"/>
      <c r="AC449">
        <f t="shared" si="246"/>
        <v>0</v>
      </c>
      <c r="AH449" s="133">
        <f t="shared" si="247"/>
        <v>0</v>
      </c>
    </row>
    <row r="450" spans="23:34" hidden="1" x14ac:dyDescent="0.2">
      <c r="W450" s="127"/>
      <c r="X450" s="112"/>
      <c r="Y450" s="112"/>
      <c r="Z450" s="133" t="str">
        <f t="shared" si="248"/>
        <v/>
      </c>
      <c r="AA450" s="112"/>
      <c r="AC450">
        <f t="shared" si="246"/>
        <v>0</v>
      </c>
      <c r="AH450" s="133">
        <f t="shared" si="247"/>
        <v>0</v>
      </c>
    </row>
    <row r="451" spans="23:34" hidden="1" x14ac:dyDescent="0.2">
      <c r="W451" s="127"/>
      <c r="X451" s="112"/>
      <c r="Y451" s="112"/>
      <c r="Z451" s="133" t="str">
        <f t="shared" si="248"/>
        <v/>
      </c>
      <c r="AA451" s="112"/>
      <c r="AC451">
        <f t="shared" si="246"/>
        <v>0</v>
      </c>
      <c r="AH451" s="133">
        <f t="shared" si="247"/>
        <v>0</v>
      </c>
    </row>
    <row r="452" spans="23:34" hidden="1" x14ac:dyDescent="0.2">
      <c r="W452" s="127"/>
      <c r="X452" s="112"/>
      <c r="Y452" s="112"/>
      <c r="Z452" s="133" t="str">
        <f t="shared" si="248"/>
        <v/>
      </c>
      <c r="AA452" s="112"/>
      <c r="AC452">
        <f t="shared" ref="AC452:AC515" si="249">AD452-AE452</f>
        <v>0</v>
      </c>
      <c r="AH452" s="133">
        <f t="shared" ref="AH452:AH466" si="250">VLOOKUP(AE452,Namn,10)</f>
        <v>0</v>
      </c>
    </row>
    <row r="453" spans="23:34" hidden="1" x14ac:dyDescent="0.2">
      <c r="W453" s="127"/>
      <c r="X453" s="112"/>
      <c r="Y453" s="112"/>
      <c r="Z453" s="133" t="str">
        <f t="shared" si="248"/>
        <v/>
      </c>
      <c r="AA453" s="112"/>
      <c r="AC453">
        <f t="shared" si="249"/>
        <v>0</v>
      </c>
      <c r="AH453" s="133">
        <f t="shared" si="250"/>
        <v>0</v>
      </c>
    </row>
    <row r="454" spans="23:34" x14ac:dyDescent="0.2">
      <c r="W454" s="127"/>
      <c r="X454" s="112"/>
      <c r="Y454" s="112"/>
      <c r="Z454" s="133" t="str">
        <f t="shared" si="248"/>
        <v/>
      </c>
      <c r="AA454" s="112"/>
      <c r="AC454">
        <f t="shared" si="249"/>
        <v>0</v>
      </c>
      <c r="AH454" s="133">
        <f t="shared" si="250"/>
        <v>0</v>
      </c>
    </row>
    <row r="455" spans="23:34" x14ac:dyDescent="0.2">
      <c r="W455" s="127"/>
      <c r="X455" s="112"/>
      <c r="Y455" s="112"/>
      <c r="Z455" s="133" t="str">
        <f t="shared" si="248"/>
        <v/>
      </c>
      <c r="AA455" s="112"/>
      <c r="AC455">
        <f t="shared" si="249"/>
        <v>0</v>
      </c>
      <c r="AH455" s="133">
        <f t="shared" si="250"/>
        <v>0</v>
      </c>
    </row>
    <row r="456" spans="23:34" x14ac:dyDescent="0.2">
      <c r="W456" s="127"/>
      <c r="X456" s="112"/>
      <c r="Y456" s="112"/>
      <c r="Z456" s="133" t="str">
        <f t="shared" si="248"/>
        <v/>
      </c>
      <c r="AA456" s="112"/>
      <c r="AC456">
        <f t="shared" si="249"/>
        <v>0</v>
      </c>
      <c r="AH456" s="133">
        <f t="shared" si="250"/>
        <v>0</v>
      </c>
    </row>
    <row r="457" spans="23:34" x14ac:dyDescent="0.2">
      <c r="W457" s="127"/>
      <c r="X457" s="112"/>
      <c r="Y457" s="112"/>
      <c r="Z457" s="133" t="str">
        <f t="shared" si="248"/>
        <v/>
      </c>
      <c r="AA457" s="112"/>
      <c r="AC457">
        <f t="shared" si="249"/>
        <v>0</v>
      </c>
      <c r="AH457" s="133">
        <f t="shared" si="250"/>
        <v>0</v>
      </c>
    </row>
    <row r="458" spans="23:34" x14ac:dyDescent="0.2">
      <c r="W458" s="127"/>
      <c r="X458" s="112"/>
      <c r="Y458" s="112"/>
      <c r="Z458" s="133" t="str">
        <f t="shared" si="248"/>
        <v/>
      </c>
      <c r="AA458" s="112"/>
      <c r="AC458">
        <f t="shared" si="249"/>
        <v>0</v>
      </c>
      <c r="AH458" s="133">
        <f t="shared" si="250"/>
        <v>0</v>
      </c>
    </row>
    <row r="459" spans="23:34" x14ac:dyDescent="0.2">
      <c r="W459" s="127"/>
      <c r="X459" s="112"/>
      <c r="Y459" s="112"/>
      <c r="Z459" s="133" t="str">
        <f t="shared" si="248"/>
        <v/>
      </c>
      <c r="AA459" s="112"/>
      <c r="AC459">
        <f t="shared" si="249"/>
        <v>0</v>
      </c>
      <c r="AH459" s="133">
        <f t="shared" si="250"/>
        <v>0</v>
      </c>
    </row>
    <row r="460" spans="23:34" x14ac:dyDescent="0.2">
      <c r="W460" s="127"/>
      <c r="X460" s="112"/>
      <c r="Y460" s="112"/>
      <c r="Z460" s="133" t="str">
        <f t="shared" si="248"/>
        <v/>
      </c>
      <c r="AA460" s="112"/>
      <c r="AC460">
        <f t="shared" si="249"/>
        <v>0</v>
      </c>
      <c r="AH460" s="133">
        <f t="shared" si="250"/>
        <v>0</v>
      </c>
    </row>
    <row r="461" spans="23:34" x14ac:dyDescent="0.2">
      <c r="W461" s="127"/>
      <c r="X461" s="112"/>
      <c r="Y461" s="112"/>
      <c r="Z461" s="133" t="str">
        <f t="shared" si="248"/>
        <v/>
      </c>
      <c r="AA461" s="112"/>
      <c r="AC461">
        <f t="shared" si="249"/>
        <v>0</v>
      </c>
      <c r="AH461" s="133">
        <f t="shared" si="250"/>
        <v>0</v>
      </c>
    </row>
    <row r="462" spans="23:34" x14ac:dyDescent="0.2">
      <c r="W462" s="127"/>
      <c r="X462" s="112"/>
      <c r="Y462" s="112"/>
      <c r="Z462" s="133" t="str">
        <f t="shared" si="248"/>
        <v/>
      </c>
      <c r="AA462" s="112"/>
      <c r="AC462">
        <f t="shared" si="249"/>
        <v>0</v>
      </c>
      <c r="AH462" s="133">
        <f t="shared" si="250"/>
        <v>0</v>
      </c>
    </row>
    <row r="463" spans="23:34" x14ac:dyDescent="0.2">
      <c r="W463" s="127"/>
      <c r="X463" s="112"/>
      <c r="Y463" s="112"/>
      <c r="Z463" s="133" t="str">
        <f t="shared" si="248"/>
        <v/>
      </c>
      <c r="AA463" s="112"/>
      <c r="AC463">
        <f t="shared" si="249"/>
        <v>0</v>
      </c>
      <c r="AH463" s="133">
        <f t="shared" si="250"/>
        <v>0</v>
      </c>
    </row>
    <row r="464" spans="23:34" x14ac:dyDescent="0.2">
      <c r="W464" s="127"/>
      <c r="X464" s="112"/>
      <c r="Y464" s="112"/>
      <c r="Z464" s="133" t="str">
        <f t="shared" si="248"/>
        <v/>
      </c>
      <c r="AA464" s="112"/>
      <c r="AC464">
        <f t="shared" si="249"/>
        <v>0</v>
      </c>
      <c r="AH464" s="133">
        <f t="shared" si="250"/>
        <v>0</v>
      </c>
    </row>
    <row r="465" spans="23:34" x14ac:dyDescent="0.2">
      <c r="W465" s="127"/>
      <c r="X465" s="112"/>
      <c r="Y465" s="112"/>
      <c r="Z465" s="133" t="str">
        <f t="shared" si="248"/>
        <v/>
      </c>
      <c r="AA465" s="112"/>
      <c r="AC465">
        <f t="shared" si="249"/>
        <v>0</v>
      </c>
      <c r="AH465" s="133">
        <f t="shared" si="250"/>
        <v>0</v>
      </c>
    </row>
    <row r="466" spans="23:34" x14ac:dyDescent="0.2">
      <c r="W466" s="127"/>
      <c r="X466" s="112"/>
      <c r="Y466" s="112"/>
      <c r="Z466" s="133" t="str">
        <f t="shared" si="248"/>
        <v/>
      </c>
      <c r="AA466" s="112"/>
      <c r="AC466">
        <f t="shared" si="249"/>
        <v>0</v>
      </c>
      <c r="AH466" s="133">
        <f t="shared" si="250"/>
        <v>0</v>
      </c>
    </row>
    <row r="467" spans="23:34" x14ac:dyDescent="0.2">
      <c r="W467" s="127"/>
      <c r="X467" s="112"/>
      <c r="Y467" s="112"/>
      <c r="Z467" s="133" t="str">
        <f t="shared" si="248"/>
        <v/>
      </c>
      <c r="AA467" s="112"/>
      <c r="AC467">
        <f t="shared" si="249"/>
        <v>0</v>
      </c>
    </row>
    <row r="468" spans="23:34" x14ac:dyDescent="0.2">
      <c r="W468" s="127"/>
      <c r="X468" s="112"/>
      <c r="Y468" s="112"/>
      <c r="Z468" s="133" t="str">
        <f t="shared" si="248"/>
        <v/>
      </c>
      <c r="AA468" s="112"/>
      <c r="AC468">
        <f t="shared" si="249"/>
        <v>0</v>
      </c>
    </row>
    <row r="469" spans="23:34" x14ac:dyDescent="0.2">
      <c r="W469" s="127"/>
      <c r="X469" s="112"/>
      <c r="Y469" s="112"/>
      <c r="Z469" s="133" t="str">
        <f t="shared" si="248"/>
        <v/>
      </c>
      <c r="AA469" s="112"/>
      <c r="AC469">
        <f t="shared" si="249"/>
        <v>0</v>
      </c>
    </row>
    <row r="470" spans="23:34" x14ac:dyDescent="0.2">
      <c r="W470" s="127"/>
      <c r="X470" s="112"/>
      <c r="Y470" s="112"/>
      <c r="Z470" s="133" t="str">
        <f t="shared" si="248"/>
        <v/>
      </c>
      <c r="AA470" s="112"/>
      <c r="AC470">
        <f t="shared" si="249"/>
        <v>0</v>
      </c>
    </row>
    <row r="471" spans="23:34" x14ac:dyDescent="0.2">
      <c r="W471" s="127"/>
      <c r="X471" s="112"/>
      <c r="Y471" s="112"/>
      <c r="Z471" s="133" t="str">
        <f t="shared" si="248"/>
        <v/>
      </c>
      <c r="AA471" s="112"/>
      <c r="AC471">
        <f t="shared" si="249"/>
        <v>0</v>
      </c>
    </row>
    <row r="472" spans="23:34" x14ac:dyDescent="0.2">
      <c r="W472" s="127"/>
      <c r="X472" s="112"/>
      <c r="Y472" s="112"/>
      <c r="Z472" s="133" t="str">
        <f t="shared" si="248"/>
        <v/>
      </c>
      <c r="AA472" s="112"/>
      <c r="AC472">
        <f t="shared" si="249"/>
        <v>0</v>
      </c>
    </row>
    <row r="473" spans="23:34" x14ac:dyDescent="0.2">
      <c r="Z473" s="133" t="str">
        <f t="shared" si="248"/>
        <v/>
      </c>
      <c r="AC473">
        <f t="shared" si="249"/>
        <v>0</v>
      </c>
    </row>
    <row r="474" spans="23:34" x14ac:dyDescent="0.2">
      <c r="Z474" s="133" t="str">
        <f t="shared" si="248"/>
        <v/>
      </c>
      <c r="AC474">
        <f t="shared" si="249"/>
        <v>0</v>
      </c>
    </row>
    <row r="475" spans="23:34" x14ac:dyDescent="0.2">
      <c r="Z475" s="133" t="str">
        <f t="shared" si="248"/>
        <v/>
      </c>
      <c r="AC475">
        <f t="shared" si="249"/>
        <v>0</v>
      </c>
    </row>
    <row r="476" spans="23:34" x14ac:dyDescent="0.2">
      <c r="Z476" s="133" t="str">
        <f t="shared" si="248"/>
        <v/>
      </c>
      <c r="AC476">
        <f t="shared" si="249"/>
        <v>0</v>
      </c>
    </row>
    <row r="477" spans="23:34" x14ac:dyDescent="0.2">
      <c r="Z477" s="133" t="str">
        <f t="shared" si="248"/>
        <v/>
      </c>
      <c r="AC477">
        <f t="shared" si="249"/>
        <v>0</v>
      </c>
    </row>
    <row r="478" spans="23:34" x14ac:dyDescent="0.2">
      <c r="Z478" s="133" t="str">
        <f t="shared" si="248"/>
        <v/>
      </c>
      <c r="AC478">
        <f t="shared" si="249"/>
        <v>0</v>
      </c>
    </row>
    <row r="479" spans="23:34" x14ac:dyDescent="0.2">
      <c r="Z479" s="133" t="str">
        <f t="shared" si="248"/>
        <v/>
      </c>
      <c r="AC479">
        <f t="shared" si="249"/>
        <v>0</v>
      </c>
    </row>
    <row r="480" spans="23:34" x14ac:dyDescent="0.2">
      <c r="Z480" s="133" t="str">
        <f t="shared" si="248"/>
        <v/>
      </c>
      <c r="AC480">
        <f t="shared" si="249"/>
        <v>0</v>
      </c>
    </row>
    <row r="481" spans="26:29" x14ac:dyDescent="0.2">
      <c r="Z481" s="133" t="str">
        <f t="shared" si="248"/>
        <v/>
      </c>
      <c r="AC481">
        <f t="shared" si="249"/>
        <v>0</v>
      </c>
    </row>
    <row r="482" spans="26:29" x14ac:dyDescent="0.2">
      <c r="Z482" s="133" t="str">
        <f t="shared" si="248"/>
        <v/>
      </c>
      <c r="AC482">
        <f t="shared" si="249"/>
        <v>0</v>
      </c>
    </row>
    <row r="483" spans="26:29" x14ac:dyDescent="0.2">
      <c r="Z483" s="133" t="str">
        <f t="shared" si="248"/>
        <v/>
      </c>
      <c r="AC483">
        <f t="shared" si="249"/>
        <v>0</v>
      </c>
    </row>
    <row r="484" spans="26:29" x14ac:dyDescent="0.2">
      <c r="Z484" s="133" t="str">
        <f t="shared" si="248"/>
        <v/>
      </c>
      <c r="AC484">
        <f t="shared" si="249"/>
        <v>0</v>
      </c>
    </row>
    <row r="485" spans="26:29" x14ac:dyDescent="0.2">
      <c r="Z485" s="133" t="str">
        <f t="shared" si="248"/>
        <v/>
      </c>
      <c r="AC485">
        <f t="shared" si="249"/>
        <v>0</v>
      </c>
    </row>
    <row r="486" spans="26:29" x14ac:dyDescent="0.2">
      <c r="Z486" s="133" t="str">
        <f t="shared" si="248"/>
        <v/>
      </c>
      <c r="AC486">
        <f t="shared" si="249"/>
        <v>0</v>
      </c>
    </row>
    <row r="487" spans="26:29" x14ac:dyDescent="0.2">
      <c r="Z487" s="133" t="str">
        <f t="shared" si="248"/>
        <v/>
      </c>
      <c r="AC487">
        <f t="shared" si="249"/>
        <v>0</v>
      </c>
    </row>
    <row r="488" spans="26:29" x14ac:dyDescent="0.2">
      <c r="Z488" s="133" t="str">
        <f t="shared" si="248"/>
        <v/>
      </c>
      <c r="AC488">
        <f t="shared" si="249"/>
        <v>0</v>
      </c>
    </row>
    <row r="489" spans="26:29" x14ac:dyDescent="0.2">
      <c r="Z489" s="133" t="str">
        <f t="shared" si="248"/>
        <v/>
      </c>
      <c r="AC489">
        <f t="shared" si="249"/>
        <v>0</v>
      </c>
    </row>
    <row r="490" spans="26:29" x14ac:dyDescent="0.2">
      <c r="Z490" s="133" t="str">
        <f t="shared" si="248"/>
        <v/>
      </c>
      <c r="AC490">
        <f t="shared" si="249"/>
        <v>0</v>
      </c>
    </row>
    <row r="491" spans="26:29" x14ac:dyDescent="0.2">
      <c r="Z491" s="133" t="str">
        <f t="shared" si="248"/>
        <v/>
      </c>
      <c r="AC491">
        <f t="shared" si="249"/>
        <v>0</v>
      </c>
    </row>
    <row r="492" spans="26:29" x14ac:dyDescent="0.2">
      <c r="Z492" s="133" t="str">
        <f t="shared" si="248"/>
        <v/>
      </c>
      <c r="AC492">
        <f t="shared" si="249"/>
        <v>0</v>
      </c>
    </row>
    <row r="493" spans="26:29" x14ac:dyDescent="0.2">
      <c r="Z493" s="133" t="str">
        <f t="shared" si="248"/>
        <v/>
      </c>
      <c r="AC493">
        <f t="shared" si="249"/>
        <v>0</v>
      </c>
    </row>
    <row r="494" spans="26:29" x14ac:dyDescent="0.2">
      <c r="Z494" s="133" t="str">
        <f t="shared" si="248"/>
        <v/>
      </c>
      <c r="AC494">
        <f t="shared" si="249"/>
        <v>0</v>
      </c>
    </row>
    <row r="495" spans="26:29" x14ac:dyDescent="0.2">
      <c r="Z495" s="133" t="str">
        <f t="shared" si="248"/>
        <v/>
      </c>
      <c r="AC495">
        <f t="shared" si="249"/>
        <v>0</v>
      </c>
    </row>
    <row r="496" spans="26:29" x14ac:dyDescent="0.2">
      <c r="Z496" s="133" t="str">
        <f t="shared" si="248"/>
        <v/>
      </c>
      <c r="AC496">
        <f t="shared" si="249"/>
        <v>0</v>
      </c>
    </row>
    <row r="497" spans="26:29" x14ac:dyDescent="0.2">
      <c r="Z497" s="133" t="str">
        <f t="shared" si="248"/>
        <v/>
      </c>
      <c r="AC497">
        <f t="shared" si="249"/>
        <v>0</v>
      </c>
    </row>
    <row r="498" spans="26:29" x14ac:dyDescent="0.2">
      <c r="Z498" s="133" t="str">
        <f t="shared" ref="Z498:Z561" si="251">IF(VLOOKUP($W498,Namn,8)="X","Elit",IF(VLOOKUP($W498,Namn,9)="X","A",IF(VLOOKUP($W498,Namn,10)="X","B",IF(VLOOKUP($W498,Namn,11)="X","C",IF(VLOOKUP($W498,Namn,12)="X","D",IF(VLOOKUP($W498,Namn,13)="X","OB",IF(VLOOKUP($W498,Namn,10)="X","OG","")))))))</f>
        <v/>
      </c>
      <c r="AC498">
        <f t="shared" si="249"/>
        <v>0</v>
      </c>
    </row>
    <row r="499" spans="26:29" x14ac:dyDescent="0.2">
      <c r="Z499" s="133" t="str">
        <f t="shared" si="251"/>
        <v/>
      </c>
      <c r="AC499">
        <f t="shared" si="249"/>
        <v>0</v>
      </c>
    </row>
    <row r="500" spans="26:29" x14ac:dyDescent="0.2">
      <c r="Z500" s="133" t="str">
        <f t="shared" si="251"/>
        <v/>
      </c>
      <c r="AC500">
        <f t="shared" si="249"/>
        <v>0</v>
      </c>
    </row>
    <row r="501" spans="26:29" x14ac:dyDescent="0.2">
      <c r="Z501" s="133" t="str">
        <f t="shared" si="251"/>
        <v/>
      </c>
      <c r="AC501">
        <f t="shared" si="249"/>
        <v>0</v>
      </c>
    </row>
    <row r="502" spans="26:29" x14ac:dyDescent="0.2">
      <c r="Z502" s="133" t="str">
        <f t="shared" si="251"/>
        <v/>
      </c>
      <c r="AC502">
        <f t="shared" si="249"/>
        <v>0</v>
      </c>
    </row>
    <row r="503" spans="26:29" x14ac:dyDescent="0.2">
      <c r="Z503" s="133" t="str">
        <f t="shared" si="251"/>
        <v/>
      </c>
      <c r="AC503">
        <f t="shared" si="249"/>
        <v>0</v>
      </c>
    </row>
    <row r="504" spans="26:29" x14ac:dyDescent="0.2">
      <c r="Z504" s="133" t="str">
        <f t="shared" si="251"/>
        <v/>
      </c>
      <c r="AC504">
        <f t="shared" si="249"/>
        <v>0</v>
      </c>
    </row>
    <row r="505" spans="26:29" x14ac:dyDescent="0.2">
      <c r="Z505" s="133" t="str">
        <f t="shared" si="251"/>
        <v/>
      </c>
      <c r="AC505">
        <f t="shared" si="249"/>
        <v>0</v>
      </c>
    </row>
    <row r="506" spans="26:29" x14ac:dyDescent="0.2">
      <c r="Z506" s="133" t="str">
        <f t="shared" si="251"/>
        <v/>
      </c>
      <c r="AC506">
        <f t="shared" si="249"/>
        <v>0</v>
      </c>
    </row>
    <row r="507" spans="26:29" x14ac:dyDescent="0.2">
      <c r="Z507" s="133" t="str">
        <f t="shared" si="251"/>
        <v/>
      </c>
      <c r="AC507">
        <f t="shared" si="249"/>
        <v>0</v>
      </c>
    </row>
    <row r="508" spans="26:29" x14ac:dyDescent="0.2">
      <c r="Z508" s="133" t="str">
        <f t="shared" si="251"/>
        <v/>
      </c>
      <c r="AC508">
        <f t="shared" si="249"/>
        <v>0</v>
      </c>
    </row>
    <row r="509" spans="26:29" x14ac:dyDescent="0.2">
      <c r="Z509" s="133" t="str">
        <f t="shared" si="251"/>
        <v/>
      </c>
      <c r="AC509">
        <f t="shared" si="249"/>
        <v>0</v>
      </c>
    </row>
    <row r="510" spans="26:29" x14ac:dyDescent="0.2">
      <c r="Z510" s="133" t="str">
        <f t="shared" si="251"/>
        <v/>
      </c>
      <c r="AC510">
        <f t="shared" si="249"/>
        <v>0</v>
      </c>
    </row>
    <row r="511" spans="26:29" x14ac:dyDescent="0.2">
      <c r="Z511" s="133" t="str">
        <f t="shared" si="251"/>
        <v/>
      </c>
      <c r="AC511">
        <f t="shared" si="249"/>
        <v>0</v>
      </c>
    </row>
    <row r="512" spans="26:29" x14ac:dyDescent="0.2">
      <c r="Z512" s="133" t="str">
        <f t="shared" si="251"/>
        <v/>
      </c>
      <c r="AC512">
        <f t="shared" si="249"/>
        <v>0</v>
      </c>
    </row>
    <row r="513" spans="26:29" x14ac:dyDescent="0.2">
      <c r="Z513" s="133" t="str">
        <f t="shared" si="251"/>
        <v/>
      </c>
      <c r="AC513">
        <f t="shared" si="249"/>
        <v>0</v>
      </c>
    </row>
    <row r="514" spans="26:29" x14ac:dyDescent="0.2">
      <c r="Z514" s="133" t="str">
        <f t="shared" si="251"/>
        <v/>
      </c>
      <c r="AC514">
        <f t="shared" si="249"/>
        <v>0</v>
      </c>
    </row>
    <row r="515" spans="26:29" x14ac:dyDescent="0.2">
      <c r="Z515" s="133" t="str">
        <f t="shared" si="251"/>
        <v/>
      </c>
      <c r="AC515">
        <f t="shared" si="249"/>
        <v>0</v>
      </c>
    </row>
    <row r="516" spans="26:29" x14ac:dyDescent="0.2">
      <c r="Z516" s="133" t="str">
        <f t="shared" si="251"/>
        <v/>
      </c>
      <c r="AC516">
        <f t="shared" ref="AC516:AC579" si="252">AD516-AE516</f>
        <v>0</v>
      </c>
    </row>
    <row r="517" spans="26:29" x14ac:dyDescent="0.2">
      <c r="Z517" s="133" t="str">
        <f t="shared" si="251"/>
        <v/>
      </c>
      <c r="AC517">
        <f t="shared" si="252"/>
        <v>0</v>
      </c>
    </row>
    <row r="518" spans="26:29" x14ac:dyDescent="0.2">
      <c r="Z518" s="133" t="str">
        <f t="shared" si="251"/>
        <v/>
      </c>
      <c r="AC518">
        <f t="shared" si="252"/>
        <v>0</v>
      </c>
    </row>
    <row r="519" spans="26:29" x14ac:dyDescent="0.2">
      <c r="Z519" s="133" t="str">
        <f t="shared" si="251"/>
        <v/>
      </c>
      <c r="AC519">
        <f t="shared" si="252"/>
        <v>0</v>
      </c>
    </row>
    <row r="520" spans="26:29" x14ac:dyDescent="0.2">
      <c r="Z520" s="133" t="str">
        <f t="shared" si="251"/>
        <v/>
      </c>
      <c r="AC520">
        <f t="shared" si="252"/>
        <v>0</v>
      </c>
    </row>
    <row r="521" spans="26:29" x14ac:dyDescent="0.2">
      <c r="Z521" s="133" t="str">
        <f t="shared" si="251"/>
        <v/>
      </c>
      <c r="AC521">
        <f t="shared" si="252"/>
        <v>0</v>
      </c>
    </row>
    <row r="522" spans="26:29" x14ac:dyDescent="0.2">
      <c r="Z522" s="133" t="str">
        <f t="shared" si="251"/>
        <v/>
      </c>
      <c r="AC522">
        <f t="shared" si="252"/>
        <v>0</v>
      </c>
    </row>
    <row r="523" spans="26:29" x14ac:dyDescent="0.2">
      <c r="Z523" s="133" t="str">
        <f t="shared" si="251"/>
        <v/>
      </c>
      <c r="AC523">
        <f t="shared" si="252"/>
        <v>0</v>
      </c>
    </row>
    <row r="524" spans="26:29" x14ac:dyDescent="0.2">
      <c r="Z524" s="133" t="str">
        <f t="shared" si="251"/>
        <v/>
      </c>
      <c r="AC524">
        <f t="shared" si="252"/>
        <v>0</v>
      </c>
    </row>
    <row r="525" spans="26:29" x14ac:dyDescent="0.2">
      <c r="Z525" s="133" t="str">
        <f t="shared" si="251"/>
        <v/>
      </c>
      <c r="AC525">
        <f t="shared" si="252"/>
        <v>0</v>
      </c>
    </row>
    <row r="526" spans="26:29" x14ac:dyDescent="0.2">
      <c r="Z526" s="133" t="str">
        <f t="shared" si="251"/>
        <v/>
      </c>
      <c r="AC526">
        <f t="shared" si="252"/>
        <v>0</v>
      </c>
    </row>
    <row r="527" spans="26:29" x14ac:dyDescent="0.2">
      <c r="Z527" s="133" t="str">
        <f t="shared" si="251"/>
        <v/>
      </c>
      <c r="AC527">
        <f t="shared" si="252"/>
        <v>0</v>
      </c>
    </row>
    <row r="528" spans="26:29" x14ac:dyDescent="0.2">
      <c r="Z528" s="133" t="str">
        <f t="shared" si="251"/>
        <v/>
      </c>
      <c r="AC528">
        <f t="shared" si="252"/>
        <v>0</v>
      </c>
    </row>
    <row r="529" spans="26:29" x14ac:dyDescent="0.2">
      <c r="Z529" s="133" t="str">
        <f t="shared" si="251"/>
        <v/>
      </c>
      <c r="AC529">
        <f t="shared" si="252"/>
        <v>0</v>
      </c>
    </row>
    <row r="530" spans="26:29" x14ac:dyDescent="0.2">
      <c r="Z530" s="133" t="str">
        <f t="shared" si="251"/>
        <v/>
      </c>
      <c r="AC530">
        <f t="shared" si="252"/>
        <v>0</v>
      </c>
    </row>
    <row r="531" spans="26:29" x14ac:dyDescent="0.2">
      <c r="Z531" s="133" t="str">
        <f t="shared" si="251"/>
        <v/>
      </c>
      <c r="AC531">
        <f t="shared" si="252"/>
        <v>0</v>
      </c>
    </row>
    <row r="532" spans="26:29" x14ac:dyDescent="0.2">
      <c r="Z532" s="133" t="str">
        <f t="shared" si="251"/>
        <v/>
      </c>
      <c r="AC532">
        <f t="shared" si="252"/>
        <v>0</v>
      </c>
    </row>
    <row r="533" spans="26:29" x14ac:dyDescent="0.2">
      <c r="Z533" s="133" t="str">
        <f t="shared" si="251"/>
        <v/>
      </c>
      <c r="AC533">
        <f t="shared" si="252"/>
        <v>0</v>
      </c>
    </row>
    <row r="534" spans="26:29" x14ac:dyDescent="0.2">
      <c r="Z534" s="133" t="str">
        <f t="shared" si="251"/>
        <v/>
      </c>
      <c r="AC534">
        <f t="shared" si="252"/>
        <v>0</v>
      </c>
    </row>
    <row r="535" spans="26:29" x14ac:dyDescent="0.2">
      <c r="Z535" s="133" t="str">
        <f t="shared" si="251"/>
        <v/>
      </c>
      <c r="AC535">
        <f t="shared" si="252"/>
        <v>0</v>
      </c>
    </row>
    <row r="536" spans="26:29" x14ac:dyDescent="0.2">
      <c r="Z536" s="133" t="str">
        <f t="shared" si="251"/>
        <v/>
      </c>
      <c r="AC536">
        <f t="shared" si="252"/>
        <v>0</v>
      </c>
    </row>
    <row r="537" spans="26:29" x14ac:dyDescent="0.2">
      <c r="Z537" s="133" t="str">
        <f t="shared" si="251"/>
        <v/>
      </c>
      <c r="AC537">
        <f t="shared" si="252"/>
        <v>0</v>
      </c>
    </row>
    <row r="538" spans="26:29" x14ac:dyDescent="0.2">
      <c r="Z538" s="133" t="str">
        <f t="shared" si="251"/>
        <v/>
      </c>
      <c r="AC538">
        <f t="shared" si="252"/>
        <v>0</v>
      </c>
    </row>
    <row r="539" spans="26:29" x14ac:dyDescent="0.2">
      <c r="Z539" s="133" t="str">
        <f t="shared" si="251"/>
        <v/>
      </c>
      <c r="AC539">
        <f t="shared" si="252"/>
        <v>0</v>
      </c>
    </row>
    <row r="540" spans="26:29" x14ac:dyDescent="0.2">
      <c r="Z540" s="133" t="str">
        <f t="shared" si="251"/>
        <v/>
      </c>
      <c r="AC540">
        <f t="shared" si="252"/>
        <v>0</v>
      </c>
    </row>
    <row r="541" spans="26:29" x14ac:dyDescent="0.2">
      <c r="Z541" s="133" t="str">
        <f t="shared" si="251"/>
        <v/>
      </c>
      <c r="AC541">
        <f t="shared" si="252"/>
        <v>0</v>
      </c>
    </row>
    <row r="542" spans="26:29" x14ac:dyDescent="0.2">
      <c r="Z542" s="133" t="str">
        <f t="shared" si="251"/>
        <v/>
      </c>
      <c r="AC542">
        <f t="shared" si="252"/>
        <v>0</v>
      </c>
    </row>
    <row r="543" spans="26:29" x14ac:dyDescent="0.2">
      <c r="Z543" s="133" t="str">
        <f t="shared" si="251"/>
        <v/>
      </c>
      <c r="AC543">
        <f t="shared" si="252"/>
        <v>0</v>
      </c>
    </row>
    <row r="544" spans="26:29" x14ac:dyDescent="0.2">
      <c r="Z544" s="133" t="str">
        <f t="shared" si="251"/>
        <v/>
      </c>
      <c r="AC544">
        <f t="shared" si="252"/>
        <v>0</v>
      </c>
    </row>
    <row r="545" spans="26:29" x14ac:dyDescent="0.2">
      <c r="Z545" s="133" t="str">
        <f t="shared" si="251"/>
        <v/>
      </c>
      <c r="AC545">
        <f t="shared" si="252"/>
        <v>0</v>
      </c>
    </row>
    <row r="546" spans="26:29" x14ac:dyDescent="0.2">
      <c r="Z546" s="133" t="str">
        <f t="shared" si="251"/>
        <v/>
      </c>
      <c r="AC546">
        <f t="shared" si="252"/>
        <v>0</v>
      </c>
    </row>
    <row r="547" spans="26:29" x14ac:dyDescent="0.2">
      <c r="Z547" s="133" t="str">
        <f t="shared" si="251"/>
        <v/>
      </c>
      <c r="AC547">
        <f t="shared" si="252"/>
        <v>0</v>
      </c>
    </row>
    <row r="548" spans="26:29" x14ac:dyDescent="0.2">
      <c r="Z548" s="133" t="str">
        <f t="shared" si="251"/>
        <v/>
      </c>
      <c r="AC548">
        <f t="shared" si="252"/>
        <v>0</v>
      </c>
    </row>
    <row r="549" spans="26:29" x14ac:dyDescent="0.2">
      <c r="Z549" s="133" t="str">
        <f t="shared" si="251"/>
        <v/>
      </c>
      <c r="AC549">
        <f t="shared" si="252"/>
        <v>0</v>
      </c>
    </row>
    <row r="550" spans="26:29" x14ac:dyDescent="0.2">
      <c r="Z550" s="133" t="str">
        <f t="shared" si="251"/>
        <v/>
      </c>
      <c r="AC550">
        <f t="shared" si="252"/>
        <v>0</v>
      </c>
    </row>
    <row r="551" spans="26:29" x14ac:dyDescent="0.2">
      <c r="Z551" s="133" t="str">
        <f t="shared" si="251"/>
        <v/>
      </c>
      <c r="AC551">
        <f t="shared" si="252"/>
        <v>0</v>
      </c>
    </row>
    <row r="552" spans="26:29" x14ac:dyDescent="0.2">
      <c r="Z552" s="133" t="str">
        <f t="shared" si="251"/>
        <v/>
      </c>
      <c r="AC552">
        <f t="shared" si="252"/>
        <v>0</v>
      </c>
    </row>
    <row r="553" spans="26:29" x14ac:dyDescent="0.2">
      <c r="Z553" s="133" t="str">
        <f t="shared" si="251"/>
        <v/>
      </c>
      <c r="AC553">
        <f t="shared" si="252"/>
        <v>0</v>
      </c>
    </row>
    <row r="554" spans="26:29" x14ac:dyDescent="0.2">
      <c r="Z554" s="133" t="str">
        <f t="shared" si="251"/>
        <v/>
      </c>
      <c r="AC554">
        <f t="shared" si="252"/>
        <v>0</v>
      </c>
    </row>
    <row r="555" spans="26:29" x14ac:dyDescent="0.2">
      <c r="Z555" s="133" t="str">
        <f t="shared" si="251"/>
        <v/>
      </c>
      <c r="AC555">
        <f t="shared" si="252"/>
        <v>0</v>
      </c>
    </row>
    <row r="556" spans="26:29" x14ac:dyDescent="0.2">
      <c r="Z556" s="133" t="str">
        <f t="shared" si="251"/>
        <v/>
      </c>
      <c r="AC556">
        <f t="shared" si="252"/>
        <v>0</v>
      </c>
    </row>
    <row r="557" spans="26:29" x14ac:dyDescent="0.2">
      <c r="Z557" s="133" t="str">
        <f t="shared" si="251"/>
        <v/>
      </c>
      <c r="AC557">
        <f t="shared" si="252"/>
        <v>0</v>
      </c>
    </row>
    <row r="558" spans="26:29" x14ac:dyDescent="0.2">
      <c r="Z558" s="133" t="str">
        <f t="shared" si="251"/>
        <v/>
      </c>
      <c r="AC558">
        <f t="shared" si="252"/>
        <v>0</v>
      </c>
    </row>
    <row r="559" spans="26:29" x14ac:dyDescent="0.2">
      <c r="Z559" s="133" t="str">
        <f t="shared" si="251"/>
        <v/>
      </c>
      <c r="AC559">
        <f t="shared" si="252"/>
        <v>0</v>
      </c>
    </row>
    <row r="560" spans="26:29" x14ac:dyDescent="0.2">
      <c r="Z560" s="133" t="str">
        <f t="shared" si="251"/>
        <v/>
      </c>
      <c r="AC560">
        <f t="shared" si="252"/>
        <v>0</v>
      </c>
    </row>
    <row r="561" spans="26:29" x14ac:dyDescent="0.2">
      <c r="Z561" s="133" t="str">
        <f t="shared" si="251"/>
        <v/>
      </c>
      <c r="AC561">
        <f t="shared" si="252"/>
        <v>0</v>
      </c>
    </row>
    <row r="562" spans="26:29" x14ac:dyDescent="0.2">
      <c r="Z562" s="133" t="str">
        <f t="shared" ref="Z562:Z625" si="253">IF(VLOOKUP($W562,Namn,8)="X","Elit",IF(VLOOKUP($W562,Namn,9)="X","A",IF(VLOOKUP($W562,Namn,10)="X","B",IF(VLOOKUP($W562,Namn,11)="X","C",IF(VLOOKUP($W562,Namn,12)="X","D",IF(VLOOKUP($W562,Namn,13)="X","OB",IF(VLOOKUP($W562,Namn,10)="X","OG","")))))))</f>
        <v/>
      </c>
      <c r="AC562">
        <f t="shared" si="252"/>
        <v>0</v>
      </c>
    </row>
    <row r="563" spans="26:29" x14ac:dyDescent="0.2">
      <c r="Z563" s="133" t="str">
        <f t="shared" si="253"/>
        <v/>
      </c>
      <c r="AC563">
        <f t="shared" si="252"/>
        <v>0</v>
      </c>
    </row>
    <row r="564" spans="26:29" x14ac:dyDescent="0.2">
      <c r="Z564" s="133" t="str">
        <f t="shared" si="253"/>
        <v/>
      </c>
      <c r="AC564">
        <f t="shared" si="252"/>
        <v>0</v>
      </c>
    </row>
    <row r="565" spans="26:29" x14ac:dyDescent="0.2">
      <c r="Z565" s="133" t="str">
        <f t="shared" si="253"/>
        <v/>
      </c>
      <c r="AC565">
        <f t="shared" si="252"/>
        <v>0</v>
      </c>
    </row>
    <row r="566" spans="26:29" x14ac:dyDescent="0.2">
      <c r="Z566" s="133" t="str">
        <f t="shared" si="253"/>
        <v/>
      </c>
      <c r="AC566">
        <f t="shared" si="252"/>
        <v>0</v>
      </c>
    </row>
    <row r="567" spans="26:29" x14ac:dyDescent="0.2">
      <c r="Z567" s="133" t="str">
        <f t="shared" si="253"/>
        <v/>
      </c>
      <c r="AC567">
        <f t="shared" si="252"/>
        <v>0</v>
      </c>
    </row>
    <row r="568" spans="26:29" x14ac:dyDescent="0.2">
      <c r="Z568" s="133" t="str">
        <f t="shared" si="253"/>
        <v/>
      </c>
      <c r="AC568">
        <f t="shared" si="252"/>
        <v>0</v>
      </c>
    </row>
    <row r="569" spans="26:29" x14ac:dyDescent="0.2">
      <c r="Z569" s="133" t="str">
        <f t="shared" si="253"/>
        <v/>
      </c>
      <c r="AC569">
        <f t="shared" si="252"/>
        <v>0</v>
      </c>
    </row>
    <row r="570" spans="26:29" x14ac:dyDescent="0.2">
      <c r="Z570" s="133" t="str">
        <f t="shared" si="253"/>
        <v/>
      </c>
      <c r="AC570">
        <f t="shared" si="252"/>
        <v>0</v>
      </c>
    </row>
    <row r="571" spans="26:29" x14ac:dyDescent="0.2">
      <c r="Z571" s="133" t="str">
        <f t="shared" si="253"/>
        <v/>
      </c>
      <c r="AC571">
        <f t="shared" si="252"/>
        <v>0</v>
      </c>
    </row>
    <row r="572" spans="26:29" x14ac:dyDescent="0.2">
      <c r="Z572" s="133" t="str">
        <f t="shared" si="253"/>
        <v/>
      </c>
      <c r="AC572">
        <f t="shared" si="252"/>
        <v>0</v>
      </c>
    </row>
    <row r="573" spans="26:29" x14ac:dyDescent="0.2">
      <c r="Z573" s="133" t="str">
        <f t="shared" si="253"/>
        <v/>
      </c>
      <c r="AC573">
        <f t="shared" si="252"/>
        <v>0</v>
      </c>
    </row>
    <row r="574" spans="26:29" x14ac:dyDescent="0.2">
      <c r="Z574" s="133" t="str">
        <f t="shared" si="253"/>
        <v/>
      </c>
      <c r="AC574">
        <f t="shared" si="252"/>
        <v>0</v>
      </c>
    </row>
    <row r="575" spans="26:29" x14ac:dyDescent="0.2">
      <c r="Z575" s="133" t="str">
        <f t="shared" si="253"/>
        <v/>
      </c>
      <c r="AC575">
        <f t="shared" si="252"/>
        <v>0</v>
      </c>
    </row>
    <row r="576" spans="26:29" x14ac:dyDescent="0.2">
      <c r="Z576" s="133" t="str">
        <f t="shared" si="253"/>
        <v/>
      </c>
      <c r="AC576">
        <f t="shared" si="252"/>
        <v>0</v>
      </c>
    </row>
    <row r="577" spans="26:29" x14ac:dyDescent="0.2">
      <c r="Z577" s="133" t="str">
        <f t="shared" si="253"/>
        <v/>
      </c>
      <c r="AC577">
        <f t="shared" si="252"/>
        <v>0</v>
      </c>
    </row>
    <row r="578" spans="26:29" x14ac:dyDescent="0.2">
      <c r="Z578" s="133" t="str">
        <f t="shared" si="253"/>
        <v/>
      </c>
      <c r="AC578">
        <f t="shared" si="252"/>
        <v>0</v>
      </c>
    </row>
    <row r="579" spans="26:29" x14ac:dyDescent="0.2">
      <c r="Z579" s="133" t="str">
        <f t="shared" si="253"/>
        <v/>
      </c>
      <c r="AC579">
        <f t="shared" si="252"/>
        <v>0</v>
      </c>
    </row>
    <row r="580" spans="26:29" x14ac:dyDescent="0.2">
      <c r="Z580" s="133" t="str">
        <f t="shared" si="253"/>
        <v/>
      </c>
      <c r="AC580">
        <f t="shared" ref="AC580:AC643" si="254">AD580-AE580</f>
        <v>0</v>
      </c>
    </row>
    <row r="581" spans="26:29" x14ac:dyDescent="0.2">
      <c r="Z581" s="133" t="str">
        <f t="shared" si="253"/>
        <v/>
      </c>
      <c r="AC581">
        <f t="shared" si="254"/>
        <v>0</v>
      </c>
    </row>
    <row r="582" spans="26:29" x14ac:dyDescent="0.2">
      <c r="Z582" s="133" t="str">
        <f t="shared" si="253"/>
        <v/>
      </c>
      <c r="AC582">
        <f t="shared" si="254"/>
        <v>0</v>
      </c>
    </row>
    <row r="583" spans="26:29" x14ac:dyDescent="0.2">
      <c r="Z583" s="133" t="str">
        <f t="shared" si="253"/>
        <v/>
      </c>
      <c r="AC583">
        <f t="shared" si="254"/>
        <v>0</v>
      </c>
    </row>
    <row r="584" spans="26:29" x14ac:dyDescent="0.2">
      <c r="Z584" s="133" t="str">
        <f t="shared" si="253"/>
        <v/>
      </c>
      <c r="AC584">
        <f t="shared" si="254"/>
        <v>0</v>
      </c>
    </row>
    <row r="585" spans="26:29" x14ac:dyDescent="0.2">
      <c r="Z585" s="133" t="str">
        <f t="shared" si="253"/>
        <v/>
      </c>
      <c r="AC585">
        <f t="shared" si="254"/>
        <v>0</v>
      </c>
    </row>
    <row r="586" spans="26:29" x14ac:dyDescent="0.2">
      <c r="Z586" s="133" t="str">
        <f t="shared" si="253"/>
        <v/>
      </c>
      <c r="AC586">
        <f t="shared" si="254"/>
        <v>0</v>
      </c>
    </row>
    <row r="587" spans="26:29" x14ac:dyDescent="0.2">
      <c r="Z587" s="133" t="str">
        <f t="shared" si="253"/>
        <v/>
      </c>
      <c r="AC587">
        <f t="shared" si="254"/>
        <v>0</v>
      </c>
    </row>
    <row r="588" spans="26:29" x14ac:dyDescent="0.2">
      <c r="Z588" s="133" t="str">
        <f t="shared" si="253"/>
        <v/>
      </c>
      <c r="AC588">
        <f t="shared" si="254"/>
        <v>0</v>
      </c>
    </row>
    <row r="589" spans="26:29" x14ac:dyDescent="0.2">
      <c r="Z589" s="133" t="str">
        <f t="shared" si="253"/>
        <v/>
      </c>
      <c r="AC589">
        <f t="shared" si="254"/>
        <v>0</v>
      </c>
    </row>
    <row r="590" spans="26:29" x14ac:dyDescent="0.2">
      <c r="Z590" s="133" t="str">
        <f t="shared" si="253"/>
        <v/>
      </c>
      <c r="AC590">
        <f t="shared" si="254"/>
        <v>0</v>
      </c>
    </row>
    <row r="591" spans="26:29" x14ac:dyDescent="0.2">
      <c r="Z591" s="133" t="str">
        <f t="shared" si="253"/>
        <v/>
      </c>
      <c r="AC591">
        <f t="shared" si="254"/>
        <v>0</v>
      </c>
    </row>
    <row r="592" spans="26:29" x14ac:dyDescent="0.2">
      <c r="Z592" s="133" t="str">
        <f t="shared" si="253"/>
        <v/>
      </c>
      <c r="AC592">
        <f t="shared" si="254"/>
        <v>0</v>
      </c>
    </row>
    <row r="593" spans="26:29" x14ac:dyDescent="0.2">
      <c r="Z593" s="133" t="str">
        <f t="shared" si="253"/>
        <v/>
      </c>
      <c r="AC593">
        <f t="shared" si="254"/>
        <v>0</v>
      </c>
    </row>
    <row r="594" spans="26:29" x14ac:dyDescent="0.2">
      <c r="Z594" s="133" t="str">
        <f t="shared" si="253"/>
        <v/>
      </c>
      <c r="AC594">
        <f t="shared" si="254"/>
        <v>0</v>
      </c>
    </row>
    <row r="595" spans="26:29" x14ac:dyDescent="0.2">
      <c r="Z595" s="133" t="str">
        <f t="shared" si="253"/>
        <v/>
      </c>
      <c r="AC595">
        <f t="shared" si="254"/>
        <v>0</v>
      </c>
    </row>
    <row r="596" spans="26:29" x14ac:dyDescent="0.2">
      <c r="Z596" s="133" t="str">
        <f t="shared" si="253"/>
        <v/>
      </c>
      <c r="AC596">
        <f t="shared" si="254"/>
        <v>0</v>
      </c>
    </row>
    <row r="597" spans="26:29" x14ac:dyDescent="0.2">
      <c r="Z597" s="133" t="str">
        <f t="shared" si="253"/>
        <v/>
      </c>
      <c r="AC597">
        <f t="shared" si="254"/>
        <v>0</v>
      </c>
    </row>
    <row r="598" spans="26:29" x14ac:dyDescent="0.2">
      <c r="Z598" s="133" t="str">
        <f t="shared" si="253"/>
        <v/>
      </c>
      <c r="AC598">
        <f t="shared" si="254"/>
        <v>0</v>
      </c>
    </row>
    <row r="599" spans="26:29" x14ac:dyDescent="0.2">
      <c r="Z599" s="133" t="str">
        <f t="shared" si="253"/>
        <v/>
      </c>
      <c r="AC599">
        <f t="shared" si="254"/>
        <v>0</v>
      </c>
    </row>
    <row r="600" spans="26:29" x14ac:dyDescent="0.2">
      <c r="Z600" s="133" t="str">
        <f t="shared" si="253"/>
        <v/>
      </c>
      <c r="AC600">
        <f t="shared" si="254"/>
        <v>0</v>
      </c>
    </row>
    <row r="601" spans="26:29" x14ac:dyDescent="0.2">
      <c r="Z601" s="133" t="str">
        <f t="shared" si="253"/>
        <v/>
      </c>
      <c r="AC601">
        <f t="shared" si="254"/>
        <v>0</v>
      </c>
    </row>
    <row r="602" spans="26:29" x14ac:dyDescent="0.2">
      <c r="Z602" s="133" t="str">
        <f t="shared" si="253"/>
        <v/>
      </c>
      <c r="AC602">
        <f t="shared" si="254"/>
        <v>0</v>
      </c>
    </row>
    <row r="603" spans="26:29" x14ac:dyDescent="0.2">
      <c r="Z603" s="133" t="str">
        <f t="shared" si="253"/>
        <v/>
      </c>
      <c r="AC603">
        <f t="shared" si="254"/>
        <v>0</v>
      </c>
    </row>
    <row r="604" spans="26:29" x14ac:dyDescent="0.2">
      <c r="Z604" s="133" t="str">
        <f t="shared" si="253"/>
        <v/>
      </c>
      <c r="AC604">
        <f t="shared" si="254"/>
        <v>0</v>
      </c>
    </row>
    <row r="605" spans="26:29" x14ac:dyDescent="0.2">
      <c r="Z605" s="133" t="str">
        <f t="shared" si="253"/>
        <v/>
      </c>
      <c r="AC605">
        <f t="shared" si="254"/>
        <v>0</v>
      </c>
    </row>
    <row r="606" spans="26:29" x14ac:dyDescent="0.2">
      <c r="Z606" s="133" t="str">
        <f t="shared" si="253"/>
        <v/>
      </c>
      <c r="AC606">
        <f t="shared" si="254"/>
        <v>0</v>
      </c>
    </row>
    <row r="607" spans="26:29" x14ac:dyDescent="0.2">
      <c r="Z607" s="133" t="str">
        <f t="shared" si="253"/>
        <v/>
      </c>
      <c r="AC607">
        <f t="shared" si="254"/>
        <v>0</v>
      </c>
    </row>
    <row r="608" spans="26:29" x14ac:dyDescent="0.2">
      <c r="Z608" s="133" t="str">
        <f t="shared" si="253"/>
        <v/>
      </c>
      <c r="AC608">
        <f t="shared" si="254"/>
        <v>0</v>
      </c>
    </row>
    <row r="609" spans="26:29" x14ac:dyDescent="0.2">
      <c r="Z609" s="133" t="str">
        <f t="shared" si="253"/>
        <v/>
      </c>
      <c r="AC609">
        <f t="shared" si="254"/>
        <v>0</v>
      </c>
    </row>
    <row r="610" spans="26:29" x14ac:dyDescent="0.2">
      <c r="Z610" s="133" t="str">
        <f t="shared" si="253"/>
        <v/>
      </c>
      <c r="AC610">
        <f t="shared" si="254"/>
        <v>0</v>
      </c>
    </row>
    <row r="611" spans="26:29" x14ac:dyDescent="0.2">
      <c r="Z611" s="133" t="str">
        <f t="shared" si="253"/>
        <v/>
      </c>
      <c r="AC611">
        <f t="shared" si="254"/>
        <v>0</v>
      </c>
    </row>
    <row r="612" spans="26:29" x14ac:dyDescent="0.2">
      <c r="Z612" s="133" t="str">
        <f t="shared" si="253"/>
        <v/>
      </c>
      <c r="AC612">
        <f t="shared" si="254"/>
        <v>0</v>
      </c>
    </row>
    <row r="613" spans="26:29" x14ac:dyDescent="0.2">
      <c r="Z613" s="133" t="str">
        <f t="shared" si="253"/>
        <v/>
      </c>
      <c r="AC613">
        <f t="shared" si="254"/>
        <v>0</v>
      </c>
    </row>
    <row r="614" spans="26:29" x14ac:dyDescent="0.2">
      <c r="Z614" s="133" t="str">
        <f t="shared" si="253"/>
        <v/>
      </c>
      <c r="AC614">
        <f t="shared" si="254"/>
        <v>0</v>
      </c>
    </row>
    <row r="615" spans="26:29" x14ac:dyDescent="0.2">
      <c r="Z615" s="133" t="str">
        <f t="shared" si="253"/>
        <v/>
      </c>
      <c r="AC615">
        <f t="shared" si="254"/>
        <v>0</v>
      </c>
    </row>
    <row r="616" spans="26:29" x14ac:dyDescent="0.2">
      <c r="Z616" s="133" t="str">
        <f t="shared" si="253"/>
        <v/>
      </c>
      <c r="AC616">
        <f t="shared" si="254"/>
        <v>0</v>
      </c>
    </row>
    <row r="617" spans="26:29" x14ac:dyDescent="0.2">
      <c r="Z617" s="133" t="str">
        <f t="shared" si="253"/>
        <v/>
      </c>
      <c r="AC617">
        <f t="shared" si="254"/>
        <v>0</v>
      </c>
    </row>
    <row r="618" spans="26:29" x14ac:dyDescent="0.2">
      <c r="Z618" s="133" t="str">
        <f t="shared" si="253"/>
        <v/>
      </c>
      <c r="AC618">
        <f t="shared" si="254"/>
        <v>0</v>
      </c>
    </row>
    <row r="619" spans="26:29" x14ac:dyDescent="0.2">
      <c r="Z619" s="133" t="str">
        <f t="shared" si="253"/>
        <v/>
      </c>
      <c r="AC619">
        <f t="shared" si="254"/>
        <v>0</v>
      </c>
    </row>
    <row r="620" spans="26:29" x14ac:dyDescent="0.2">
      <c r="Z620" s="133" t="str">
        <f t="shared" si="253"/>
        <v/>
      </c>
      <c r="AC620">
        <f t="shared" si="254"/>
        <v>0</v>
      </c>
    </row>
    <row r="621" spans="26:29" x14ac:dyDescent="0.2">
      <c r="Z621" s="133" t="str">
        <f t="shared" si="253"/>
        <v/>
      </c>
      <c r="AC621">
        <f t="shared" si="254"/>
        <v>0</v>
      </c>
    </row>
    <row r="622" spans="26:29" x14ac:dyDescent="0.2">
      <c r="Z622" s="133" t="str">
        <f t="shared" si="253"/>
        <v/>
      </c>
      <c r="AC622">
        <f t="shared" si="254"/>
        <v>0</v>
      </c>
    </row>
    <row r="623" spans="26:29" x14ac:dyDescent="0.2">
      <c r="Z623" s="133" t="str">
        <f t="shared" si="253"/>
        <v/>
      </c>
      <c r="AC623">
        <f t="shared" si="254"/>
        <v>0</v>
      </c>
    </row>
    <row r="624" spans="26:29" x14ac:dyDescent="0.2">
      <c r="Z624" s="133" t="str">
        <f t="shared" si="253"/>
        <v/>
      </c>
      <c r="AC624">
        <f t="shared" si="254"/>
        <v>0</v>
      </c>
    </row>
    <row r="625" spans="26:29" x14ac:dyDescent="0.2">
      <c r="Z625" s="133" t="str">
        <f t="shared" si="253"/>
        <v/>
      </c>
      <c r="AC625">
        <f t="shared" si="254"/>
        <v>0</v>
      </c>
    </row>
    <row r="626" spans="26:29" x14ac:dyDescent="0.2">
      <c r="Z626" s="133" t="str">
        <f t="shared" ref="Z626:Z689" si="255">IF(VLOOKUP($W626,Namn,8)="X","Elit",IF(VLOOKUP($W626,Namn,9)="X","A",IF(VLOOKUP($W626,Namn,10)="X","B",IF(VLOOKUP($W626,Namn,11)="X","C",IF(VLOOKUP($W626,Namn,12)="X","D",IF(VLOOKUP($W626,Namn,13)="X","OB",IF(VLOOKUP($W626,Namn,10)="X","OG","")))))))</f>
        <v/>
      </c>
      <c r="AC626">
        <f t="shared" si="254"/>
        <v>0</v>
      </c>
    </row>
    <row r="627" spans="26:29" x14ac:dyDescent="0.2">
      <c r="Z627" s="133" t="str">
        <f t="shared" si="255"/>
        <v/>
      </c>
      <c r="AC627">
        <f t="shared" si="254"/>
        <v>0</v>
      </c>
    </row>
    <row r="628" spans="26:29" x14ac:dyDescent="0.2">
      <c r="Z628" s="133" t="str">
        <f t="shared" si="255"/>
        <v/>
      </c>
      <c r="AC628">
        <f t="shared" si="254"/>
        <v>0</v>
      </c>
    </row>
    <row r="629" spans="26:29" x14ac:dyDescent="0.2">
      <c r="Z629" s="133" t="str">
        <f t="shared" si="255"/>
        <v/>
      </c>
      <c r="AC629">
        <f t="shared" si="254"/>
        <v>0</v>
      </c>
    </row>
    <row r="630" spans="26:29" x14ac:dyDescent="0.2">
      <c r="Z630" s="133" t="str">
        <f t="shared" si="255"/>
        <v/>
      </c>
      <c r="AC630">
        <f t="shared" si="254"/>
        <v>0</v>
      </c>
    </row>
    <row r="631" spans="26:29" x14ac:dyDescent="0.2">
      <c r="Z631" s="133" t="str">
        <f t="shared" si="255"/>
        <v/>
      </c>
      <c r="AC631">
        <f t="shared" si="254"/>
        <v>0</v>
      </c>
    </row>
    <row r="632" spans="26:29" x14ac:dyDescent="0.2">
      <c r="Z632" s="133" t="str">
        <f t="shared" si="255"/>
        <v/>
      </c>
      <c r="AC632">
        <f t="shared" si="254"/>
        <v>0</v>
      </c>
    </row>
    <row r="633" spans="26:29" x14ac:dyDescent="0.2">
      <c r="Z633" s="133" t="str">
        <f t="shared" si="255"/>
        <v/>
      </c>
      <c r="AC633">
        <f t="shared" si="254"/>
        <v>0</v>
      </c>
    </row>
    <row r="634" spans="26:29" x14ac:dyDescent="0.2">
      <c r="Z634" s="133" t="str">
        <f t="shared" si="255"/>
        <v/>
      </c>
      <c r="AC634">
        <f t="shared" si="254"/>
        <v>0</v>
      </c>
    </row>
    <row r="635" spans="26:29" x14ac:dyDescent="0.2">
      <c r="Z635" s="133" t="str">
        <f t="shared" si="255"/>
        <v/>
      </c>
      <c r="AC635">
        <f t="shared" si="254"/>
        <v>0</v>
      </c>
    </row>
    <row r="636" spans="26:29" x14ac:dyDescent="0.2">
      <c r="Z636" s="133" t="str">
        <f t="shared" si="255"/>
        <v/>
      </c>
      <c r="AC636">
        <f t="shared" si="254"/>
        <v>0</v>
      </c>
    </row>
    <row r="637" spans="26:29" x14ac:dyDescent="0.2">
      <c r="Z637" s="133" t="str">
        <f t="shared" si="255"/>
        <v/>
      </c>
      <c r="AC637">
        <f t="shared" si="254"/>
        <v>0</v>
      </c>
    </row>
    <row r="638" spans="26:29" x14ac:dyDescent="0.2">
      <c r="Z638" s="133" t="str">
        <f t="shared" si="255"/>
        <v/>
      </c>
      <c r="AC638">
        <f t="shared" si="254"/>
        <v>0</v>
      </c>
    </row>
    <row r="639" spans="26:29" x14ac:dyDescent="0.2">
      <c r="Z639" s="133" t="str">
        <f t="shared" si="255"/>
        <v/>
      </c>
      <c r="AC639">
        <f t="shared" si="254"/>
        <v>0</v>
      </c>
    </row>
    <row r="640" spans="26:29" x14ac:dyDescent="0.2">
      <c r="Z640" s="133" t="str">
        <f t="shared" si="255"/>
        <v/>
      </c>
      <c r="AC640">
        <f t="shared" si="254"/>
        <v>0</v>
      </c>
    </row>
    <row r="641" spans="26:29" x14ac:dyDescent="0.2">
      <c r="Z641" s="133" t="str">
        <f t="shared" si="255"/>
        <v/>
      </c>
      <c r="AC641">
        <f t="shared" si="254"/>
        <v>0</v>
      </c>
    </row>
    <row r="642" spans="26:29" x14ac:dyDescent="0.2">
      <c r="Z642" s="133" t="str">
        <f t="shared" si="255"/>
        <v/>
      </c>
      <c r="AC642">
        <f t="shared" si="254"/>
        <v>0</v>
      </c>
    </row>
    <row r="643" spans="26:29" x14ac:dyDescent="0.2">
      <c r="Z643" s="133" t="str">
        <f t="shared" si="255"/>
        <v/>
      </c>
      <c r="AC643">
        <f t="shared" si="254"/>
        <v>0</v>
      </c>
    </row>
    <row r="644" spans="26:29" x14ac:dyDescent="0.2">
      <c r="Z644" s="133" t="str">
        <f t="shared" si="255"/>
        <v/>
      </c>
      <c r="AC644">
        <f t="shared" ref="AC644:AC707" si="256">AD644-AE644</f>
        <v>0</v>
      </c>
    </row>
    <row r="645" spans="26:29" x14ac:dyDescent="0.2">
      <c r="Z645" s="133" t="str">
        <f t="shared" si="255"/>
        <v/>
      </c>
      <c r="AC645">
        <f t="shared" si="256"/>
        <v>0</v>
      </c>
    </row>
    <row r="646" spans="26:29" x14ac:dyDescent="0.2">
      <c r="Z646" s="133" t="str">
        <f t="shared" si="255"/>
        <v/>
      </c>
      <c r="AC646">
        <f t="shared" si="256"/>
        <v>0</v>
      </c>
    </row>
    <row r="647" spans="26:29" x14ac:dyDescent="0.2">
      <c r="Z647" s="133" t="str">
        <f t="shared" si="255"/>
        <v/>
      </c>
      <c r="AC647">
        <f t="shared" si="256"/>
        <v>0</v>
      </c>
    </row>
    <row r="648" spans="26:29" x14ac:dyDescent="0.2">
      <c r="Z648" s="133" t="str">
        <f t="shared" si="255"/>
        <v/>
      </c>
      <c r="AC648">
        <f t="shared" si="256"/>
        <v>0</v>
      </c>
    </row>
    <row r="649" spans="26:29" x14ac:dyDescent="0.2">
      <c r="Z649" s="133" t="str">
        <f t="shared" si="255"/>
        <v/>
      </c>
      <c r="AC649">
        <f t="shared" si="256"/>
        <v>0</v>
      </c>
    </row>
    <row r="650" spans="26:29" x14ac:dyDescent="0.2">
      <c r="Z650" s="133" t="str">
        <f t="shared" si="255"/>
        <v/>
      </c>
      <c r="AC650">
        <f t="shared" si="256"/>
        <v>0</v>
      </c>
    </row>
    <row r="651" spans="26:29" x14ac:dyDescent="0.2">
      <c r="Z651" s="133" t="str">
        <f t="shared" si="255"/>
        <v/>
      </c>
      <c r="AC651">
        <f t="shared" si="256"/>
        <v>0</v>
      </c>
    </row>
    <row r="652" spans="26:29" x14ac:dyDescent="0.2">
      <c r="Z652" s="133" t="str">
        <f t="shared" si="255"/>
        <v/>
      </c>
      <c r="AC652">
        <f t="shared" si="256"/>
        <v>0</v>
      </c>
    </row>
    <row r="653" spans="26:29" x14ac:dyDescent="0.2">
      <c r="Z653" s="133" t="str">
        <f t="shared" si="255"/>
        <v/>
      </c>
      <c r="AC653">
        <f t="shared" si="256"/>
        <v>0</v>
      </c>
    </row>
    <row r="654" spans="26:29" x14ac:dyDescent="0.2">
      <c r="Z654" s="133" t="str">
        <f t="shared" si="255"/>
        <v/>
      </c>
      <c r="AC654">
        <f t="shared" si="256"/>
        <v>0</v>
      </c>
    </row>
    <row r="655" spans="26:29" x14ac:dyDescent="0.2">
      <c r="Z655" s="133" t="str">
        <f t="shared" si="255"/>
        <v/>
      </c>
      <c r="AC655">
        <f t="shared" si="256"/>
        <v>0</v>
      </c>
    </row>
    <row r="656" spans="26:29" x14ac:dyDescent="0.2">
      <c r="Z656" s="133" t="str">
        <f t="shared" si="255"/>
        <v/>
      </c>
      <c r="AC656">
        <f t="shared" si="256"/>
        <v>0</v>
      </c>
    </row>
    <row r="657" spans="26:29" x14ac:dyDescent="0.2">
      <c r="Z657" s="133" t="str">
        <f t="shared" si="255"/>
        <v/>
      </c>
      <c r="AC657">
        <f t="shared" si="256"/>
        <v>0</v>
      </c>
    </row>
    <row r="658" spans="26:29" x14ac:dyDescent="0.2">
      <c r="Z658" s="133" t="str">
        <f t="shared" si="255"/>
        <v/>
      </c>
      <c r="AC658">
        <f t="shared" si="256"/>
        <v>0</v>
      </c>
    </row>
    <row r="659" spans="26:29" x14ac:dyDescent="0.2">
      <c r="Z659" s="133" t="str">
        <f t="shared" si="255"/>
        <v/>
      </c>
      <c r="AC659">
        <f t="shared" si="256"/>
        <v>0</v>
      </c>
    </row>
    <row r="660" spans="26:29" x14ac:dyDescent="0.2">
      <c r="Z660" s="133" t="str">
        <f t="shared" si="255"/>
        <v/>
      </c>
      <c r="AC660">
        <f t="shared" si="256"/>
        <v>0</v>
      </c>
    </row>
    <row r="661" spans="26:29" x14ac:dyDescent="0.2">
      <c r="Z661" s="133" t="str">
        <f t="shared" si="255"/>
        <v/>
      </c>
      <c r="AC661">
        <f t="shared" si="256"/>
        <v>0</v>
      </c>
    </row>
    <row r="662" spans="26:29" x14ac:dyDescent="0.2">
      <c r="Z662" s="133" t="str">
        <f t="shared" si="255"/>
        <v/>
      </c>
      <c r="AC662">
        <f t="shared" si="256"/>
        <v>0</v>
      </c>
    </row>
    <row r="663" spans="26:29" x14ac:dyDescent="0.2">
      <c r="Z663" s="133" t="str">
        <f t="shared" si="255"/>
        <v/>
      </c>
      <c r="AC663">
        <f t="shared" si="256"/>
        <v>0</v>
      </c>
    </row>
    <row r="664" spans="26:29" x14ac:dyDescent="0.2">
      <c r="Z664" s="133" t="str">
        <f t="shared" si="255"/>
        <v/>
      </c>
      <c r="AC664">
        <f t="shared" si="256"/>
        <v>0</v>
      </c>
    </row>
    <row r="665" spans="26:29" x14ac:dyDescent="0.2">
      <c r="Z665" s="133" t="str">
        <f t="shared" si="255"/>
        <v/>
      </c>
      <c r="AC665">
        <f t="shared" si="256"/>
        <v>0</v>
      </c>
    </row>
    <row r="666" spans="26:29" x14ac:dyDescent="0.2">
      <c r="Z666" s="133" t="str">
        <f t="shared" si="255"/>
        <v/>
      </c>
      <c r="AC666">
        <f t="shared" si="256"/>
        <v>0</v>
      </c>
    </row>
    <row r="667" spans="26:29" x14ac:dyDescent="0.2">
      <c r="Z667" s="133" t="str">
        <f t="shared" si="255"/>
        <v/>
      </c>
      <c r="AC667">
        <f t="shared" si="256"/>
        <v>0</v>
      </c>
    </row>
    <row r="668" spans="26:29" x14ac:dyDescent="0.2">
      <c r="Z668" s="133" t="str">
        <f t="shared" si="255"/>
        <v/>
      </c>
      <c r="AC668">
        <f t="shared" si="256"/>
        <v>0</v>
      </c>
    </row>
    <row r="669" spans="26:29" x14ac:dyDescent="0.2">
      <c r="Z669" s="133" t="str">
        <f t="shared" si="255"/>
        <v/>
      </c>
      <c r="AC669">
        <f t="shared" si="256"/>
        <v>0</v>
      </c>
    </row>
    <row r="670" spans="26:29" x14ac:dyDescent="0.2">
      <c r="Z670" s="133" t="str">
        <f t="shared" si="255"/>
        <v/>
      </c>
      <c r="AC670">
        <f t="shared" si="256"/>
        <v>0</v>
      </c>
    </row>
    <row r="671" spans="26:29" x14ac:dyDescent="0.2">
      <c r="Z671" s="133" t="str">
        <f t="shared" si="255"/>
        <v/>
      </c>
      <c r="AC671">
        <f t="shared" si="256"/>
        <v>0</v>
      </c>
    </row>
    <row r="672" spans="26:29" x14ac:dyDescent="0.2">
      <c r="Z672" s="133" t="str">
        <f t="shared" si="255"/>
        <v/>
      </c>
      <c r="AC672">
        <f t="shared" si="256"/>
        <v>0</v>
      </c>
    </row>
    <row r="673" spans="26:29" x14ac:dyDescent="0.2">
      <c r="Z673" s="133" t="str">
        <f t="shared" si="255"/>
        <v/>
      </c>
      <c r="AC673">
        <f t="shared" si="256"/>
        <v>0</v>
      </c>
    </row>
    <row r="674" spans="26:29" x14ac:dyDescent="0.2">
      <c r="Z674" s="133" t="str">
        <f t="shared" si="255"/>
        <v/>
      </c>
      <c r="AC674">
        <f t="shared" si="256"/>
        <v>0</v>
      </c>
    </row>
    <row r="675" spans="26:29" x14ac:dyDescent="0.2">
      <c r="Z675" s="133" t="str">
        <f t="shared" si="255"/>
        <v/>
      </c>
      <c r="AC675">
        <f t="shared" si="256"/>
        <v>0</v>
      </c>
    </row>
    <row r="676" spans="26:29" x14ac:dyDescent="0.2">
      <c r="Z676" s="133" t="str">
        <f t="shared" si="255"/>
        <v/>
      </c>
      <c r="AC676">
        <f t="shared" si="256"/>
        <v>0</v>
      </c>
    </row>
    <row r="677" spans="26:29" x14ac:dyDescent="0.2">
      <c r="Z677" s="133" t="str">
        <f t="shared" si="255"/>
        <v/>
      </c>
      <c r="AC677">
        <f t="shared" si="256"/>
        <v>0</v>
      </c>
    </row>
    <row r="678" spans="26:29" x14ac:dyDescent="0.2">
      <c r="Z678" s="133" t="str">
        <f t="shared" si="255"/>
        <v/>
      </c>
      <c r="AC678">
        <f t="shared" si="256"/>
        <v>0</v>
      </c>
    </row>
    <row r="679" spans="26:29" x14ac:dyDescent="0.2">
      <c r="Z679" s="133" t="str">
        <f t="shared" si="255"/>
        <v/>
      </c>
      <c r="AC679">
        <f t="shared" si="256"/>
        <v>0</v>
      </c>
    </row>
    <row r="680" spans="26:29" x14ac:dyDescent="0.2">
      <c r="Z680" s="133" t="str">
        <f t="shared" si="255"/>
        <v/>
      </c>
      <c r="AC680">
        <f t="shared" si="256"/>
        <v>0</v>
      </c>
    </row>
    <row r="681" spans="26:29" x14ac:dyDescent="0.2">
      <c r="Z681" s="133" t="str">
        <f t="shared" si="255"/>
        <v/>
      </c>
      <c r="AC681">
        <f t="shared" si="256"/>
        <v>0</v>
      </c>
    </row>
    <row r="682" spans="26:29" x14ac:dyDescent="0.2">
      <c r="Z682" s="133" t="str">
        <f t="shared" si="255"/>
        <v/>
      </c>
      <c r="AC682">
        <f t="shared" si="256"/>
        <v>0</v>
      </c>
    </row>
    <row r="683" spans="26:29" x14ac:dyDescent="0.2">
      <c r="Z683" s="133" t="str">
        <f t="shared" si="255"/>
        <v/>
      </c>
      <c r="AC683">
        <f t="shared" si="256"/>
        <v>0</v>
      </c>
    </row>
    <row r="684" spans="26:29" x14ac:dyDescent="0.2">
      <c r="Z684" s="133" t="str">
        <f t="shared" si="255"/>
        <v/>
      </c>
      <c r="AC684">
        <f t="shared" si="256"/>
        <v>0</v>
      </c>
    </row>
    <row r="685" spans="26:29" x14ac:dyDescent="0.2">
      <c r="Z685" s="133" t="str">
        <f t="shared" si="255"/>
        <v/>
      </c>
      <c r="AC685">
        <f t="shared" si="256"/>
        <v>0</v>
      </c>
    </row>
    <row r="686" spans="26:29" x14ac:dyDescent="0.2">
      <c r="Z686" s="133" t="str">
        <f t="shared" si="255"/>
        <v/>
      </c>
      <c r="AC686">
        <f t="shared" si="256"/>
        <v>0</v>
      </c>
    </row>
    <row r="687" spans="26:29" x14ac:dyDescent="0.2">
      <c r="Z687" s="133" t="str">
        <f t="shared" si="255"/>
        <v/>
      </c>
      <c r="AC687">
        <f t="shared" si="256"/>
        <v>0</v>
      </c>
    </row>
    <row r="688" spans="26:29" x14ac:dyDescent="0.2">
      <c r="Z688" s="133" t="str">
        <f t="shared" si="255"/>
        <v/>
      </c>
      <c r="AC688">
        <f t="shared" si="256"/>
        <v>0</v>
      </c>
    </row>
    <row r="689" spans="26:29" x14ac:dyDescent="0.2">
      <c r="Z689" s="133" t="str">
        <f t="shared" si="255"/>
        <v/>
      </c>
      <c r="AC689">
        <f t="shared" si="256"/>
        <v>0</v>
      </c>
    </row>
    <row r="690" spans="26:29" x14ac:dyDescent="0.2">
      <c r="Z690" s="133" t="str">
        <f t="shared" ref="Z690:Z753" si="257">IF(VLOOKUP($W690,Namn,8)="X","Elit",IF(VLOOKUP($W690,Namn,9)="X","A",IF(VLOOKUP($W690,Namn,10)="X","B",IF(VLOOKUP($W690,Namn,11)="X","C",IF(VLOOKUP($W690,Namn,12)="X","D",IF(VLOOKUP($W690,Namn,13)="X","OB",IF(VLOOKUP($W690,Namn,10)="X","OG","")))))))</f>
        <v/>
      </c>
      <c r="AC690">
        <f t="shared" si="256"/>
        <v>0</v>
      </c>
    </row>
    <row r="691" spans="26:29" x14ac:dyDescent="0.2">
      <c r="Z691" s="133" t="str">
        <f t="shared" si="257"/>
        <v/>
      </c>
      <c r="AC691">
        <f t="shared" si="256"/>
        <v>0</v>
      </c>
    </row>
    <row r="692" spans="26:29" x14ac:dyDescent="0.2">
      <c r="Z692" s="133" t="str">
        <f t="shared" si="257"/>
        <v/>
      </c>
      <c r="AC692">
        <f t="shared" si="256"/>
        <v>0</v>
      </c>
    </row>
    <row r="693" spans="26:29" x14ac:dyDescent="0.2">
      <c r="Z693" s="133" t="str">
        <f t="shared" si="257"/>
        <v/>
      </c>
      <c r="AC693">
        <f t="shared" si="256"/>
        <v>0</v>
      </c>
    </row>
    <row r="694" spans="26:29" x14ac:dyDescent="0.2">
      <c r="Z694" s="133" t="str">
        <f t="shared" si="257"/>
        <v/>
      </c>
      <c r="AC694">
        <f t="shared" si="256"/>
        <v>0</v>
      </c>
    </row>
    <row r="695" spans="26:29" x14ac:dyDescent="0.2">
      <c r="Z695" s="133" t="str">
        <f t="shared" si="257"/>
        <v/>
      </c>
      <c r="AC695">
        <f t="shared" si="256"/>
        <v>0</v>
      </c>
    </row>
    <row r="696" spans="26:29" x14ac:dyDescent="0.2">
      <c r="Z696" s="133" t="str">
        <f t="shared" si="257"/>
        <v/>
      </c>
      <c r="AC696">
        <f t="shared" si="256"/>
        <v>0</v>
      </c>
    </row>
    <row r="697" spans="26:29" x14ac:dyDescent="0.2">
      <c r="Z697" s="133" t="str">
        <f t="shared" si="257"/>
        <v/>
      </c>
      <c r="AC697">
        <f t="shared" si="256"/>
        <v>0</v>
      </c>
    </row>
    <row r="698" spans="26:29" x14ac:dyDescent="0.2">
      <c r="Z698" s="133" t="str">
        <f t="shared" si="257"/>
        <v/>
      </c>
      <c r="AC698">
        <f t="shared" si="256"/>
        <v>0</v>
      </c>
    </row>
    <row r="699" spans="26:29" x14ac:dyDescent="0.2">
      <c r="Z699" s="133" t="str">
        <f t="shared" si="257"/>
        <v/>
      </c>
      <c r="AC699">
        <f t="shared" si="256"/>
        <v>0</v>
      </c>
    </row>
    <row r="700" spans="26:29" x14ac:dyDescent="0.2">
      <c r="Z700" s="133" t="str">
        <f t="shared" si="257"/>
        <v/>
      </c>
      <c r="AC700">
        <f t="shared" si="256"/>
        <v>0</v>
      </c>
    </row>
    <row r="701" spans="26:29" x14ac:dyDescent="0.2">
      <c r="Z701" s="133" t="str">
        <f t="shared" si="257"/>
        <v/>
      </c>
      <c r="AC701">
        <f t="shared" si="256"/>
        <v>0</v>
      </c>
    </row>
    <row r="702" spans="26:29" x14ac:dyDescent="0.2">
      <c r="Z702" s="133" t="str">
        <f t="shared" si="257"/>
        <v/>
      </c>
      <c r="AC702">
        <f t="shared" si="256"/>
        <v>0</v>
      </c>
    </row>
    <row r="703" spans="26:29" x14ac:dyDescent="0.2">
      <c r="Z703" s="133" t="str">
        <f t="shared" si="257"/>
        <v/>
      </c>
      <c r="AC703">
        <f t="shared" si="256"/>
        <v>0</v>
      </c>
    </row>
    <row r="704" spans="26:29" x14ac:dyDescent="0.2">
      <c r="Z704" s="133" t="str">
        <f t="shared" si="257"/>
        <v/>
      </c>
      <c r="AC704">
        <f t="shared" si="256"/>
        <v>0</v>
      </c>
    </row>
    <row r="705" spans="26:29" x14ac:dyDescent="0.2">
      <c r="Z705" s="133" t="str">
        <f t="shared" si="257"/>
        <v/>
      </c>
      <c r="AC705">
        <f t="shared" si="256"/>
        <v>0</v>
      </c>
    </row>
    <row r="706" spans="26:29" x14ac:dyDescent="0.2">
      <c r="Z706" s="133" t="str">
        <f t="shared" si="257"/>
        <v/>
      </c>
      <c r="AC706">
        <f t="shared" si="256"/>
        <v>0</v>
      </c>
    </row>
    <row r="707" spans="26:29" x14ac:dyDescent="0.2">
      <c r="Z707" s="133" t="str">
        <f t="shared" si="257"/>
        <v/>
      </c>
      <c r="AC707">
        <f t="shared" si="256"/>
        <v>0</v>
      </c>
    </row>
    <row r="708" spans="26:29" x14ac:dyDescent="0.2">
      <c r="Z708" s="133" t="str">
        <f t="shared" si="257"/>
        <v/>
      </c>
      <c r="AC708">
        <f t="shared" ref="AC708:AC771" si="258">AD708-AE708</f>
        <v>0</v>
      </c>
    </row>
    <row r="709" spans="26:29" x14ac:dyDescent="0.2">
      <c r="Z709" s="133" t="str">
        <f t="shared" si="257"/>
        <v/>
      </c>
      <c r="AC709">
        <f t="shared" si="258"/>
        <v>0</v>
      </c>
    </row>
    <row r="710" spans="26:29" x14ac:dyDescent="0.2">
      <c r="Z710" s="133" t="str">
        <f t="shared" si="257"/>
        <v/>
      </c>
      <c r="AC710">
        <f t="shared" si="258"/>
        <v>0</v>
      </c>
    </row>
    <row r="711" spans="26:29" x14ac:dyDescent="0.2">
      <c r="Z711" s="133" t="str">
        <f t="shared" si="257"/>
        <v/>
      </c>
      <c r="AC711">
        <f t="shared" si="258"/>
        <v>0</v>
      </c>
    </row>
    <row r="712" spans="26:29" x14ac:dyDescent="0.2">
      <c r="Z712" s="133" t="str">
        <f t="shared" si="257"/>
        <v/>
      </c>
      <c r="AC712">
        <f t="shared" si="258"/>
        <v>0</v>
      </c>
    </row>
    <row r="713" spans="26:29" x14ac:dyDescent="0.2">
      <c r="Z713" s="133" t="str">
        <f t="shared" si="257"/>
        <v/>
      </c>
      <c r="AC713">
        <f t="shared" si="258"/>
        <v>0</v>
      </c>
    </row>
    <row r="714" spans="26:29" x14ac:dyDescent="0.2">
      <c r="Z714" s="133" t="str">
        <f t="shared" si="257"/>
        <v/>
      </c>
      <c r="AC714">
        <f t="shared" si="258"/>
        <v>0</v>
      </c>
    </row>
    <row r="715" spans="26:29" x14ac:dyDescent="0.2">
      <c r="Z715" s="133" t="str">
        <f t="shared" si="257"/>
        <v/>
      </c>
      <c r="AC715">
        <f t="shared" si="258"/>
        <v>0</v>
      </c>
    </row>
    <row r="716" spans="26:29" x14ac:dyDescent="0.2">
      <c r="Z716" s="133" t="str">
        <f t="shared" si="257"/>
        <v/>
      </c>
      <c r="AC716">
        <f t="shared" si="258"/>
        <v>0</v>
      </c>
    </row>
    <row r="717" spans="26:29" x14ac:dyDescent="0.2">
      <c r="Z717" s="133" t="str">
        <f t="shared" si="257"/>
        <v/>
      </c>
      <c r="AC717">
        <f t="shared" si="258"/>
        <v>0</v>
      </c>
    </row>
    <row r="718" spans="26:29" x14ac:dyDescent="0.2">
      <c r="Z718" s="133" t="str">
        <f t="shared" si="257"/>
        <v/>
      </c>
      <c r="AC718">
        <f t="shared" si="258"/>
        <v>0</v>
      </c>
    </row>
    <row r="719" spans="26:29" x14ac:dyDescent="0.2">
      <c r="Z719" s="133" t="str">
        <f t="shared" si="257"/>
        <v/>
      </c>
      <c r="AC719">
        <f t="shared" si="258"/>
        <v>0</v>
      </c>
    </row>
    <row r="720" spans="26:29" x14ac:dyDescent="0.2">
      <c r="Z720" s="133" t="str">
        <f t="shared" si="257"/>
        <v/>
      </c>
      <c r="AC720">
        <f t="shared" si="258"/>
        <v>0</v>
      </c>
    </row>
    <row r="721" spans="26:29" x14ac:dyDescent="0.2">
      <c r="Z721" s="133" t="str">
        <f t="shared" si="257"/>
        <v/>
      </c>
      <c r="AC721">
        <f t="shared" si="258"/>
        <v>0</v>
      </c>
    </row>
    <row r="722" spans="26:29" x14ac:dyDescent="0.2">
      <c r="Z722" s="133" t="str">
        <f t="shared" si="257"/>
        <v/>
      </c>
      <c r="AC722">
        <f t="shared" si="258"/>
        <v>0</v>
      </c>
    </row>
    <row r="723" spans="26:29" x14ac:dyDescent="0.2">
      <c r="Z723" s="133" t="str">
        <f t="shared" si="257"/>
        <v/>
      </c>
      <c r="AC723">
        <f t="shared" si="258"/>
        <v>0</v>
      </c>
    </row>
    <row r="724" spans="26:29" x14ac:dyDescent="0.2">
      <c r="Z724" s="133" t="str">
        <f t="shared" si="257"/>
        <v/>
      </c>
      <c r="AC724">
        <f t="shared" si="258"/>
        <v>0</v>
      </c>
    </row>
    <row r="725" spans="26:29" x14ac:dyDescent="0.2">
      <c r="Z725" s="133" t="str">
        <f t="shared" si="257"/>
        <v/>
      </c>
      <c r="AC725">
        <f t="shared" si="258"/>
        <v>0</v>
      </c>
    </row>
    <row r="726" spans="26:29" x14ac:dyDescent="0.2">
      <c r="Z726" s="133" t="str">
        <f t="shared" si="257"/>
        <v/>
      </c>
      <c r="AC726">
        <f t="shared" si="258"/>
        <v>0</v>
      </c>
    </row>
    <row r="727" spans="26:29" x14ac:dyDescent="0.2">
      <c r="Z727" s="133" t="str">
        <f t="shared" si="257"/>
        <v/>
      </c>
      <c r="AC727">
        <f t="shared" si="258"/>
        <v>0</v>
      </c>
    </row>
    <row r="728" spans="26:29" x14ac:dyDescent="0.2">
      <c r="Z728" s="133" t="str">
        <f t="shared" si="257"/>
        <v/>
      </c>
      <c r="AC728">
        <f t="shared" si="258"/>
        <v>0</v>
      </c>
    </row>
    <row r="729" spans="26:29" x14ac:dyDescent="0.2">
      <c r="Z729" s="133" t="str">
        <f t="shared" si="257"/>
        <v/>
      </c>
      <c r="AC729">
        <f t="shared" si="258"/>
        <v>0</v>
      </c>
    </row>
    <row r="730" spans="26:29" x14ac:dyDescent="0.2">
      <c r="Z730" s="133" t="str">
        <f t="shared" si="257"/>
        <v/>
      </c>
      <c r="AC730">
        <f t="shared" si="258"/>
        <v>0</v>
      </c>
    </row>
    <row r="731" spans="26:29" x14ac:dyDescent="0.2">
      <c r="Z731" s="133" t="str">
        <f t="shared" si="257"/>
        <v/>
      </c>
      <c r="AC731">
        <f t="shared" si="258"/>
        <v>0</v>
      </c>
    </row>
    <row r="732" spans="26:29" x14ac:dyDescent="0.2">
      <c r="Z732" s="133" t="str">
        <f t="shared" si="257"/>
        <v/>
      </c>
      <c r="AC732">
        <f t="shared" si="258"/>
        <v>0</v>
      </c>
    </row>
    <row r="733" spans="26:29" x14ac:dyDescent="0.2">
      <c r="Z733" s="133" t="str">
        <f t="shared" si="257"/>
        <v/>
      </c>
      <c r="AC733">
        <f t="shared" si="258"/>
        <v>0</v>
      </c>
    </row>
    <row r="734" spans="26:29" x14ac:dyDescent="0.2">
      <c r="Z734" s="133" t="str">
        <f t="shared" si="257"/>
        <v/>
      </c>
      <c r="AC734">
        <f t="shared" si="258"/>
        <v>0</v>
      </c>
    </row>
    <row r="735" spans="26:29" x14ac:dyDescent="0.2">
      <c r="Z735" s="133" t="str">
        <f t="shared" si="257"/>
        <v/>
      </c>
      <c r="AC735">
        <f t="shared" si="258"/>
        <v>0</v>
      </c>
    </row>
    <row r="736" spans="26:29" x14ac:dyDescent="0.2">
      <c r="Z736" s="133" t="str">
        <f t="shared" si="257"/>
        <v/>
      </c>
      <c r="AC736">
        <f t="shared" si="258"/>
        <v>0</v>
      </c>
    </row>
    <row r="737" spans="26:29" x14ac:dyDescent="0.2">
      <c r="Z737" s="133" t="str">
        <f t="shared" si="257"/>
        <v/>
      </c>
      <c r="AC737">
        <f t="shared" si="258"/>
        <v>0</v>
      </c>
    </row>
    <row r="738" spans="26:29" x14ac:dyDescent="0.2">
      <c r="Z738" s="133" t="str">
        <f t="shared" si="257"/>
        <v/>
      </c>
      <c r="AC738">
        <f t="shared" si="258"/>
        <v>0</v>
      </c>
    </row>
    <row r="739" spans="26:29" x14ac:dyDescent="0.2">
      <c r="Z739" s="133" t="str">
        <f t="shared" si="257"/>
        <v/>
      </c>
      <c r="AC739">
        <f t="shared" si="258"/>
        <v>0</v>
      </c>
    </row>
    <row r="740" spans="26:29" x14ac:dyDescent="0.2">
      <c r="Z740" s="133" t="str">
        <f t="shared" si="257"/>
        <v/>
      </c>
      <c r="AC740">
        <f t="shared" si="258"/>
        <v>0</v>
      </c>
    </row>
    <row r="741" spans="26:29" x14ac:dyDescent="0.2">
      <c r="Z741" s="133" t="str">
        <f t="shared" si="257"/>
        <v/>
      </c>
      <c r="AC741">
        <f t="shared" si="258"/>
        <v>0</v>
      </c>
    </row>
    <row r="742" spans="26:29" x14ac:dyDescent="0.2">
      <c r="Z742" s="133" t="str">
        <f t="shared" si="257"/>
        <v/>
      </c>
      <c r="AC742">
        <f t="shared" si="258"/>
        <v>0</v>
      </c>
    </row>
    <row r="743" spans="26:29" x14ac:dyDescent="0.2">
      <c r="Z743" s="133" t="str">
        <f t="shared" si="257"/>
        <v/>
      </c>
      <c r="AC743">
        <f t="shared" si="258"/>
        <v>0</v>
      </c>
    </row>
    <row r="744" spans="26:29" x14ac:dyDescent="0.2">
      <c r="Z744" s="133" t="str">
        <f t="shared" si="257"/>
        <v/>
      </c>
      <c r="AC744">
        <f t="shared" si="258"/>
        <v>0</v>
      </c>
    </row>
    <row r="745" spans="26:29" x14ac:dyDescent="0.2">
      <c r="Z745" s="133" t="str">
        <f t="shared" si="257"/>
        <v/>
      </c>
      <c r="AC745">
        <f t="shared" si="258"/>
        <v>0</v>
      </c>
    </row>
    <row r="746" spans="26:29" x14ac:dyDescent="0.2">
      <c r="Z746" s="133" t="str">
        <f t="shared" si="257"/>
        <v/>
      </c>
      <c r="AC746">
        <f t="shared" si="258"/>
        <v>0</v>
      </c>
    </row>
    <row r="747" spans="26:29" x14ac:dyDescent="0.2">
      <c r="Z747" s="133" t="str">
        <f t="shared" si="257"/>
        <v/>
      </c>
      <c r="AC747">
        <f t="shared" si="258"/>
        <v>0</v>
      </c>
    </row>
    <row r="748" spans="26:29" x14ac:dyDescent="0.2">
      <c r="Z748" s="133" t="str">
        <f t="shared" si="257"/>
        <v/>
      </c>
      <c r="AC748">
        <f t="shared" si="258"/>
        <v>0</v>
      </c>
    </row>
    <row r="749" spans="26:29" x14ac:dyDescent="0.2">
      <c r="Z749" s="133" t="str">
        <f t="shared" si="257"/>
        <v/>
      </c>
      <c r="AC749">
        <f t="shared" si="258"/>
        <v>0</v>
      </c>
    </row>
    <row r="750" spans="26:29" x14ac:dyDescent="0.2">
      <c r="Z750" s="133" t="str">
        <f t="shared" si="257"/>
        <v/>
      </c>
      <c r="AC750">
        <f t="shared" si="258"/>
        <v>0</v>
      </c>
    </row>
    <row r="751" spans="26:29" x14ac:dyDescent="0.2">
      <c r="Z751" s="133" t="str">
        <f t="shared" si="257"/>
        <v/>
      </c>
      <c r="AC751">
        <f t="shared" si="258"/>
        <v>0</v>
      </c>
    </row>
    <row r="752" spans="26:29" x14ac:dyDescent="0.2">
      <c r="Z752" s="133" t="str">
        <f t="shared" si="257"/>
        <v/>
      </c>
      <c r="AC752">
        <f t="shared" si="258"/>
        <v>0</v>
      </c>
    </row>
    <row r="753" spans="26:29" x14ac:dyDescent="0.2">
      <c r="Z753" s="133" t="str">
        <f t="shared" si="257"/>
        <v/>
      </c>
      <c r="AC753">
        <f t="shared" si="258"/>
        <v>0</v>
      </c>
    </row>
    <row r="754" spans="26:29" x14ac:dyDescent="0.2">
      <c r="Z754" s="133" t="str">
        <f t="shared" ref="Z754:Z817" si="259">IF(VLOOKUP($W754,Namn,8)="X","Elit",IF(VLOOKUP($W754,Namn,9)="X","A",IF(VLOOKUP($W754,Namn,10)="X","B",IF(VLOOKUP($W754,Namn,11)="X","C",IF(VLOOKUP($W754,Namn,12)="X","D",IF(VLOOKUP($W754,Namn,13)="X","OB",IF(VLOOKUP($W754,Namn,10)="X","OG","")))))))</f>
        <v/>
      </c>
      <c r="AC754">
        <f t="shared" si="258"/>
        <v>0</v>
      </c>
    </row>
    <row r="755" spans="26:29" x14ac:dyDescent="0.2">
      <c r="Z755" s="133" t="str">
        <f t="shared" si="259"/>
        <v/>
      </c>
      <c r="AC755">
        <f t="shared" si="258"/>
        <v>0</v>
      </c>
    </row>
    <row r="756" spans="26:29" x14ac:dyDescent="0.2">
      <c r="Z756" s="133" t="str">
        <f t="shared" si="259"/>
        <v/>
      </c>
      <c r="AC756">
        <f t="shared" si="258"/>
        <v>0</v>
      </c>
    </row>
    <row r="757" spans="26:29" x14ac:dyDescent="0.2">
      <c r="Z757" s="133" t="str">
        <f t="shared" si="259"/>
        <v/>
      </c>
      <c r="AC757">
        <f t="shared" si="258"/>
        <v>0</v>
      </c>
    </row>
    <row r="758" spans="26:29" x14ac:dyDescent="0.2">
      <c r="Z758" s="133" t="str">
        <f t="shared" si="259"/>
        <v/>
      </c>
      <c r="AC758">
        <f t="shared" si="258"/>
        <v>0</v>
      </c>
    </row>
    <row r="759" spans="26:29" x14ac:dyDescent="0.2">
      <c r="Z759" s="133" t="str">
        <f t="shared" si="259"/>
        <v/>
      </c>
      <c r="AC759">
        <f t="shared" si="258"/>
        <v>0</v>
      </c>
    </row>
    <row r="760" spans="26:29" x14ac:dyDescent="0.2">
      <c r="Z760" s="133" t="str">
        <f t="shared" si="259"/>
        <v/>
      </c>
      <c r="AC760">
        <f t="shared" si="258"/>
        <v>0</v>
      </c>
    </row>
    <row r="761" spans="26:29" x14ac:dyDescent="0.2">
      <c r="Z761" s="133" t="str">
        <f t="shared" si="259"/>
        <v/>
      </c>
      <c r="AC761">
        <f t="shared" si="258"/>
        <v>0</v>
      </c>
    </row>
    <row r="762" spans="26:29" x14ac:dyDescent="0.2">
      <c r="Z762" s="133" t="str">
        <f t="shared" si="259"/>
        <v/>
      </c>
      <c r="AC762">
        <f t="shared" si="258"/>
        <v>0</v>
      </c>
    </row>
    <row r="763" spans="26:29" x14ac:dyDescent="0.2">
      <c r="Z763" s="133" t="str">
        <f t="shared" si="259"/>
        <v/>
      </c>
      <c r="AC763">
        <f t="shared" si="258"/>
        <v>0</v>
      </c>
    </row>
    <row r="764" spans="26:29" x14ac:dyDescent="0.2">
      <c r="Z764" s="133" t="str">
        <f t="shared" si="259"/>
        <v/>
      </c>
      <c r="AC764">
        <f t="shared" si="258"/>
        <v>0</v>
      </c>
    </row>
    <row r="765" spans="26:29" x14ac:dyDescent="0.2">
      <c r="Z765" s="133" t="str">
        <f t="shared" si="259"/>
        <v/>
      </c>
      <c r="AC765">
        <f t="shared" si="258"/>
        <v>0</v>
      </c>
    </row>
    <row r="766" spans="26:29" x14ac:dyDescent="0.2">
      <c r="Z766" s="133" t="str">
        <f t="shared" si="259"/>
        <v/>
      </c>
      <c r="AC766">
        <f t="shared" si="258"/>
        <v>0</v>
      </c>
    </row>
    <row r="767" spans="26:29" x14ac:dyDescent="0.2">
      <c r="Z767" s="133" t="str">
        <f t="shared" si="259"/>
        <v/>
      </c>
      <c r="AC767">
        <f t="shared" si="258"/>
        <v>0</v>
      </c>
    </row>
    <row r="768" spans="26:29" x14ac:dyDescent="0.2">
      <c r="Z768" s="133" t="str">
        <f t="shared" si="259"/>
        <v/>
      </c>
      <c r="AC768">
        <f t="shared" si="258"/>
        <v>0</v>
      </c>
    </row>
    <row r="769" spans="26:29" x14ac:dyDescent="0.2">
      <c r="Z769" s="133" t="str">
        <f t="shared" si="259"/>
        <v/>
      </c>
      <c r="AC769">
        <f t="shared" si="258"/>
        <v>0</v>
      </c>
    </row>
    <row r="770" spans="26:29" x14ac:dyDescent="0.2">
      <c r="Z770" s="133" t="str">
        <f t="shared" si="259"/>
        <v/>
      </c>
      <c r="AC770">
        <f t="shared" si="258"/>
        <v>0</v>
      </c>
    </row>
    <row r="771" spans="26:29" x14ac:dyDescent="0.2">
      <c r="Z771" s="133" t="str">
        <f t="shared" si="259"/>
        <v/>
      </c>
      <c r="AC771">
        <f t="shared" si="258"/>
        <v>0</v>
      </c>
    </row>
    <row r="772" spans="26:29" x14ac:dyDescent="0.2">
      <c r="Z772" s="133" t="str">
        <f t="shared" si="259"/>
        <v/>
      </c>
      <c r="AC772">
        <f t="shared" ref="AC772:AC835" si="260">AD772-AE772</f>
        <v>0</v>
      </c>
    </row>
    <row r="773" spans="26:29" x14ac:dyDescent="0.2">
      <c r="Z773" s="133" t="str">
        <f t="shared" si="259"/>
        <v/>
      </c>
      <c r="AC773">
        <f t="shared" si="260"/>
        <v>0</v>
      </c>
    </row>
    <row r="774" spans="26:29" x14ac:dyDescent="0.2">
      <c r="Z774" s="133" t="str">
        <f t="shared" si="259"/>
        <v/>
      </c>
      <c r="AC774">
        <f t="shared" si="260"/>
        <v>0</v>
      </c>
    </row>
    <row r="775" spans="26:29" x14ac:dyDescent="0.2">
      <c r="Z775" s="133" t="str">
        <f t="shared" si="259"/>
        <v/>
      </c>
      <c r="AC775">
        <f t="shared" si="260"/>
        <v>0</v>
      </c>
    </row>
    <row r="776" spans="26:29" x14ac:dyDescent="0.2">
      <c r="Z776" s="133" t="str">
        <f t="shared" si="259"/>
        <v/>
      </c>
      <c r="AC776">
        <f t="shared" si="260"/>
        <v>0</v>
      </c>
    </row>
    <row r="777" spans="26:29" x14ac:dyDescent="0.2">
      <c r="Z777" s="133" t="str">
        <f t="shared" si="259"/>
        <v/>
      </c>
      <c r="AC777">
        <f t="shared" si="260"/>
        <v>0</v>
      </c>
    </row>
    <row r="778" spans="26:29" x14ac:dyDescent="0.2">
      <c r="Z778" s="133" t="str">
        <f t="shared" si="259"/>
        <v/>
      </c>
      <c r="AC778">
        <f t="shared" si="260"/>
        <v>0</v>
      </c>
    </row>
    <row r="779" spans="26:29" x14ac:dyDescent="0.2">
      <c r="Z779" s="133" t="str">
        <f t="shared" si="259"/>
        <v/>
      </c>
      <c r="AC779">
        <f t="shared" si="260"/>
        <v>0</v>
      </c>
    </row>
    <row r="780" spans="26:29" x14ac:dyDescent="0.2">
      <c r="Z780" s="133" t="str">
        <f t="shared" si="259"/>
        <v/>
      </c>
      <c r="AC780">
        <f t="shared" si="260"/>
        <v>0</v>
      </c>
    </row>
    <row r="781" spans="26:29" x14ac:dyDescent="0.2">
      <c r="Z781" s="133" t="str">
        <f t="shared" si="259"/>
        <v/>
      </c>
      <c r="AC781">
        <f t="shared" si="260"/>
        <v>0</v>
      </c>
    </row>
    <row r="782" spans="26:29" x14ac:dyDescent="0.2">
      <c r="Z782" s="133" t="str">
        <f t="shared" si="259"/>
        <v/>
      </c>
      <c r="AC782">
        <f t="shared" si="260"/>
        <v>0</v>
      </c>
    </row>
    <row r="783" spans="26:29" x14ac:dyDescent="0.2">
      <c r="Z783" s="133" t="str">
        <f t="shared" si="259"/>
        <v/>
      </c>
      <c r="AC783">
        <f t="shared" si="260"/>
        <v>0</v>
      </c>
    </row>
    <row r="784" spans="26:29" x14ac:dyDescent="0.2">
      <c r="Z784" s="133" t="str">
        <f t="shared" si="259"/>
        <v/>
      </c>
      <c r="AC784">
        <f t="shared" si="260"/>
        <v>0</v>
      </c>
    </row>
    <row r="785" spans="26:29" x14ac:dyDescent="0.2">
      <c r="Z785" s="133" t="str">
        <f t="shared" si="259"/>
        <v/>
      </c>
      <c r="AC785">
        <f t="shared" si="260"/>
        <v>0</v>
      </c>
    </row>
    <row r="786" spans="26:29" x14ac:dyDescent="0.2">
      <c r="Z786" s="133" t="str">
        <f t="shared" si="259"/>
        <v/>
      </c>
      <c r="AC786">
        <f t="shared" si="260"/>
        <v>0</v>
      </c>
    </row>
    <row r="787" spans="26:29" x14ac:dyDescent="0.2">
      <c r="Z787" s="133" t="str">
        <f t="shared" si="259"/>
        <v/>
      </c>
      <c r="AC787">
        <f t="shared" si="260"/>
        <v>0</v>
      </c>
    </row>
    <row r="788" spans="26:29" x14ac:dyDescent="0.2">
      <c r="Z788" s="133" t="str">
        <f t="shared" si="259"/>
        <v/>
      </c>
      <c r="AC788">
        <f t="shared" si="260"/>
        <v>0</v>
      </c>
    </row>
    <row r="789" spans="26:29" x14ac:dyDescent="0.2">
      <c r="Z789" s="133" t="str">
        <f t="shared" si="259"/>
        <v/>
      </c>
      <c r="AC789">
        <f t="shared" si="260"/>
        <v>0</v>
      </c>
    </row>
    <row r="790" spans="26:29" x14ac:dyDescent="0.2">
      <c r="Z790" s="133" t="str">
        <f t="shared" si="259"/>
        <v/>
      </c>
      <c r="AC790">
        <f t="shared" si="260"/>
        <v>0</v>
      </c>
    </row>
    <row r="791" spans="26:29" x14ac:dyDescent="0.2">
      <c r="Z791" s="133" t="str">
        <f t="shared" si="259"/>
        <v/>
      </c>
      <c r="AC791">
        <f t="shared" si="260"/>
        <v>0</v>
      </c>
    </row>
    <row r="792" spans="26:29" x14ac:dyDescent="0.2">
      <c r="Z792" s="133" t="str">
        <f t="shared" si="259"/>
        <v/>
      </c>
      <c r="AC792">
        <f t="shared" si="260"/>
        <v>0</v>
      </c>
    </row>
    <row r="793" spans="26:29" x14ac:dyDescent="0.2">
      <c r="Z793" s="133" t="str">
        <f t="shared" si="259"/>
        <v/>
      </c>
      <c r="AC793">
        <f t="shared" si="260"/>
        <v>0</v>
      </c>
    </row>
    <row r="794" spans="26:29" x14ac:dyDescent="0.2">
      <c r="Z794" s="133" t="str">
        <f t="shared" si="259"/>
        <v/>
      </c>
      <c r="AC794">
        <f t="shared" si="260"/>
        <v>0</v>
      </c>
    </row>
    <row r="795" spans="26:29" x14ac:dyDescent="0.2">
      <c r="Z795" s="133" t="str">
        <f t="shared" si="259"/>
        <v/>
      </c>
      <c r="AC795">
        <f t="shared" si="260"/>
        <v>0</v>
      </c>
    </row>
    <row r="796" spans="26:29" x14ac:dyDescent="0.2">
      <c r="Z796" s="133" t="str">
        <f t="shared" si="259"/>
        <v/>
      </c>
      <c r="AC796">
        <f t="shared" si="260"/>
        <v>0</v>
      </c>
    </row>
    <row r="797" spans="26:29" x14ac:dyDescent="0.2">
      <c r="Z797" s="133" t="str">
        <f t="shared" si="259"/>
        <v/>
      </c>
      <c r="AC797">
        <f t="shared" si="260"/>
        <v>0</v>
      </c>
    </row>
    <row r="798" spans="26:29" x14ac:dyDescent="0.2">
      <c r="Z798" s="133" t="str">
        <f t="shared" si="259"/>
        <v/>
      </c>
      <c r="AC798">
        <f t="shared" si="260"/>
        <v>0</v>
      </c>
    </row>
    <row r="799" spans="26:29" x14ac:dyDescent="0.2">
      <c r="Z799" s="133" t="str">
        <f t="shared" si="259"/>
        <v/>
      </c>
      <c r="AC799">
        <f t="shared" si="260"/>
        <v>0</v>
      </c>
    </row>
    <row r="800" spans="26:29" x14ac:dyDescent="0.2">
      <c r="Z800" s="133" t="str">
        <f t="shared" si="259"/>
        <v/>
      </c>
      <c r="AC800">
        <f t="shared" si="260"/>
        <v>0</v>
      </c>
    </row>
    <row r="801" spans="26:29" x14ac:dyDescent="0.2">
      <c r="Z801" s="133" t="str">
        <f t="shared" si="259"/>
        <v/>
      </c>
      <c r="AC801">
        <f t="shared" si="260"/>
        <v>0</v>
      </c>
    </row>
    <row r="802" spans="26:29" x14ac:dyDescent="0.2">
      <c r="Z802" s="133" t="str">
        <f t="shared" si="259"/>
        <v/>
      </c>
      <c r="AC802">
        <f t="shared" si="260"/>
        <v>0</v>
      </c>
    </row>
    <row r="803" spans="26:29" x14ac:dyDescent="0.2">
      <c r="Z803" s="133" t="str">
        <f t="shared" si="259"/>
        <v/>
      </c>
      <c r="AC803">
        <f t="shared" si="260"/>
        <v>0</v>
      </c>
    </row>
    <row r="804" spans="26:29" x14ac:dyDescent="0.2">
      <c r="Z804" s="133" t="str">
        <f t="shared" si="259"/>
        <v/>
      </c>
      <c r="AC804">
        <f t="shared" si="260"/>
        <v>0</v>
      </c>
    </row>
    <row r="805" spans="26:29" x14ac:dyDescent="0.2">
      <c r="Z805" s="133" t="str">
        <f t="shared" si="259"/>
        <v/>
      </c>
      <c r="AC805">
        <f t="shared" si="260"/>
        <v>0</v>
      </c>
    </row>
    <row r="806" spans="26:29" x14ac:dyDescent="0.2">
      <c r="Z806" s="133" t="str">
        <f t="shared" si="259"/>
        <v/>
      </c>
      <c r="AC806">
        <f t="shared" si="260"/>
        <v>0</v>
      </c>
    </row>
    <row r="807" spans="26:29" x14ac:dyDescent="0.2">
      <c r="Z807" s="133" t="str">
        <f t="shared" si="259"/>
        <v/>
      </c>
      <c r="AC807">
        <f t="shared" si="260"/>
        <v>0</v>
      </c>
    </row>
    <row r="808" spans="26:29" x14ac:dyDescent="0.2">
      <c r="Z808" s="133" t="str">
        <f t="shared" si="259"/>
        <v/>
      </c>
      <c r="AC808">
        <f t="shared" si="260"/>
        <v>0</v>
      </c>
    </row>
    <row r="809" spans="26:29" x14ac:dyDescent="0.2">
      <c r="Z809" s="133" t="str">
        <f t="shared" si="259"/>
        <v/>
      </c>
      <c r="AC809">
        <f t="shared" si="260"/>
        <v>0</v>
      </c>
    </row>
    <row r="810" spans="26:29" x14ac:dyDescent="0.2">
      <c r="Z810" s="133" t="str">
        <f t="shared" si="259"/>
        <v/>
      </c>
      <c r="AC810">
        <f t="shared" si="260"/>
        <v>0</v>
      </c>
    </row>
    <row r="811" spans="26:29" x14ac:dyDescent="0.2">
      <c r="Z811" s="133" t="str">
        <f t="shared" si="259"/>
        <v/>
      </c>
      <c r="AC811">
        <f t="shared" si="260"/>
        <v>0</v>
      </c>
    </row>
    <row r="812" spans="26:29" x14ac:dyDescent="0.2">
      <c r="Z812" s="133" t="str">
        <f t="shared" si="259"/>
        <v/>
      </c>
      <c r="AC812">
        <f t="shared" si="260"/>
        <v>0</v>
      </c>
    </row>
    <row r="813" spans="26:29" x14ac:dyDescent="0.2">
      <c r="Z813" s="133" t="str">
        <f t="shared" si="259"/>
        <v/>
      </c>
      <c r="AC813">
        <f t="shared" si="260"/>
        <v>0</v>
      </c>
    </row>
    <row r="814" spans="26:29" x14ac:dyDescent="0.2">
      <c r="Z814" s="133" t="str">
        <f t="shared" si="259"/>
        <v/>
      </c>
      <c r="AC814">
        <f t="shared" si="260"/>
        <v>0</v>
      </c>
    </row>
    <row r="815" spans="26:29" x14ac:dyDescent="0.2">
      <c r="Z815" s="133" t="str">
        <f t="shared" si="259"/>
        <v/>
      </c>
      <c r="AC815">
        <f t="shared" si="260"/>
        <v>0</v>
      </c>
    </row>
    <row r="816" spans="26:29" x14ac:dyDescent="0.2">
      <c r="Z816" s="133" t="str">
        <f t="shared" si="259"/>
        <v/>
      </c>
      <c r="AC816">
        <f t="shared" si="260"/>
        <v>0</v>
      </c>
    </row>
    <row r="817" spans="26:29" x14ac:dyDescent="0.2">
      <c r="Z817" s="133" t="str">
        <f t="shared" si="259"/>
        <v/>
      </c>
      <c r="AC817">
        <f t="shared" si="260"/>
        <v>0</v>
      </c>
    </row>
    <row r="818" spans="26:29" x14ac:dyDescent="0.2">
      <c r="Z818" s="133" t="str">
        <f t="shared" ref="Z818:Z881" si="261">IF(VLOOKUP($W818,Namn,8)="X","Elit",IF(VLOOKUP($W818,Namn,9)="X","A",IF(VLOOKUP($W818,Namn,10)="X","B",IF(VLOOKUP($W818,Namn,11)="X","C",IF(VLOOKUP($W818,Namn,12)="X","D",IF(VLOOKUP($W818,Namn,13)="X","OB",IF(VLOOKUP($W818,Namn,10)="X","OG","")))))))</f>
        <v/>
      </c>
      <c r="AC818">
        <f t="shared" si="260"/>
        <v>0</v>
      </c>
    </row>
    <row r="819" spans="26:29" x14ac:dyDescent="0.2">
      <c r="Z819" s="133" t="str">
        <f t="shared" si="261"/>
        <v/>
      </c>
      <c r="AC819">
        <f t="shared" si="260"/>
        <v>0</v>
      </c>
    </row>
    <row r="820" spans="26:29" x14ac:dyDescent="0.2">
      <c r="Z820" s="133" t="str">
        <f t="shared" si="261"/>
        <v/>
      </c>
      <c r="AC820">
        <f t="shared" si="260"/>
        <v>0</v>
      </c>
    </row>
    <row r="821" spans="26:29" x14ac:dyDescent="0.2">
      <c r="Z821" s="133" t="str">
        <f t="shared" si="261"/>
        <v/>
      </c>
      <c r="AC821">
        <f t="shared" si="260"/>
        <v>0</v>
      </c>
    </row>
    <row r="822" spans="26:29" x14ac:dyDescent="0.2">
      <c r="Z822" s="133" t="str">
        <f t="shared" si="261"/>
        <v/>
      </c>
      <c r="AC822">
        <f t="shared" si="260"/>
        <v>0</v>
      </c>
    </row>
    <row r="823" spans="26:29" x14ac:dyDescent="0.2">
      <c r="Z823" s="133" t="str">
        <f t="shared" si="261"/>
        <v/>
      </c>
      <c r="AC823">
        <f t="shared" si="260"/>
        <v>0</v>
      </c>
    </row>
    <row r="824" spans="26:29" x14ac:dyDescent="0.2">
      <c r="Z824" s="133" t="str">
        <f t="shared" si="261"/>
        <v/>
      </c>
      <c r="AC824">
        <f t="shared" si="260"/>
        <v>0</v>
      </c>
    </row>
    <row r="825" spans="26:29" x14ac:dyDescent="0.2">
      <c r="Z825" s="133" t="str">
        <f t="shared" si="261"/>
        <v/>
      </c>
      <c r="AC825">
        <f t="shared" si="260"/>
        <v>0</v>
      </c>
    </row>
    <row r="826" spans="26:29" x14ac:dyDescent="0.2">
      <c r="Z826" s="133" t="str">
        <f t="shared" si="261"/>
        <v/>
      </c>
      <c r="AC826">
        <f t="shared" si="260"/>
        <v>0</v>
      </c>
    </row>
    <row r="827" spans="26:29" x14ac:dyDescent="0.2">
      <c r="Z827" s="133" t="str">
        <f t="shared" si="261"/>
        <v/>
      </c>
      <c r="AC827">
        <f t="shared" si="260"/>
        <v>0</v>
      </c>
    </row>
    <row r="828" spans="26:29" x14ac:dyDescent="0.2">
      <c r="Z828" s="133" t="str">
        <f t="shared" si="261"/>
        <v/>
      </c>
      <c r="AC828">
        <f t="shared" si="260"/>
        <v>0</v>
      </c>
    </row>
    <row r="829" spans="26:29" x14ac:dyDescent="0.2">
      <c r="Z829" s="133" t="str">
        <f t="shared" si="261"/>
        <v/>
      </c>
      <c r="AC829">
        <f t="shared" si="260"/>
        <v>0</v>
      </c>
    </row>
    <row r="830" spans="26:29" x14ac:dyDescent="0.2">
      <c r="Z830" s="133" t="str">
        <f t="shared" si="261"/>
        <v/>
      </c>
      <c r="AC830">
        <f t="shared" si="260"/>
        <v>0</v>
      </c>
    </row>
    <row r="831" spans="26:29" x14ac:dyDescent="0.2">
      <c r="Z831" s="133" t="str">
        <f t="shared" si="261"/>
        <v/>
      </c>
      <c r="AC831">
        <f t="shared" si="260"/>
        <v>0</v>
      </c>
    </row>
    <row r="832" spans="26:29" x14ac:dyDescent="0.2">
      <c r="Z832" s="133" t="str">
        <f t="shared" si="261"/>
        <v/>
      </c>
      <c r="AC832">
        <f t="shared" si="260"/>
        <v>0</v>
      </c>
    </row>
    <row r="833" spans="26:29" x14ac:dyDescent="0.2">
      <c r="Z833" s="133" t="str">
        <f t="shared" si="261"/>
        <v/>
      </c>
      <c r="AC833">
        <f t="shared" si="260"/>
        <v>0</v>
      </c>
    </row>
    <row r="834" spans="26:29" x14ac:dyDescent="0.2">
      <c r="Z834" s="133" t="str">
        <f t="shared" si="261"/>
        <v/>
      </c>
      <c r="AC834">
        <f t="shared" si="260"/>
        <v>0</v>
      </c>
    </row>
    <row r="835" spans="26:29" x14ac:dyDescent="0.2">
      <c r="Z835" s="133" t="str">
        <f t="shared" si="261"/>
        <v/>
      </c>
      <c r="AC835">
        <f t="shared" si="260"/>
        <v>0</v>
      </c>
    </row>
    <row r="836" spans="26:29" x14ac:dyDescent="0.2">
      <c r="Z836" s="133" t="str">
        <f t="shared" si="261"/>
        <v/>
      </c>
      <c r="AC836">
        <f t="shared" ref="AC836:AC899" si="262">AD836-AE836</f>
        <v>0</v>
      </c>
    </row>
    <row r="837" spans="26:29" x14ac:dyDescent="0.2">
      <c r="Z837" s="133" t="str">
        <f t="shared" si="261"/>
        <v/>
      </c>
      <c r="AC837">
        <f t="shared" si="262"/>
        <v>0</v>
      </c>
    </row>
    <row r="838" spans="26:29" x14ac:dyDescent="0.2">
      <c r="Z838" s="133" t="str">
        <f t="shared" si="261"/>
        <v/>
      </c>
      <c r="AC838">
        <f t="shared" si="262"/>
        <v>0</v>
      </c>
    </row>
    <row r="839" spans="26:29" x14ac:dyDescent="0.2">
      <c r="Z839" s="133" t="str">
        <f t="shared" si="261"/>
        <v/>
      </c>
      <c r="AC839">
        <f t="shared" si="262"/>
        <v>0</v>
      </c>
    </row>
    <row r="840" spans="26:29" x14ac:dyDescent="0.2">
      <c r="Z840" s="133" t="str">
        <f t="shared" si="261"/>
        <v/>
      </c>
      <c r="AC840">
        <f t="shared" si="262"/>
        <v>0</v>
      </c>
    </row>
    <row r="841" spans="26:29" x14ac:dyDescent="0.2">
      <c r="Z841" s="133" t="str">
        <f t="shared" si="261"/>
        <v/>
      </c>
      <c r="AC841">
        <f t="shared" si="262"/>
        <v>0</v>
      </c>
    </row>
    <row r="842" spans="26:29" x14ac:dyDescent="0.2">
      <c r="Z842" s="133" t="str">
        <f t="shared" si="261"/>
        <v/>
      </c>
      <c r="AC842">
        <f t="shared" si="262"/>
        <v>0</v>
      </c>
    </row>
    <row r="843" spans="26:29" x14ac:dyDescent="0.2">
      <c r="Z843" s="133" t="str">
        <f t="shared" si="261"/>
        <v/>
      </c>
      <c r="AC843">
        <f t="shared" si="262"/>
        <v>0</v>
      </c>
    </row>
    <row r="844" spans="26:29" x14ac:dyDescent="0.2">
      <c r="Z844" s="133" t="str">
        <f t="shared" si="261"/>
        <v/>
      </c>
      <c r="AC844">
        <f t="shared" si="262"/>
        <v>0</v>
      </c>
    </row>
    <row r="845" spans="26:29" x14ac:dyDescent="0.2">
      <c r="Z845" s="133" t="str">
        <f t="shared" si="261"/>
        <v/>
      </c>
      <c r="AC845">
        <f t="shared" si="262"/>
        <v>0</v>
      </c>
    </row>
    <row r="846" spans="26:29" x14ac:dyDescent="0.2">
      <c r="Z846" s="133" t="str">
        <f t="shared" si="261"/>
        <v/>
      </c>
      <c r="AC846">
        <f t="shared" si="262"/>
        <v>0</v>
      </c>
    </row>
    <row r="847" spans="26:29" x14ac:dyDescent="0.2">
      <c r="Z847" s="133" t="str">
        <f t="shared" si="261"/>
        <v/>
      </c>
      <c r="AC847">
        <f t="shared" si="262"/>
        <v>0</v>
      </c>
    </row>
    <row r="848" spans="26:29" x14ac:dyDescent="0.2">
      <c r="Z848" s="133" t="str">
        <f t="shared" si="261"/>
        <v/>
      </c>
      <c r="AC848">
        <f t="shared" si="262"/>
        <v>0</v>
      </c>
    </row>
    <row r="849" spans="26:29" x14ac:dyDescent="0.2">
      <c r="Z849" s="133" t="str">
        <f t="shared" si="261"/>
        <v/>
      </c>
      <c r="AC849">
        <f t="shared" si="262"/>
        <v>0</v>
      </c>
    </row>
    <row r="850" spans="26:29" x14ac:dyDescent="0.2">
      <c r="Z850" s="133" t="str">
        <f t="shared" si="261"/>
        <v/>
      </c>
      <c r="AC850">
        <f t="shared" si="262"/>
        <v>0</v>
      </c>
    </row>
    <row r="851" spans="26:29" x14ac:dyDescent="0.2">
      <c r="Z851" s="133" t="str">
        <f t="shared" si="261"/>
        <v/>
      </c>
      <c r="AC851">
        <f t="shared" si="262"/>
        <v>0</v>
      </c>
    </row>
    <row r="852" spans="26:29" x14ac:dyDescent="0.2">
      <c r="Z852" s="133" t="str">
        <f t="shared" si="261"/>
        <v/>
      </c>
      <c r="AC852">
        <f t="shared" si="262"/>
        <v>0</v>
      </c>
    </row>
    <row r="853" spans="26:29" x14ac:dyDescent="0.2">
      <c r="Z853" s="133" t="str">
        <f t="shared" si="261"/>
        <v/>
      </c>
      <c r="AC853">
        <f t="shared" si="262"/>
        <v>0</v>
      </c>
    </row>
    <row r="854" spans="26:29" x14ac:dyDescent="0.2">
      <c r="Z854" s="133" t="str">
        <f t="shared" si="261"/>
        <v/>
      </c>
      <c r="AC854">
        <f t="shared" si="262"/>
        <v>0</v>
      </c>
    </row>
    <row r="855" spans="26:29" x14ac:dyDescent="0.2">
      <c r="Z855" s="133" t="str">
        <f t="shared" si="261"/>
        <v/>
      </c>
      <c r="AC855">
        <f t="shared" si="262"/>
        <v>0</v>
      </c>
    </row>
    <row r="856" spans="26:29" x14ac:dyDescent="0.2">
      <c r="Z856" s="133" t="str">
        <f t="shared" si="261"/>
        <v/>
      </c>
      <c r="AC856">
        <f t="shared" si="262"/>
        <v>0</v>
      </c>
    </row>
    <row r="857" spans="26:29" x14ac:dyDescent="0.2">
      <c r="Z857" s="133" t="str">
        <f t="shared" si="261"/>
        <v/>
      </c>
      <c r="AC857">
        <f t="shared" si="262"/>
        <v>0</v>
      </c>
    </row>
    <row r="858" spans="26:29" x14ac:dyDescent="0.2">
      <c r="Z858" s="133" t="str">
        <f t="shared" si="261"/>
        <v/>
      </c>
      <c r="AC858">
        <f t="shared" si="262"/>
        <v>0</v>
      </c>
    </row>
    <row r="859" spans="26:29" x14ac:dyDescent="0.2">
      <c r="Z859" s="133" t="str">
        <f t="shared" si="261"/>
        <v/>
      </c>
      <c r="AC859">
        <f t="shared" si="262"/>
        <v>0</v>
      </c>
    </row>
    <row r="860" spans="26:29" x14ac:dyDescent="0.2">
      <c r="Z860" s="133" t="str">
        <f t="shared" si="261"/>
        <v/>
      </c>
      <c r="AC860">
        <f t="shared" si="262"/>
        <v>0</v>
      </c>
    </row>
    <row r="861" spans="26:29" x14ac:dyDescent="0.2">
      <c r="Z861" s="133" t="str">
        <f t="shared" si="261"/>
        <v/>
      </c>
      <c r="AC861">
        <f t="shared" si="262"/>
        <v>0</v>
      </c>
    </row>
    <row r="862" spans="26:29" x14ac:dyDescent="0.2">
      <c r="Z862" s="133" t="str">
        <f t="shared" si="261"/>
        <v/>
      </c>
      <c r="AC862">
        <f t="shared" si="262"/>
        <v>0</v>
      </c>
    </row>
    <row r="863" spans="26:29" x14ac:dyDescent="0.2">
      <c r="Z863" s="133" t="str">
        <f t="shared" si="261"/>
        <v/>
      </c>
      <c r="AC863">
        <f t="shared" si="262"/>
        <v>0</v>
      </c>
    </row>
    <row r="864" spans="26:29" x14ac:dyDescent="0.2">
      <c r="Z864" s="133" t="str">
        <f t="shared" si="261"/>
        <v/>
      </c>
      <c r="AC864">
        <f t="shared" si="262"/>
        <v>0</v>
      </c>
    </row>
    <row r="865" spans="26:29" x14ac:dyDescent="0.2">
      <c r="Z865" s="133" t="str">
        <f t="shared" si="261"/>
        <v/>
      </c>
      <c r="AC865">
        <f t="shared" si="262"/>
        <v>0</v>
      </c>
    </row>
    <row r="866" spans="26:29" x14ac:dyDescent="0.2">
      <c r="Z866" s="133" t="str">
        <f t="shared" si="261"/>
        <v/>
      </c>
      <c r="AC866">
        <f t="shared" si="262"/>
        <v>0</v>
      </c>
    </row>
    <row r="867" spans="26:29" x14ac:dyDescent="0.2">
      <c r="Z867" s="133" t="str">
        <f t="shared" si="261"/>
        <v/>
      </c>
      <c r="AC867">
        <f t="shared" si="262"/>
        <v>0</v>
      </c>
    </row>
    <row r="868" spans="26:29" x14ac:dyDescent="0.2">
      <c r="Z868" s="133" t="str">
        <f t="shared" si="261"/>
        <v/>
      </c>
      <c r="AC868">
        <f t="shared" si="262"/>
        <v>0</v>
      </c>
    </row>
    <row r="869" spans="26:29" x14ac:dyDescent="0.2">
      <c r="Z869" s="133" t="str">
        <f t="shared" si="261"/>
        <v/>
      </c>
      <c r="AC869">
        <f t="shared" si="262"/>
        <v>0</v>
      </c>
    </row>
    <row r="870" spans="26:29" x14ac:dyDescent="0.2">
      <c r="Z870" s="133" t="str">
        <f t="shared" si="261"/>
        <v/>
      </c>
      <c r="AC870">
        <f t="shared" si="262"/>
        <v>0</v>
      </c>
    </row>
    <row r="871" spans="26:29" x14ac:dyDescent="0.2">
      <c r="Z871" s="133" t="str">
        <f t="shared" si="261"/>
        <v/>
      </c>
      <c r="AC871">
        <f t="shared" si="262"/>
        <v>0</v>
      </c>
    </row>
    <row r="872" spans="26:29" x14ac:dyDescent="0.2">
      <c r="Z872" s="133" t="str">
        <f t="shared" si="261"/>
        <v/>
      </c>
      <c r="AC872">
        <f t="shared" si="262"/>
        <v>0</v>
      </c>
    </row>
    <row r="873" spans="26:29" x14ac:dyDescent="0.2">
      <c r="Z873" s="133" t="str">
        <f t="shared" si="261"/>
        <v/>
      </c>
      <c r="AC873">
        <f t="shared" si="262"/>
        <v>0</v>
      </c>
    </row>
    <row r="874" spans="26:29" x14ac:dyDescent="0.2">
      <c r="Z874" s="133" t="str">
        <f t="shared" si="261"/>
        <v/>
      </c>
      <c r="AC874">
        <f t="shared" si="262"/>
        <v>0</v>
      </c>
    </row>
    <row r="875" spans="26:29" x14ac:dyDescent="0.2">
      <c r="Z875" s="133" t="str">
        <f t="shared" si="261"/>
        <v/>
      </c>
      <c r="AC875">
        <f t="shared" si="262"/>
        <v>0</v>
      </c>
    </row>
    <row r="876" spans="26:29" x14ac:dyDescent="0.2">
      <c r="Z876" s="133" t="str">
        <f t="shared" si="261"/>
        <v/>
      </c>
      <c r="AC876">
        <f t="shared" si="262"/>
        <v>0</v>
      </c>
    </row>
    <row r="877" spans="26:29" x14ac:dyDescent="0.2">
      <c r="Z877" s="133" t="str">
        <f t="shared" si="261"/>
        <v/>
      </c>
      <c r="AC877">
        <f t="shared" si="262"/>
        <v>0</v>
      </c>
    </row>
    <row r="878" spans="26:29" x14ac:dyDescent="0.2">
      <c r="Z878" s="133" t="str">
        <f t="shared" si="261"/>
        <v/>
      </c>
      <c r="AC878">
        <f t="shared" si="262"/>
        <v>0</v>
      </c>
    </row>
    <row r="879" spans="26:29" x14ac:dyDescent="0.2">
      <c r="Z879" s="133" t="str">
        <f t="shared" si="261"/>
        <v/>
      </c>
      <c r="AC879">
        <f t="shared" si="262"/>
        <v>0</v>
      </c>
    </row>
    <row r="880" spans="26:29" x14ac:dyDescent="0.2">
      <c r="Z880" s="133" t="str">
        <f t="shared" si="261"/>
        <v/>
      </c>
      <c r="AC880">
        <f t="shared" si="262"/>
        <v>0</v>
      </c>
    </row>
    <row r="881" spans="26:29" x14ac:dyDescent="0.2">
      <c r="Z881" s="133" t="str">
        <f t="shared" si="261"/>
        <v/>
      </c>
      <c r="AC881">
        <f t="shared" si="262"/>
        <v>0</v>
      </c>
    </row>
    <row r="882" spans="26:29" x14ac:dyDescent="0.2">
      <c r="Z882" s="133" t="str">
        <f t="shared" ref="Z882:Z945" si="263">IF(VLOOKUP($W882,Namn,8)="X","Elit",IF(VLOOKUP($W882,Namn,9)="X","A",IF(VLOOKUP($W882,Namn,10)="X","B",IF(VLOOKUP($W882,Namn,11)="X","C",IF(VLOOKUP($W882,Namn,12)="X","D",IF(VLOOKUP($W882,Namn,13)="X","OB",IF(VLOOKUP($W882,Namn,10)="X","OG","")))))))</f>
        <v/>
      </c>
      <c r="AC882">
        <f t="shared" si="262"/>
        <v>0</v>
      </c>
    </row>
    <row r="883" spans="26:29" x14ac:dyDescent="0.2">
      <c r="Z883" s="133" t="str">
        <f t="shared" si="263"/>
        <v/>
      </c>
      <c r="AC883">
        <f t="shared" si="262"/>
        <v>0</v>
      </c>
    </row>
    <row r="884" spans="26:29" x14ac:dyDescent="0.2">
      <c r="Z884" s="133" t="str">
        <f t="shared" si="263"/>
        <v/>
      </c>
      <c r="AC884">
        <f t="shared" si="262"/>
        <v>0</v>
      </c>
    </row>
    <row r="885" spans="26:29" x14ac:dyDescent="0.2">
      <c r="Z885" s="133" t="str">
        <f t="shared" si="263"/>
        <v/>
      </c>
      <c r="AC885">
        <f t="shared" si="262"/>
        <v>0</v>
      </c>
    </row>
    <row r="886" spans="26:29" x14ac:dyDescent="0.2">
      <c r="Z886" s="133" t="str">
        <f t="shared" si="263"/>
        <v/>
      </c>
      <c r="AC886">
        <f t="shared" si="262"/>
        <v>0</v>
      </c>
    </row>
    <row r="887" spans="26:29" x14ac:dyDescent="0.2">
      <c r="Z887" s="133" t="str">
        <f t="shared" si="263"/>
        <v/>
      </c>
      <c r="AC887">
        <f t="shared" si="262"/>
        <v>0</v>
      </c>
    </row>
    <row r="888" spans="26:29" x14ac:dyDescent="0.2">
      <c r="Z888" s="133" t="str">
        <f t="shared" si="263"/>
        <v/>
      </c>
      <c r="AC888">
        <f t="shared" si="262"/>
        <v>0</v>
      </c>
    </row>
    <row r="889" spans="26:29" x14ac:dyDescent="0.2">
      <c r="Z889" s="133" t="str">
        <f t="shared" si="263"/>
        <v/>
      </c>
      <c r="AC889">
        <f t="shared" si="262"/>
        <v>0</v>
      </c>
    </row>
    <row r="890" spans="26:29" x14ac:dyDescent="0.2">
      <c r="Z890" s="133" t="str">
        <f t="shared" si="263"/>
        <v/>
      </c>
      <c r="AC890">
        <f t="shared" si="262"/>
        <v>0</v>
      </c>
    </row>
    <row r="891" spans="26:29" x14ac:dyDescent="0.2">
      <c r="Z891" s="133" t="str">
        <f t="shared" si="263"/>
        <v/>
      </c>
      <c r="AC891">
        <f t="shared" si="262"/>
        <v>0</v>
      </c>
    </row>
    <row r="892" spans="26:29" x14ac:dyDescent="0.2">
      <c r="Z892" s="133" t="str">
        <f t="shared" si="263"/>
        <v/>
      </c>
      <c r="AC892">
        <f t="shared" si="262"/>
        <v>0</v>
      </c>
    </row>
    <row r="893" spans="26:29" x14ac:dyDescent="0.2">
      <c r="Z893" s="133" t="str">
        <f t="shared" si="263"/>
        <v/>
      </c>
      <c r="AC893">
        <f t="shared" si="262"/>
        <v>0</v>
      </c>
    </row>
    <row r="894" spans="26:29" x14ac:dyDescent="0.2">
      <c r="Z894" s="133" t="str">
        <f t="shared" si="263"/>
        <v/>
      </c>
      <c r="AC894">
        <f t="shared" si="262"/>
        <v>0</v>
      </c>
    </row>
    <row r="895" spans="26:29" x14ac:dyDescent="0.2">
      <c r="Z895" s="133" t="str">
        <f t="shared" si="263"/>
        <v/>
      </c>
      <c r="AC895">
        <f t="shared" si="262"/>
        <v>0</v>
      </c>
    </row>
    <row r="896" spans="26:29" x14ac:dyDescent="0.2">
      <c r="Z896" s="133" t="str">
        <f t="shared" si="263"/>
        <v/>
      </c>
      <c r="AC896">
        <f t="shared" si="262"/>
        <v>0</v>
      </c>
    </row>
    <row r="897" spans="26:29" x14ac:dyDescent="0.2">
      <c r="Z897" s="133" t="str">
        <f t="shared" si="263"/>
        <v/>
      </c>
      <c r="AC897">
        <f t="shared" si="262"/>
        <v>0</v>
      </c>
    </row>
    <row r="898" spans="26:29" x14ac:dyDescent="0.2">
      <c r="Z898" s="133" t="str">
        <f t="shared" si="263"/>
        <v/>
      </c>
      <c r="AC898">
        <f t="shared" si="262"/>
        <v>0</v>
      </c>
    </row>
    <row r="899" spans="26:29" x14ac:dyDescent="0.2">
      <c r="Z899" s="133" t="str">
        <f t="shared" si="263"/>
        <v/>
      </c>
      <c r="AC899">
        <f t="shared" si="262"/>
        <v>0</v>
      </c>
    </row>
    <row r="900" spans="26:29" x14ac:dyDescent="0.2">
      <c r="Z900" s="133" t="str">
        <f t="shared" si="263"/>
        <v/>
      </c>
      <c r="AC900">
        <f t="shared" ref="AC900:AC963" si="264">AD900-AE900</f>
        <v>0</v>
      </c>
    </row>
    <row r="901" spans="26:29" x14ac:dyDescent="0.2">
      <c r="Z901" s="133" t="str">
        <f t="shared" si="263"/>
        <v/>
      </c>
      <c r="AC901">
        <f t="shared" si="264"/>
        <v>0</v>
      </c>
    </row>
    <row r="902" spans="26:29" x14ac:dyDescent="0.2">
      <c r="Z902" s="133" t="str">
        <f t="shared" si="263"/>
        <v/>
      </c>
      <c r="AC902">
        <f t="shared" si="264"/>
        <v>0</v>
      </c>
    </row>
    <row r="903" spans="26:29" x14ac:dyDescent="0.2">
      <c r="Z903" s="133" t="str">
        <f t="shared" si="263"/>
        <v/>
      </c>
      <c r="AC903">
        <f t="shared" si="264"/>
        <v>0</v>
      </c>
    </row>
    <row r="904" spans="26:29" x14ac:dyDescent="0.2">
      <c r="Z904" s="133" t="str">
        <f t="shared" si="263"/>
        <v/>
      </c>
      <c r="AC904">
        <f t="shared" si="264"/>
        <v>0</v>
      </c>
    </row>
    <row r="905" spans="26:29" x14ac:dyDescent="0.2">
      <c r="Z905" s="133" t="str">
        <f t="shared" si="263"/>
        <v/>
      </c>
      <c r="AC905">
        <f t="shared" si="264"/>
        <v>0</v>
      </c>
    </row>
    <row r="906" spans="26:29" x14ac:dyDescent="0.2">
      <c r="Z906" s="133" t="str">
        <f t="shared" si="263"/>
        <v/>
      </c>
      <c r="AC906">
        <f t="shared" si="264"/>
        <v>0</v>
      </c>
    </row>
    <row r="907" spans="26:29" x14ac:dyDescent="0.2">
      <c r="Z907" s="133" t="str">
        <f t="shared" si="263"/>
        <v/>
      </c>
      <c r="AC907">
        <f t="shared" si="264"/>
        <v>0</v>
      </c>
    </row>
    <row r="908" spans="26:29" x14ac:dyDescent="0.2">
      <c r="Z908" s="133" t="str">
        <f t="shared" si="263"/>
        <v/>
      </c>
      <c r="AC908">
        <f t="shared" si="264"/>
        <v>0</v>
      </c>
    </row>
    <row r="909" spans="26:29" x14ac:dyDescent="0.2">
      <c r="Z909" s="133" t="str">
        <f t="shared" si="263"/>
        <v/>
      </c>
      <c r="AC909">
        <f t="shared" si="264"/>
        <v>0</v>
      </c>
    </row>
    <row r="910" spans="26:29" x14ac:dyDescent="0.2">
      <c r="Z910" s="133" t="str">
        <f t="shared" si="263"/>
        <v/>
      </c>
      <c r="AC910">
        <f t="shared" si="264"/>
        <v>0</v>
      </c>
    </row>
    <row r="911" spans="26:29" x14ac:dyDescent="0.2">
      <c r="Z911" s="133" t="str">
        <f t="shared" si="263"/>
        <v/>
      </c>
      <c r="AC911">
        <f t="shared" si="264"/>
        <v>0</v>
      </c>
    </row>
    <row r="912" spans="26:29" x14ac:dyDescent="0.2">
      <c r="Z912" s="133" t="str">
        <f t="shared" si="263"/>
        <v/>
      </c>
      <c r="AC912">
        <f t="shared" si="264"/>
        <v>0</v>
      </c>
    </row>
    <row r="913" spans="26:29" x14ac:dyDescent="0.2">
      <c r="Z913" s="133" t="str">
        <f t="shared" si="263"/>
        <v/>
      </c>
      <c r="AC913">
        <f t="shared" si="264"/>
        <v>0</v>
      </c>
    </row>
    <row r="914" spans="26:29" x14ac:dyDescent="0.2">
      <c r="Z914" s="133" t="str">
        <f t="shared" si="263"/>
        <v/>
      </c>
      <c r="AC914">
        <f t="shared" si="264"/>
        <v>0</v>
      </c>
    </row>
    <row r="915" spans="26:29" x14ac:dyDescent="0.2">
      <c r="Z915" s="133" t="str">
        <f t="shared" si="263"/>
        <v/>
      </c>
      <c r="AC915">
        <f t="shared" si="264"/>
        <v>0</v>
      </c>
    </row>
    <row r="916" spans="26:29" x14ac:dyDescent="0.2">
      <c r="Z916" s="133" t="str">
        <f t="shared" si="263"/>
        <v/>
      </c>
      <c r="AC916">
        <f t="shared" si="264"/>
        <v>0</v>
      </c>
    </row>
    <row r="917" spans="26:29" x14ac:dyDescent="0.2">
      <c r="Z917" s="133" t="str">
        <f t="shared" si="263"/>
        <v/>
      </c>
      <c r="AC917">
        <f t="shared" si="264"/>
        <v>0</v>
      </c>
    </row>
    <row r="918" spans="26:29" x14ac:dyDescent="0.2">
      <c r="Z918" s="133" t="str">
        <f t="shared" si="263"/>
        <v/>
      </c>
      <c r="AC918">
        <f t="shared" si="264"/>
        <v>0</v>
      </c>
    </row>
    <row r="919" spans="26:29" x14ac:dyDescent="0.2">
      <c r="Z919" s="133" t="str">
        <f t="shared" si="263"/>
        <v/>
      </c>
      <c r="AC919">
        <f t="shared" si="264"/>
        <v>0</v>
      </c>
    </row>
    <row r="920" spans="26:29" x14ac:dyDescent="0.2">
      <c r="Z920" s="133" t="str">
        <f t="shared" si="263"/>
        <v/>
      </c>
      <c r="AC920">
        <f t="shared" si="264"/>
        <v>0</v>
      </c>
    </row>
    <row r="921" spans="26:29" x14ac:dyDescent="0.2">
      <c r="Z921" s="133" t="str">
        <f t="shared" si="263"/>
        <v/>
      </c>
      <c r="AC921">
        <f t="shared" si="264"/>
        <v>0</v>
      </c>
    </row>
    <row r="922" spans="26:29" x14ac:dyDescent="0.2">
      <c r="Z922" s="133" t="str">
        <f t="shared" si="263"/>
        <v/>
      </c>
      <c r="AC922">
        <f t="shared" si="264"/>
        <v>0</v>
      </c>
    </row>
    <row r="923" spans="26:29" x14ac:dyDescent="0.2">
      <c r="Z923" s="133" t="str">
        <f t="shared" si="263"/>
        <v/>
      </c>
      <c r="AC923">
        <f t="shared" si="264"/>
        <v>0</v>
      </c>
    </row>
    <row r="924" spans="26:29" x14ac:dyDescent="0.2">
      <c r="Z924" s="133" t="str">
        <f t="shared" si="263"/>
        <v/>
      </c>
      <c r="AC924">
        <f t="shared" si="264"/>
        <v>0</v>
      </c>
    </row>
    <row r="925" spans="26:29" x14ac:dyDescent="0.2">
      <c r="Z925" s="133" t="str">
        <f t="shared" si="263"/>
        <v/>
      </c>
      <c r="AC925">
        <f t="shared" si="264"/>
        <v>0</v>
      </c>
    </row>
    <row r="926" spans="26:29" x14ac:dyDescent="0.2">
      <c r="Z926" s="133" t="str">
        <f t="shared" si="263"/>
        <v/>
      </c>
      <c r="AC926">
        <f t="shared" si="264"/>
        <v>0</v>
      </c>
    </row>
    <row r="927" spans="26:29" x14ac:dyDescent="0.2">
      <c r="Z927" s="133" t="str">
        <f t="shared" si="263"/>
        <v/>
      </c>
      <c r="AC927">
        <f t="shared" si="264"/>
        <v>0</v>
      </c>
    </row>
    <row r="928" spans="26:29" x14ac:dyDescent="0.2">
      <c r="Z928" s="133" t="str">
        <f t="shared" si="263"/>
        <v/>
      </c>
      <c r="AC928">
        <f t="shared" si="264"/>
        <v>0</v>
      </c>
    </row>
    <row r="929" spans="26:29" x14ac:dyDescent="0.2">
      <c r="Z929" s="133" t="str">
        <f t="shared" si="263"/>
        <v/>
      </c>
      <c r="AC929">
        <f t="shared" si="264"/>
        <v>0</v>
      </c>
    </row>
    <row r="930" spans="26:29" x14ac:dyDescent="0.2">
      <c r="Z930" s="133" t="str">
        <f t="shared" si="263"/>
        <v/>
      </c>
      <c r="AC930">
        <f t="shared" si="264"/>
        <v>0</v>
      </c>
    </row>
    <row r="931" spans="26:29" x14ac:dyDescent="0.2">
      <c r="Z931" s="133" t="str">
        <f t="shared" si="263"/>
        <v/>
      </c>
      <c r="AC931">
        <f t="shared" si="264"/>
        <v>0</v>
      </c>
    </row>
    <row r="932" spans="26:29" x14ac:dyDescent="0.2">
      <c r="Z932" s="133" t="str">
        <f t="shared" si="263"/>
        <v/>
      </c>
      <c r="AC932">
        <f t="shared" si="264"/>
        <v>0</v>
      </c>
    </row>
    <row r="933" spans="26:29" x14ac:dyDescent="0.2">
      <c r="Z933" s="133" t="str">
        <f t="shared" si="263"/>
        <v/>
      </c>
      <c r="AC933">
        <f t="shared" si="264"/>
        <v>0</v>
      </c>
    </row>
    <row r="934" spans="26:29" x14ac:dyDescent="0.2">
      <c r="Z934" s="133" t="str">
        <f t="shared" si="263"/>
        <v/>
      </c>
      <c r="AC934">
        <f t="shared" si="264"/>
        <v>0</v>
      </c>
    </row>
    <row r="935" spans="26:29" x14ac:dyDescent="0.2">
      <c r="Z935" s="133" t="str">
        <f t="shared" si="263"/>
        <v/>
      </c>
      <c r="AC935">
        <f t="shared" si="264"/>
        <v>0</v>
      </c>
    </row>
    <row r="936" spans="26:29" x14ac:dyDescent="0.2">
      <c r="Z936" s="133" t="str">
        <f t="shared" si="263"/>
        <v/>
      </c>
      <c r="AC936">
        <f t="shared" si="264"/>
        <v>0</v>
      </c>
    </row>
    <row r="937" spans="26:29" x14ac:dyDescent="0.2">
      <c r="Z937" s="133" t="str">
        <f t="shared" si="263"/>
        <v/>
      </c>
      <c r="AC937">
        <f t="shared" si="264"/>
        <v>0</v>
      </c>
    </row>
    <row r="938" spans="26:29" x14ac:dyDescent="0.2">
      <c r="Z938" s="133" t="str">
        <f t="shared" si="263"/>
        <v/>
      </c>
      <c r="AC938">
        <f t="shared" si="264"/>
        <v>0</v>
      </c>
    </row>
    <row r="939" spans="26:29" x14ac:dyDescent="0.2">
      <c r="Z939" s="133" t="str">
        <f t="shared" si="263"/>
        <v/>
      </c>
      <c r="AC939">
        <f t="shared" si="264"/>
        <v>0</v>
      </c>
    </row>
    <row r="940" spans="26:29" x14ac:dyDescent="0.2">
      <c r="Z940" s="133" t="str">
        <f t="shared" si="263"/>
        <v/>
      </c>
      <c r="AC940">
        <f t="shared" si="264"/>
        <v>0</v>
      </c>
    </row>
    <row r="941" spans="26:29" x14ac:dyDescent="0.2">
      <c r="Z941" s="133" t="str">
        <f t="shared" si="263"/>
        <v/>
      </c>
      <c r="AC941">
        <f t="shared" si="264"/>
        <v>0</v>
      </c>
    </row>
    <row r="942" spans="26:29" x14ac:dyDescent="0.2">
      <c r="Z942" s="133" t="str">
        <f t="shared" si="263"/>
        <v/>
      </c>
      <c r="AC942">
        <f t="shared" si="264"/>
        <v>0</v>
      </c>
    </row>
    <row r="943" spans="26:29" x14ac:dyDescent="0.2">
      <c r="Z943" s="133" t="str">
        <f t="shared" si="263"/>
        <v/>
      </c>
      <c r="AC943">
        <f t="shared" si="264"/>
        <v>0</v>
      </c>
    </row>
    <row r="944" spans="26:29" x14ac:dyDescent="0.2">
      <c r="Z944" s="133" t="str">
        <f t="shared" si="263"/>
        <v/>
      </c>
      <c r="AC944">
        <f t="shared" si="264"/>
        <v>0</v>
      </c>
    </row>
    <row r="945" spans="26:29" x14ac:dyDescent="0.2">
      <c r="Z945" s="133" t="str">
        <f t="shared" si="263"/>
        <v/>
      </c>
      <c r="AC945">
        <f t="shared" si="264"/>
        <v>0</v>
      </c>
    </row>
    <row r="946" spans="26:29" x14ac:dyDescent="0.2">
      <c r="Z946" s="133" t="str">
        <f t="shared" ref="Z946:Z1010" si="265">IF(VLOOKUP($W946,Namn,8)="X","Elit",IF(VLOOKUP($W946,Namn,9)="X","A",IF(VLOOKUP($W946,Namn,10)="X","B",IF(VLOOKUP($W946,Namn,11)="X","C",IF(VLOOKUP($W946,Namn,12)="X","D",IF(VLOOKUP($W946,Namn,13)="X","OB",IF(VLOOKUP($W946,Namn,10)="X","OG","")))))))</f>
        <v/>
      </c>
      <c r="AC946">
        <f t="shared" si="264"/>
        <v>0</v>
      </c>
    </row>
    <row r="947" spans="26:29" x14ac:dyDescent="0.2">
      <c r="Z947" s="133" t="str">
        <f t="shared" si="265"/>
        <v/>
      </c>
      <c r="AC947">
        <f t="shared" si="264"/>
        <v>0</v>
      </c>
    </row>
    <row r="948" spans="26:29" x14ac:dyDescent="0.2">
      <c r="Z948" s="133" t="str">
        <f t="shared" si="265"/>
        <v/>
      </c>
      <c r="AC948">
        <f t="shared" si="264"/>
        <v>0</v>
      </c>
    </row>
    <row r="949" spans="26:29" x14ac:dyDescent="0.2">
      <c r="Z949" s="133" t="str">
        <f t="shared" si="265"/>
        <v/>
      </c>
      <c r="AC949">
        <f t="shared" si="264"/>
        <v>0</v>
      </c>
    </row>
    <row r="950" spans="26:29" x14ac:dyDescent="0.2">
      <c r="Z950" s="133" t="str">
        <f t="shared" si="265"/>
        <v/>
      </c>
      <c r="AC950">
        <f t="shared" si="264"/>
        <v>0</v>
      </c>
    </row>
    <row r="951" spans="26:29" x14ac:dyDescent="0.2">
      <c r="Z951" s="133" t="str">
        <f t="shared" si="265"/>
        <v/>
      </c>
      <c r="AC951">
        <f t="shared" si="264"/>
        <v>0</v>
      </c>
    </row>
    <row r="952" spans="26:29" x14ac:dyDescent="0.2">
      <c r="Z952" s="133" t="str">
        <f t="shared" si="265"/>
        <v/>
      </c>
      <c r="AC952">
        <f t="shared" si="264"/>
        <v>0</v>
      </c>
    </row>
    <row r="953" spans="26:29" x14ac:dyDescent="0.2">
      <c r="Z953" s="133" t="str">
        <f t="shared" si="265"/>
        <v/>
      </c>
      <c r="AC953">
        <f t="shared" si="264"/>
        <v>0</v>
      </c>
    </row>
    <row r="954" spans="26:29" x14ac:dyDescent="0.2">
      <c r="Z954" s="133" t="str">
        <f t="shared" si="265"/>
        <v/>
      </c>
      <c r="AC954">
        <f t="shared" si="264"/>
        <v>0</v>
      </c>
    </row>
    <row r="955" spans="26:29" x14ac:dyDescent="0.2">
      <c r="Z955" s="133" t="str">
        <f t="shared" si="265"/>
        <v/>
      </c>
      <c r="AC955">
        <f t="shared" si="264"/>
        <v>0</v>
      </c>
    </row>
    <row r="956" spans="26:29" x14ac:dyDescent="0.2">
      <c r="Z956" s="133" t="str">
        <f t="shared" si="265"/>
        <v/>
      </c>
      <c r="AC956">
        <f t="shared" si="264"/>
        <v>0</v>
      </c>
    </row>
    <row r="957" spans="26:29" x14ac:dyDescent="0.2">
      <c r="Z957" s="133" t="str">
        <f t="shared" si="265"/>
        <v/>
      </c>
      <c r="AC957">
        <f t="shared" si="264"/>
        <v>0</v>
      </c>
    </row>
    <row r="958" spans="26:29" x14ac:dyDescent="0.2">
      <c r="Z958" s="133" t="str">
        <f t="shared" si="265"/>
        <v/>
      </c>
      <c r="AC958">
        <f t="shared" si="264"/>
        <v>0</v>
      </c>
    </row>
    <row r="959" spans="26:29" x14ac:dyDescent="0.2">
      <c r="Z959" s="133" t="str">
        <f t="shared" si="265"/>
        <v/>
      </c>
      <c r="AC959">
        <f t="shared" si="264"/>
        <v>0</v>
      </c>
    </row>
    <row r="960" spans="26:29" x14ac:dyDescent="0.2">
      <c r="Z960" s="133" t="str">
        <f t="shared" si="265"/>
        <v/>
      </c>
      <c r="AC960">
        <f t="shared" si="264"/>
        <v>0</v>
      </c>
    </row>
    <row r="961" spans="26:29" x14ac:dyDescent="0.2">
      <c r="Z961" s="133" t="str">
        <f t="shared" si="265"/>
        <v/>
      </c>
      <c r="AC961">
        <f t="shared" si="264"/>
        <v>0</v>
      </c>
    </row>
    <row r="962" spans="26:29" x14ac:dyDescent="0.2">
      <c r="Z962" s="133" t="str">
        <f t="shared" si="265"/>
        <v/>
      </c>
      <c r="AC962">
        <f t="shared" si="264"/>
        <v>0</v>
      </c>
    </row>
    <row r="963" spans="26:29" x14ac:dyDescent="0.2">
      <c r="Z963" s="133" t="str">
        <f t="shared" si="265"/>
        <v/>
      </c>
      <c r="AC963">
        <f t="shared" si="264"/>
        <v>0</v>
      </c>
    </row>
    <row r="964" spans="26:29" x14ac:dyDescent="0.2">
      <c r="Z964" s="133" t="str">
        <f t="shared" si="265"/>
        <v/>
      </c>
      <c r="AC964">
        <f t="shared" ref="AC964:AC1027" si="266">AD964-AE964</f>
        <v>0</v>
      </c>
    </row>
    <row r="965" spans="26:29" x14ac:dyDescent="0.2">
      <c r="Z965" s="133" t="str">
        <f t="shared" si="265"/>
        <v/>
      </c>
      <c r="AC965">
        <f t="shared" si="266"/>
        <v>0</v>
      </c>
    </row>
    <row r="966" spans="26:29" x14ac:dyDescent="0.2">
      <c r="Z966" s="133" t="str">
        <f t="shared" si="265"/>
        <v/>
      </c>
      <c r="AC966">
        <f t="shared" si="266"/>
        <v>0</v>
      </c>
    </row>
    <row r="967" spans="26:29" x14ac:dyDescent="0.2">
      <c r="Z967" s="133" t="str">
        <f t="shared" si="265"/>
        <v/>
      </c>
      <c r="AC967">
        <f t="shared" si="266"/>
        <v>0</v>
      </c>
    </row>
    <row r="968" spans="26:29" x14ac:dyDescent="0.2">
      <c r="Z968" s="133" t="str">
        <f t="shared" si="265"/>
        <v/>
      </c>
      <c r="AC968">
        <f t="shared" si="266"/>
        <v>0</v>
      </c>
    </row>
    <row r="969" spans="26:29" x14ac:dyDescent="0.2">
      <c r="Z969" s="133" t="str">
        <f t="shared" si="265"/>
        <v/>
      </c>
      <c r="AC969">
        <f t="shared" si="266"/>
        <v>0</v>
      </c>
    </row>
    <row r="970" spans="26:29" x14ac:dyDescent="0.2">
      <c r="Z970" s="133" t="str">
        <f t="shared" si="265"/>
        <v/>
      </c>
      <c r="AC970">
        <f t="shared" si="266"/>
        <v>0</v>
      </c>
    </row>
    <row r="971" spans="26:29" x14ac:dyDescent="0.2">
      <c r="Z971" s="133" t="str">
        <f t="shared" si="265"/>
        <v/>
      </c>
      <c r="AC971">
        <f t="shared" si="266"/>
        <v>0</v>
      </c>
    </row>
    <row r="972" spans="26:29" x14ac:dyDescent="0.2">
      <c r="Z972" s="133" t="str">
        <f t="shared" si="265"/>
        <v/>
      </c>
      <c r="AC972">
        <f t="shared" si="266"/>
        <v>0</v>
      </c>
    </row>
    <row r="973" spans="26:29" x14ac:dyDescent="0.2">
      <c r="Z973" s="133" t="str">
        <f t="shared" si="265"/>
        <v/>
      </c>
      <c r="AC973">
        <f t="shared" si="266"/>
        <v>0</v>
      </c>
    </row>
    <row r="974" spans="26:29" x14ac:dyDescent="0.2">
      <c r="Z974" s="133" t="str">
        <f t="shared" si="265"/>
        <v/>
      </c>
      <c r="AC974">
        <f t="shared" si="266"/>
        <v>0</v>
      </c>
    </row>
    <row r="975" spans="26:29" x14ac:dyDescent="0.2">
      <c r="Z975" s="133" t="str">
        <f t="shared" si="265"/>
        <v/>
      </c>
      <c r="AC975">
        <f t="shared" si="266"/>
        <v>0</v>
      </c>
    </row>
    <row r="976" spans="26:29" x14ac:dyDescent="0.2">
      <c r="Z976" s="133" t="str">
        <f t="shared" si="265"/>
        <v/>
      </c>
      <c r="AC976">
        <f t="shared" si="266"/>
        <v>0</v>
      </c>
    </row>
    <row r="977" spans="26:29" x14ac:dyDescent="0.2">
      <c r="Z977" s="133" t="str">
        <f t="shared" si="265"/>
        <v/>
      </c>
      <c r="AC977">
        <f t="shared" si="266"/>
        <v>0</v>
      </c>
    </row>
    <row r="978" spans="26:29" x14ac:dyDescent="0.2">
      <c r="Z978" s="133" t="str">
        <f t="shared" si="265"/>
        <v/>
      </c>
      <c r="AC978">
        <f t="shared" si="266"/>
        <v>0</v>
      </c>
    </row>
    <row r="979" spans="26:29" x14ac:dyDescent="0.2">
      <c r="Z979" s="133" t="str">
        <f t="shared" si="265"/>
        <v/>
      </c>
      <c r="AC979">
        <f t="shared" si="266"/>
        <v>0</v>
      </c>
    </row>
    <row r="980" spans="26:29" x14ac:dyDescent="0.2">
      <c r="Z980" s="133" t="str">
        <f t="shared" si="265"/>
        <v/>
      </c>
      <c r="AC980">
        <f t="shared" si="266"/>
        <v>0</v>
      </c>
    </row>
    <row r="981" spans="26:29" x14ac:dyDescent="0.2">
      <c r="Z981" s="133" t="str">
        <f t="shared" si="265"/>
        <v/>
      </c>
      <c r="AC981">
        <f t="shared" si="266"/>
        <v>0</v>
      </c>
    </row>
    <row r="982" spans="26:29" x14ac:dyDescent="0.2">
      <c r="Z982" s="133" t="str">
        <f t="shared" si="265"/>
        <v/>
      </c>
      <c r="AC982">
        <f t="shared" si="266"/>
        <v>0</v>
      </c>
    </row>
    <row r="983" spans="26:29" x14ac:dyDescent="0.2">
      <c r="Z983" s="133" t="str">
        <f t="shared" si="265"/>
        <v/>
      </c>
      <c r="AC983">
        <f t="shared" si="266"/>
        <v>0</v>
      </c>
    </row>
    <row r="984" spans="26:29" x14ac:dyDescent="0.2">
      <c r="Z984" s="133" t="str">
        <f t="shared" si="265"/>
        <v/>
      </c>
      <c r="AC984">
        <f t="shared" si="266"/>
        <v>0</v>
      </c>
    </row>
    <row r="985" spans="26:29" x14ac:dyDescent="0.2">
      <c r="Z985" s="133" t="str">
        <f t="shared" si="265"/>
        <v/>
      </c>
      <c r="AC985">
        <f t="shared" si="266"/>
        <v>0</v>
      </c>
    </row>
    <row r="986" spans="26:29" x14ac:dyDescent="0.2">
      <c r="Z986" s="133" t="str">
        <f t="shared" si="265"/>
        <v/>
      </c>
      <c r="AC986">
        <f t="shared" si="266"/>
        <v>0</v>
      </c>
    </row>
    <row r="987" spans="26:29" x14ac:dyDescent="0.2">
      <c r="Z987" s="133" t="str">
        <f t="shared" si="265"/>
        <v/>
      </c>
      <c r="AC987">
        <f t="shared" si="266"/>
        <v>0</v>
      </c>
    </row>
    <row r="988" spans="26:29" x14ac:dyDescent="0.2">
      <c r="Z988" s="133" t="str">
        <f t="shared" si="265"/>
        <v/>
      </c>
      <c r="AC988">
        <f t="shared" si="266"/>
        <v>0</v>
      </c>
    </row>
    <row r="989" spans="26:29" x14ac:dyDescent="0.2">
      <c r="Z989" s="133" t="str">
        <f t="shared" si="265"/>
        <v/>
      </c>
      <c r="AC989">
        <f t="shared" si="266"/>
        <v>0</v>
      </c>
    </row>
    <row r="990" spans="26:29" x14ac:dyDescent="0.2">
      <c r="Z990" s="133" t="str">
        <f t="shared" si="265"/>
        <v/>
      </c>
      <c r="AC990">
        <f t="shared" si="266"/>
        <v>0</v>
      </c>
    </row>
    <row r="991" spans="26:29" x14ac:dyDescent="0.2">
      <c r="Z991" s="133" t="str">
        <f t="shared" si="265"/>
        <v/>
      </c>
      <c r="AC991">
        <f t="shared" si="266"/>
        <v>0</v>
      </c>
    </row>
    <row r="992" spans="26:29" x14ac:dyDescent="0.2">
      <c r="Z992" s="133" t="str">
        <f t="shared" si="265"/>
        <v/>
      </c>
      <c r="AC992">
        <f t="shared" si="266"/>
        <v>0</v>
      </c>
    </row>
    <row r="993" spans="26:29" x14ac:dyDescent="0.2">
      <c r="Z993" s="133" t="str">
        <f t="shared" si="265"/>
        <v/>
      </c>
      <c r="AC993">
        <f t="shared" si="266"/>
        <v>0</v>
      </c>
    </row>
    <row r="994" spans="26:29" x14ac:dyDescent="0.2">
      <c r="Z994" s="133" t="str">
        <f t="shared" si="265"/>
        <v/>
      </c>
      <c r="AC994">
        <f t="shared" si="266"/>
        <v>0</v>
      </c>
    </row>
    <row r="995" spans="26:29" x14ac:dyDescent="0.2">
      <c r="Z995" s="133" t="str">
        <f t="shared" si="265"/>
        <v/>
      </c>
      <c r="AC995">
        <f t="shared" si="266"/>
        <v>0</v>
      </c>
    </row>
    <row r="996" spans="26:29" x14ac:dyDescent="0.2">
      <c r="Z996" s="133" t="str">
        <f t="shared" si="265"/>
        <v/>
      </c>
      <c r="AC996">
        <f t="shared" si="266"/>
        <v>0</v>
      </c>
    </row>
    <row r="997" spans="26:29" x14ac:dyDescent="0.2">
      <c r="Z997" s="133" t="str">
        <f t="shared" si="265"/>
        <v/>
      </c>
      <c r="AC997">
        <f t="shared" si="266"/>
        <v>0</v>
      </c>
    </row>
    <row r="998" spans="26:29" x14ac:dyDescent="0.2">
      <c r="Z998" s="133" t="str">
        <f t="shared" si="265"/>
        <v/>
      </c>
      <c r="AC998">
        <f t="shared" si="266"/>
        <v>0</v>
      </c>
    </row>
    <row r="999" spans="26:29" x14ac:dyDescent="0.2">
      <c r="Z999" s="133" t="str">
        <f t="shared" si="265"/>
        <v/>
      </c>
      <c r="AC999">
        <f t="shared" si="266"/>
        <v>0</v>
      </c>
    </row>
    <row r="1000" spans="26:29" x14ac:dyDescent="0.2">
      <c r="Z1000" s="133" t="str">
        <f t="shared" si="265"/>
        <v/>
      </c>
      <c r="AC1000">
        <f t="shared" si="266"/>
        <v>0</v>
      </c>
    </row>
    <row r="1001" spans="26:29" x14ac:dyDescent="0.2">
      <c r="Z1001" s="133" t="str">
        <f t="shared" si="265"/>
        <v/>
      </c>
      <c r="AC1001">
        <f t="shared" si="266"/>
        <v>0</v>
      </c>
    </row>
    <row r="1002" spans="26:29" x14ac:dyDescent="0.2">
      <c r="Z1002" s="133" t="str">
        <f t="shared" si="265"/>
        <v/>
      </c>
      <c r="AC1002">
        <f t="shared" si="266"/>
        <v>0</v>
      </c>
    </row>
    <row r="1003" spans="26:29" x14ac:dyDescent="0.2">
      <c r="Z1003" s="133" t="str">
        <f t="shared" si="265"/>
        <v/>
      </c>
      <c r="AC1003">
        <f t="shared" si="266"/>
        <v>0</v>
      </c>
    </row>
    <row r="1004" spans="26:29" x14ac:dyDescent="0.2">
      <c r="Z1004" s="133" t="str">
        <f t="shared" si="265"/>
        <v/>
      </c>
      <c r="AC1004">
        <f t="shared" si="266"/>
        <v>0</v>
      </c>
    </row>
    <row r="1005" spans="26:29" x14ac:dyDescent="0.2">
      <c r="Z1005" s="133" t="str">
        <f t="shared" si="265"/>
        <v/>
      </c>
      <c r="AC1005">
        <f t="shared" si="266"/>
        <v>0</v>
      </c>
    </row>
    <row r="1006" spans="26:29" x14ac:dyDescent="0.2">
      <c r="Z1006" s="133" t="str">
        <f t="shared" si="265"/>
        <v/>
      </c>
      <c r="AC1006">
        <f t="shared" si="266"/>
        <v>0</v>
      </c>
    </row>
    <row r="1007" spans="26:29" x14ac:dyDescent="0.2">
      <c r="Z1007" s="133" t="str">
        <f t="shared" si="265"/>
        <v/>
      </c>
      <c r="AC1007">
        <f t="shared" si="266"/>
        <v>0</v>
      </c>
    </row>
    <row r="1008" spans="26:29" x14ac:dyDescent="0.2">
      <c r="Z1008" s="133" t="str">
        <f t="shared" si="265"/>
        <v/>
      </c>
      <c r="AC1008">
        <f t="shared" si="266"/>
        <v>0</v>
      </c>
    </row>
    <row r="1009" spans="26:29" x14ac:dyDescent="0.2">
      <c r="Z1009" s="133" t="str">
        <f t="shared" si="265"/>
        <v/>
      </c>
      <c r="AC1009">
        <f t="shared" si="266"/>
        <v>0</v>
      </c>
    </row>
    <row r="1010" spans="26:29" x14ac:dyDescent="0.2">
      <c r="Z1010" s="133" t="str">
        <f t="shared" si="265"/>
        <v/>
      </c>
      <c r="AC1010">
        <f t="shared" si="266"/>
        <v>0</v>
      </c>
    </row>
    <row r="1011" spans="26:29" x14ac:dyDescent="0.2">
      <c r="AC1011">
        <f t="shared" si="266"/>
        <v>0</v>
      </c>
    </row>
    <row r="1012" spans="26:29" x14ac:dyDescent="0.2">
      <c r="AC1012">
        <f t="shared" si="266"/>
        <v>0</v>
      </c>
    </row>
    <row r="1013" spans="26:29" x14ac:dyDescent="0.2">
      <c r="AC1013">
        <f t="shared" si="266"/>
        <v>0</v>
      </c>
    </row>
    <row r="1014" spans="26:29" x14ac:dyDescent="0.2">
      <c r="AC1014">
        <f t="shared" si="266"/>
        <v>0</v>
      </c>
    </row>
    <row r="1015" spans="26:29" x14ac:dyDescent="0.2">
      <c r="AC1015">
        <f t="shared" si="266"/>
        <v>0</v>
      </c>
    </row>
    <row r="1016" spans="26:29" x14ac:dyDescent="0.2">
      <c r="AC1016">
        <f t="shared" si="266"/>
        <v>0</v>
      </c>
    </row>
    <row r="1017" spans="26:29" x14ac:dyDescent="0.2">
      <c r="AC1017">
        <f t="shared" si="266"/>
        <v>0</v>
      </c>
    </row>
    <row r="1018" spans="26:29" x14ac:dyDescent="0.2">
      <c r="AC1018">
        <f t="shared" si="266"/>
        <v>0</v>
      </c>
    </row>
    <row r="1019" spans="26:29" x14ac:dyDescent="0.2">
      <c r="AC1019">
        <f t="shared" si="266"/>
        <v>0</v>
      </c>
    </row>
    <row r="1020" spans="26:29" x14ac:dyDescent="0.2">
      <c r="AC1020">
        <f t="shared" si="266"/>
        <v>0</v>
      </c>
    </row>
    <row r="1021" spans="26:29" x14ac:dyDescent="0.2">
      <c r="AC1021">
        <f t="shared" si="266"/>
        <v>0</v>
      </c>
    </row>
    <row r="1022" spans="26:29" x14ac:dyDescent="0.2">
      <c r="AC1022">
        <f t="shared" si="266"/>
        <v>0</v>
      </c>
    </row>
    <row r="1023" spans="26:29" x14ac:dyDescent="0.2">
      <c r="AC1023">
        <f t="shared" si="266"/>
        <v>0</v>
      </c>
    </row>
    <row r="1024" spans="26:29" x14ac:dyDescent="0.2">
      <c r="AC1024">
        <f t="shared" si="266"/>
        <v>0</v>
      </c>
    </row>
    <row r="1025" spans="29:29" x14ac:dyDescent="0.2">
      <c r="AC1025">
        <f t="shared" si="266"/>
        <v>0</v>
      </c>
    </row>
    <row r="1026" spans="29:29" x14ac:dyDescent="0.2">
      <c r="AC1026">
        <f t="shared" si="266"/>
        <v>0</v>
      </c>
    </row>
    <row r="1027" spans="29:29" x14ac:dyDescent="0.2">
      <c r="AC1027">
        <f t="shared" si="266"/>
        <v>0</v>
      </c>
    </row>
    <row r="1028" spans="29:29" x14ac:dyDescent="0.2">
      <c r="AC1028">
        <f t="shared" ref="AC1028:AC1091" si="267">AD1028-AE1028</f>
        <v>0</v>
      </c>
    </row>
    <row r="1029" spans="29:29" x14ac:dyDescent="0.2">
      <c r="AC1029">
        <f t="shared" si="267"/>
        <v>0</v>
      </c>
    </row>
    <row r="1030" spans="29:29" x14ac:dyDescent="0.2">
      <c r="AC1030">
        <f t="shared" si="267"/>
        <v>0</v>
      </c>
    </row>
    <row r="1031" spans="29:29" x14ac:dyDescent="0.2">
      <c r="AC1031">
        <f t="shared" si="267"/>
        <v>0</v>
      </c>
    </row>
    <row r="1032" spans="29:29" x14ac:dyDescent="0.2">
      <c r="AC1032">
        <f t="shared" si="267"/>
        <v>0</v>
      </c>
    </row>
    <row r="1033" spans="29:29" x14ac:dyDescent="0.2">
      <c r="AC1033">
        <f t="shared" si="267"/>
        <v>0</v>
      </c>
    </row>
    <row r="1034" spans="29:29" x14ac:dyDescent="0.2">
      <c r="AC1034">
        <f t="shared" si="267"/>
        <v>0</v>
      </c>
    </row>
    <row r="1035" spans="29:29" x14ac:dyDescent="0.2">
      <c r="AC1035">
        <f t="shared" si="267"/>
        <v>0</v>
      </c>
    </row>
    <row r="1036" spans="29:29" x14ac:dyDescent="0.2">
      <c r="AC1036">
        <f t="shared" si="267"/>
        <v>0</v>
      </c>
    </row>
    <row r="1037" spans="29:29" x14ac:dyDescent="0.2">
      <c r="AC1037">
        <f t="shared" si="267"/>
        <v>0</v>
      </c>
    </row>
    <row r="1038" spans="29:29" x14ac:dyDescent="0.2">
      <c r="AC1038">
        <f t="shared" si="267"/>
        <v>0</v>
      </c>
    </row>
    <row r="1039" spans="29:29" x14ac:dyDescent="0.2">
      <c r="AC1039">
        <f t="shared" si="267"/>
        <v>0</v>
      </c>
    </row>
    <row r="1040" spans="29:29" x14ac:dyDescent="0.2">
      <c r="AC1040">
        <f t="shared" si="267"/>
        <v>0</v>
      </c>
    </row>
    <row r="1041" spans="29:29" x14ac:dyDescent="0.2">
      <c r="AC1041">
        <f t="shared" si="267"/>
        <v>0</v>
      </c>
    </row>
    <row r="1042" spans="29:29" x14ac:dyDescent="0.2">
      <c r="AC1042">
        <f t="shared" si="267"/>
        <v>0</v>
      </c>
    </row>
    <row r="1043" spans="29:29" x14ac:dyDescent="0.2">
      <c r="AC1043">
        <f t="shared" si="267"/>
        <v>0</v>
      </c>
    </row>
    <row r="1044" spans="29:29" x14ac:dyDescent="0.2">
      <c r="AC1044">
        <f t="shared" si="267"/>
        <v>0</v>
      </c>
    </row>
    <row r="1045" spans="29:29" x14ac:dyDescent="0.2">
      <c r="AC1045">
        <f t="shared" si="267"/>
        <v>0</v>
      </c>
    </row>
    <row r="1046" spans="29:29" x14ac:dyDescent="0.2">
      <c r="AC1046">
        <f t="shared" si="267"/>
        <v>0</v>
      </c>
    </row>
    <row r="1047" spans="29:29" x14ac:dyDescent="0.2">
      <c r="AC1047">
        <f t="shared" si="267"/>
        <v>0</v>
      </c>
    </row>
    <row r="1048" spans="29:29" x14ac:dyDescent="0.2">
      <c r="AC1048">
        <f t="shared" si="267"/>
        <v>0</v>
      </c>
    </row>
    <row r="1049" spans="29:29" x14ac:dyDescent="0.2">
      <c r="AC1049">
        <f t="shared" si="267"/>
        <v>0</v>
      </c>
    </row>
    <row r="1050" spans="29:29" x14ac:dyDescent="0.2">
      <c r="AC1050">
        <f t="shared" si="267"/>
        <v>0</v>
      </c>
    </row>
    <row r="1051" spans="29:29" x14ac:dyDescent="0.2">
      <c r="AC1051">
        <f t="shared" si="267"/>
        <v>0</v>
      </c>
    </row>
    <row r="1052" spans="29:29" x14ac:dyDescent="0.2">
      <c r="AC1052">
        <f t="shared" si="267"/>
        <v>0</v>
      </c>
    </row>
    <row r="1053" spans="29:29" x14ac:dyDescent="0.2">
      <c r="AC1053">
        <f t="shared" si="267"/>
        <v>0</v>
      </c>
    </row>
    <row r="1054" spans="29:29" x14ac:dyDescent="0.2">
      <c r="AC1054">
        <f t="shared" si="267"/>
        <v>0</v>
      </c>
    </row>
    <row r="1055" spans="29:29" x14ac:dyDescent="0.2">
      <c r="AC1055">
        <f t="shared" si="267"/>
        <v>0</v>
      </c>
    </row>
    <row r="1056" spans="29:29" x14ac:dyDescent="0.2">
      <c r="AC1056">
        <f t="shared" si="267"/>
        <v>0</v>
      </c>
    </row>
    <row r="1057" spans="29:29" x14ac:dyDescent="0.2">
      <c r="AC1057">
        <f t="shared" si="267"/>
        <v>0</v>
      </c>
    </row>
    <row r="1058" spans="29:29" x14ac:dyDescent="0.2">
      <c r="AC1058">
        <f t="shared" si="267"/>
        <v>0</v>
      </c>
    </row>
    <row r="1059" spans="29:29" x14ac:dyDescent="0.2">
      <c r="AC1059">
        <f t="shared" si="267"/>
        <v>0</v>
      </c>
    </row>
    <row r="1060" spans="29:29" x14ac:dyDescent="0.2">
      <c r="AC1060">
        <f t="shared" si="267"/>
        <v>0</v>
      </c>
    </row>
    <row r="1061" spans="29:29" x14ac:dyDescent="0.2">
      <c r="AC1061">
        <f t="shared" si="267"/>
        <v>0</v>
      </c>
    </row>
    <row r="1062" spans="29:29" x14ac:dyDescent="0.2">
      <c r="AC1062">
        <f t="shared" si="267"/>
        <v>0</v>
      </c>
    </row>
    <row r="1063" spans="29:29" x14ac:dyDescent="0.2">
      <c r="AC1063">
        <f t="shared" si="267"/>
        <v>0</v>
      </c>
    </row>
    <row r="1064" spans="29:29" x14ac:dyDescent="0.2">
      <c r="AC1064">
        <f t="shared" si="267"/>
        <v>0</v>
      </c>
    </row>
    <row r="1065" spans="29:29" x14ac:dyDescent="0.2">
      <c r="AC1065">
        <f t="shared" si="267"/>
        <v>0</v>
      </c>
    </row>
    <row r="1066" spans="29:29" x14ac:dyDescent="0.2">
      <c r="AC1066">
        <f t="shared" si="267"/>
        <v>0</v>
      </c>
    </row>
    <row r="1067" spans="29:29" x14ac:dyDescent="0.2">
      <c r="AC1067">
        <f t="shared" si="267"/>
        <v>0</v>
      </c>
    </row>
    <row r="1068" spans="29:29" x14ac:dyDescent="0.2">
      <c r="AC1068">
        <f t="shared" si="267"/>
        <v>0</v>
      </c>
    </row>
    <row r="1069" spans="29:29" x14ac:dyDescent="0.2">
      <c r="AC1069">
        <f t="shared" si="267"/>
        <v>0</v>
      </c>
    </row>
    <row r="1070" spans="29:29" x14ac:dyDescent="0.2">
      <c r="AC1070">
        <f t="shared" si="267"/>
        <v>0</v>
      </c>
    </row>
    <row r="1071" spans="29:29" x14ac:dyDescent="0.2">
      <c r="AC1071">
        <f t="shared" si="267"/>
        <v>0</v>
      </c>
    </row>
    <row r="1072" spans="29:29" x14ac:dyDescent="0.2">
      <c r="AC1072">
        <f t="shared" si="267"/>
        <v>0</v>
      </c>
    </row>
    <row r="1073" spans="29:29" x14ac:dyDescent="0.2">
      <c r="AC1073">
        <f t="shared" si="267"/>
        <v>0</v>
      </c>
    </row>
    <row r="1074" spans="29:29" x14ac:dyDescent="0.2">
      <c r="AC1074">
        <f t="shared" si="267"/>
        <v>0</v>
      </c>
    </row>
    <row r="1075" spans="29:29" x14ac:dyDescent="0.2">
      <c r="AC1075">
        <f t="shared" si="267"/>
        <v>0</v>
      </c>
    </row>
    <row r="1076" spans="29:29" x14ac:dyDescent="0.2">
      <c r="AC1076">
        <f t="shared" si="267"/>
        <v>0</v>
      </c>
    </row>
    <row r="1077" spans="29:29" x14ac:dyDescent="0.2">
      <c r="AC1077">
        <f t="shared" si="267"/>
        <v>0</v>
      </c>
    </row>
    <row r="1078" spans="29:29" x14ac:dyDescent="0.2">
      <c r="AC1078">
        <f t="shared" si="267"/>
        <v>0</v>
      </c>
    </row>
    <row r="1079" spans="29:29" x14ac:dyDescent="0.2">
      <c r="AC1079">
        <f t="shared" si="267"/>
        <v>0</v>
      </c>
    </row>
    <row r="1080" spans="29:29" x14ac:dyDescent="0.2">
      <c r="AC1080">
        <f t="shared" si="267"/>
        <v>0</v>
      </c>
    </row>
    <row r="1081" spans="29:29" x14ac:dyDescent="0.2">
      <c r="AC1081">
        <f t="shared" si="267"/>
        <v>0</v>
      </c>
    </row>
    <row r="1082" spans="29:29" x14ac:dyDescent="0.2">
      <c r="AC1082">
        <f t="shared" si="267"/>
        <v>0</v>
      </c>
    </row>
    <row r="1083" spans="29:29" x14ac:dyDescent="0.2">
      <c r="AC1083">
        <f t="shared" si="267"/>
        <v>0</v>
      </c>
    </row>
    <row r="1084" spans="29:29" x14ac:dyDescent="0.2">
      <c r="AC1084">
        <f t="shared" si="267"/>
        <v>0</v>
      </c>
    </row>
    <row r="1085" spans="29:29" x14ac:dyDescent="0.2">
      <c r="AC1085">
        <f t="shared" si="267"/>
        <v>0</v>
      </c>
    </row>
    <row r="1086" spans="29:29" x14ac:dyDescent="0.2">
      <c r="AC1086">
        <f t="shared" si="267"/>
        <v>0</v>
      </c>
    </row>
    <row r="1087" spans="29:29" x14ac:dyDescent="0.2">
      <c r="AC1087">
        <f t="shared" si="267"/>
        <v>0</v>
      </c>
    </row>
    <row r="1088" spans="29:29" x14ac:dyDescent="0.2">
      <c r="AC1088">
        <f t="shared" si="267"/>
        <v>0</v>
      </c>
    </row>
    <row r="1089" spans="29:29" x14ac:dyDescent="0.2">
      <c r="AC1089">
        <f t="shared" si="267"/>
        <v>0</v>
      </c>
    </row>
    <row r="1090" spans="29:29" x14ac:dyDescent="0.2">
      <c r="AC1090">
        <f t="shared" si="267"/>
        <v>0</v>
      </c>
    </row>
    <row r="1091" spans="29:29" x14ac:dyDescent="0.2">
      <c r="AC1091">
        <f t="shared" si="267"/>
        <v>0</v>
      </c>
    </row>
    <row r="1092" spans="29:29" x14ac:dyDescent="0.2">
      <c r="AC1092">
        <f t="shared" ref="AC1092:AC1102" si="268">AD1092-AE1092</f>
        <v>0</v>
      </c>
    </row>
    <row r="1093" spans="29:29" x14ac:dyDescent="0.2">
      <c r="AC1093">
        <f t="shared" si="268"/>
        <v>0</v>
      </c>
    </row>
    <row r="1094" spans="29:29" x14ac:dyDescent="0.2">
      <c r="AC1094">
        <f t="shared" si="268"/>
        <v>0</v>
      </c>
    </row>
    <row r="1095" spans="29:29" x14ac:dyDescent="0.2">
      <c r="AC1095">
        <f t="shared" si="268"/>
        <v>0</v>
      </c>
    </row>
    <row r="1096" spans="29:29" x14ac:dyDescent="0.2">
      <c r="AC1096">
        <f t="shared" si="268"/>
        <v>0</v>
      </c>
    </row>
    <row r="1097" spans="29:29" x14ac:dyDescent="0.2">
      <c r="AC1097">
        <f t="shared" si="268"/>
        <v>0</v>
      </c>
    </row>
    <row r="1098" spans="29:29" x14ac:dyDescent="0.2">
      <c r="AC1098">
        <f t="shared" si="268"/>
        <v>0</v>
      </c>
    </row>
    <row r="1099" spans="29:29" x14ac:dyDescent="0.2">
      <c r="AC1099">
        <f t="shared" si="268"/>
        <v>0</v>
      </c>
    </row>
    <row r="1100" spans="29:29" x14ac:dyDescent="0.2">
      <c r="AC1100">
        <f t="shared" si="268"/>
        <v>0</v>
      </c>
    </row>
    <row r="1101" spans="29:29" x14ac:dyDescent="0.2">
      <c r="AC1101">
        <f t="shared" si="268"/>
        <v>0</v>
      </c>
    </row>
    <row r="1102" spans="29:29" x14ac:dyDescent="0.2">
      <c r="AC1102">
        <f t="shared" si="268"/>
        <v>0</v>
      </c>
    </row>
  </sheetData>
  <autoFilter ref="AE4:AI1102" xr:uid="{00000000-0009-0000-0000-000006000000}">
    <sortState xmlns:xlrd2="http://schemas.microsoft.com/office/spreadsheetml/2017/richdata2" ref="AE5:AI1103">
      <sortCondition ref="AE4:AE1103"/>
    </sortState>
  </autoFilter>
  <sortState xmlns:xlrd2="http://schemas.microsoft.com/office/spreadsheetml/2017/richdata2" ref="AD5:AD120">
    <sortCondition ref="AD5:AD120"/>
  </sortState>
  <conditionalFormatting sqref="AA312:AA314">
    <cfRule type="cellIs" dxfId="41" priority="40" stopIfTrue="1" operator="equal">
      <formula>$AA$315</formula>
    </cfRule>
    <cfRule type="cellIs" dxfId="40" priority="41" stopIfTrue="1" operator="equal">
      <formula>$AA$316</formula>
    </cfRule>
    <cfRule type="cellIs" dxfId="39" priority="42" stopIfTrue="1" operator="equal">
      <formula>$AA$317</formula>
    </cfRule>
  </conditionalFormatting>
  <conditionalFormatting sqref="AA319:AA321">
    <cfRule type="cellIs" dxfId="38" priority="37" stopIfTrue="1" operator="equal">
      <formula>$AA$322</formula>
    </cfRule>
    <cfRule type="cellIs" dxfId="37" priority="38" stopIfTrue="1" operator="equal">
      <formula>$AA$323</formula>
    </cfRule>
    <cfRule type="cellIs" dxfId="36" priority="39" stopIfTrue="1" operator="equal">
      <formula>$AA$324</formula>
    </cfRule>
  </conditionalFormatting>
  <conditionalFormatting sqref="AA326:AA328">
    <cfRule type="cellIs" dxfId="35" priority="34" stopIfTrue="1" operator="equal">
      <formula>$AA$329</formula>
    </cfRule>
    <cfRule type="cellIs" dxfId="34" priority="35" stopIfTrue="1" operator="equal">
      <formula>$AA$330</formula>
    </cfRule>
    <cfRule type="cellIs" dxfId="33" priority="36" stopIfTrue="1" operator="equal">
      <formula>$AA$331</formula>
    </cfRule>
  </conditionalFormatting>
  <conditionalFormatting sqref="AA333:AA335">
    <cfRule type="cellIs" dxfId="32" priority="31" stopIfTrue="1" operator="equal">
      <formula>$AA$336</formula>
    </cfRule>
    <cfRule type="cellIs" dxfId="31" priority="32" stopIfTrue="1" operator="equal">
      <formula>$AA$337</formula>
    </cfRule>
    <cfRule type="cellIs" dxfId="30" priority="33" stopIfTrue="1" operator="equal">
      <formula>$AA$338</formula>
    </cfRule>
  </conditionalFormatting>
  <conditionalFormatting sqref="AA340:AA342">
    <cfRule type="cellIs" dxfId="29" priority="28" stopIfTrue="1" operator="equal">
      <formula>$AA$343</formula>
    </cfRule>
    <cfRule type="cellIs" dxfId="28" priority="29" stopIfTrue="1" operator="equal">
      <formula>$AA$344</formula>
    </cfRule>
    <cfRule type="cellIs" dxfId="27" priority="30" stopIfTrue="1" operator="equal">
      <formula>$AA$345</formula>
    </cfRule>
  </conditionalFormatting>
  <conditionalFormatting sqref="AA347:AA349">
    <cfRule type="cellIs" dxfId="26" priority="25" stopIfTrue="1" operator="equal">
      <formula>$AA$350</formula>
    </cfRule>
    <cfRule type="cellIs" dxfId="25" priority="26" stopIfTrue="1" operator="equal">
      <formula>$AA$351</formula>
    </cfRule>
    <cfRule type="cellIs" dxfId="24" priority="27" stopIfTrue="1" operator="equal">
      <formula>$AA$352</formula>
    </cfRule>
  </conditionalFormatting>
  <conditionalFormatting sqref="AA354:AA356">
    <cfRule type="cellIs" dxfId="23" priority="22" stopIfTrue="1" operator="equal">
      <formula>$AA$357</formula>
    </cfRule>
    <cfRule type="cellIs" dxfId="22" priority="23" stopIfTrue="1" operator="equal">
      <formula>$AA$358</formula>
    </cfRule>
    <cfRule type="cellIs" dxfId="21" priority="24" stopIfTrue="1" operator="equal">
      <formula>$AA$359</formula>
    </cfRule>
  </conditionalFormatting>
  <conditionalFormatting sqref="AA361:AA363">
    <cfRule type="cellIs" dxfId="20" priority="19" stopIfTrue="1" operator="equal">
      <formula>$AA$364</formula>
    </cfRule>
    <cfRule type="cellIs" dxfId="19" priority="20" stopIfTrue="1" operator="equal">
      <formula>$AA$365</formula>
    </cfRule>
    <cfRule type="cellIs" dxfId="18" priority="21" stopIfTrue="1" operator="equal">
      <formula>$AA$366</formula>
    </cfRule>
  </conditionalFormatting>
  <conditionalFormatting sqref="AA5 AA12 AA19 AA26 AA33 AA40 AA47 AA54 AA60 AA67 AA74 AA81 AA88 AA95 AA102 AA109 AA116 AA123 AA130 AA137 AA144 AA151 AA158 AA165 AA172 AA179 AA186 AA193 AA200 AA207 AA214 AA221 AA228 AA235 AA242 AA249 AA256 AA263 AA270 AA277 AA284 AA291 AA298 AA305">
    <cfRule type="cellIs" dxfId="17" priority="16" stopIfTrue="1" operator="equal">
      <formula>$AA8</formula>
    </cfRule>
    <cfRule type="cellIs" dxfId="16" priority="17" stopIfTrue="1" operator="equal">
      <formula>$AA9</formula>
    </cfRule>
    <cfRule type="cellIs" dxfId="15" priority="18" stopIfTrue="1" operator="equal">
      <formula>$AA10</formula>
    </cfRule>
  </conditionalFormatting>
  <conditionalFormatting sqref="AA6 AA13 AA20 AA27 AA34 AA41 AA48 AA55 AA61 AA68 AA75 AA82 AA89 AA96 AA103 AA110 AA117 AA124 AA131 AA138 AA145 AA152 AA159 AA166 AA173 AA180 AA187 AA194 AA201 AA208 AA215 AA222 AA229 AA236 AA243 AA250 AA257 AA264 AA271 AA278 AA285 AA292 AA299 AA306">
    <cfRule type="cellIs" dxfId="14" priority="13" stopIfTrue="1" operator="equal">
      <formula>$AA8</formula>
    </cfRule>
    <cfRule type="cellIs" dxfId="13" priority="14" stopIfTrue="1" operator="equal">
      <formula>$AA9</formula>
    </cfRule>
    <cfRule type="cellIs" dxfId="12" priority="15" stopIfTrue="1" operator="equal">
      <formula>$AA10</formula>
    </cfRule>
  </conditionalFormatting>
  <conditionalFormatting sqref="AA7 AA14 AA21 AA28 AA35 AA42 AA49 AA56 AA62 AA69 AA76 AA83 AA90 AA97 AA104 AA111 AA118 AA125 AA132 AA139 AA146 AA153 AA160 AA167 AA174 AA181 AA188 AA195 AA202 AA209 AA216 AA223 AA230 AA237 AA244 AA251 AA258 AA265 AA272 AA279 AA286 AA293 AA300 AA307">
    <cfRule type="cellIs" dxfId="11" priority="10" stopIfTrue="1" operator="equal">
      <formula>$AA8</formula>
    </cfRule>
    <cfRule type="cellIs" dxfId="10" priority="11" stopIfTrue="1" operator="equal">
      <formula>$AA9</formula>
    </cfRule>
    <cfRule type="cellIs" dxfId="9" priority="12" stopIfTrue="1" operator="equal">
      <formula>$AA10</formula>
    </cfRule>
  </conditionalFormatting>
  <conditionalFormatting sqref="AA8 AA15 AA22 AA29 AA36 AA43 AA50 AA57 AA63 AA70 AA77 AA84 AA91 AA98 AA105 AA112 AA119 AA126 AA133 AA140 AA147 AA154 AA161 AA168 AA175 AA182 AA189 AA196 AA203 AA210 AA217 AA224 AA231 AA238 AA245 AA252 AA259 AA266 AA273 AA280 AA287 AA294 AA301 AA308">
    <cfRule type="cellIs" dxfId="8" priority="7" stopIfTrue="1" operator="equal">
      <formula>$AA5</formula>
    </cfRule>
    <cfRule type="cellIs" dxfId="7" priority="8" stopIfTrue="1" operator="equal">
      <formula>$AA6</formula>
    </cfRule>
    <cfRule type="cellIs" dxfId="6" priority="9" stopIfTrue="1" operator="equal">
      <formula>$AA7</formula>
    </cfRule>
  </conditionalFormatting>
  <conditionalFormatting sqref="AA9 AA16 AA23 AA30 AA37 AA44 AA51 AA58 AA64 AA71 AA78 AA85 AA92 AA99 AA106 AA113 AA120 AA127 AA134 AA141 AA148 AA155 AA162 AA169 AA176 AA183 AA190 AA197 AA204 AA211 AA218 AA225 AA232 AA239 AA246 AA253 AA260 AA267 AA274 AA281 AA288 AA295 AA302 AA309">
    <cfRule type="cellIs" dxfId="5" priority="4" stopIfTrue="1" operator="equal">
      <formula>$AA5</formula>
    </cfRule>
    <cfRule type="cellIs" dxfId="4" priority="5" stopIfTrue="1" operator="equal">
      <formula>$AA6</formula>
    </cfRule>
    <cfRule type="cellIs" dxfId="3" priority="6" stopIfTrue="1" operator="equal">
      <formula>$AA7</formula>
    </cfRule>
  </conditionalFormatting>
  <conditionalFormatting sqref="AA10 AA17 AA24 AA31 AA38 AA45 AA52 AA59 AA65 AA72 AA79 AA86 AA93 AA100 AA107 AA114 AA121 AA128 AA135 AA142 AA149 AA156 AA163 AA170 AA177 AA184 AA191 AA198 AA205 AA212 AA219 AA226 AA233 AA240 AA247 AA254 AA261 AA268 AA275 AA282 AA289 AA296 AA303 AA310">
    <cfRule type="cellIs" dxfId="2" priority="1" stopIfTrue="1" operator="equal">
      <formula>$AA5</formula>
    </cfRule>
    <cfRule type="cellIs" dxfId="1" priority="2" stopIfTrue="1" operator="equal">
      <formula>$AA6</formula>
    </cfRule>
    <cfRule type="cellIs" dxfId="0" priority="3" stopIfTrue="1" operator="equal">
      <formula>$AA7</formula>
    </cfRule>
  </conditionalFormatting>
  <pageMargins left="0.98425196850393704" right="0.11811023622047245" top="0.70866141732283472" bottom="0.47244094488188981" header="0.23622047244094491" footer="0.47244094488188981"/>
  <pageSetup paperSize="9" scale="93" orientation="portrait" horizontalDpi="4294967293" r:id="rId1"/>
  <headerFooter alignWithMargins="0">
    <oddHeader>&amp;C&amp;"Arial,Fet"&amp;16CENTIMETER DAMER &amp; OLDGIRLS</oddHeader>
  </headerFooter>
  <rowBreaks count="3" manualBreakCount="3">
    <brk id="66" min="19" max="26" man="1"/>
    <brk id="177" min="19" max="26" man="1"/>
    <brk id="192" min="19" max="2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W52"/>
  <sheetViews>
    <sheetView showGridLines="0" showZeros="0" topLeftCell="A4" workbookViewId="0">
      <selection activeCell="O20" sqref="O20"/>
    </sheetView>
  </sheetViews>
  <sheetFormatPr defaultRowHeight="12.75" x14ac:dyDescent="0.2"/>
  <cols>
    <col min="1" max="1" width="5.42578125" style="151" customWidth="1"/>
    <col min="2" max="2" width="20.140625" style="151" customWidth="1"/>
    <col min="3" max="3" width="9.28515625" style="151" customWidth="1"/>
    <col min="4" max="4" width="3.7109375" style="151" customWidth="1"/>
    <col min="5" max="6" width="9.140625" style="151"/>
    <col min="7" max="7" width="3.85546875" style="151" customWidth="1"/>
    <col min="8" max="9" width="9.140625" style="151"/>
    <col min="10" max="10" width="3.5703125" style="151" customWidth="1"/>
    <col min="11" max="12" width="9.140625" style="151"/>
    <col min="13" max="13" width="3.140625" style="151" customWidth="1"/>
    <col min="14" max="256" width="9.140625" style="151"/>
    <col min="257" max="257" width="5.42578125" style="151" customWidth="1"/>
    <col min="258" max="258" width="20.140625" style="151" customWidth="1"/>
    <col min="259" max="259" width="9.28515625" style="151" customWidth="1"/>
    <col min="260" max="260" width="3.7109375" style="151" customWidth="1"/>
    <col min="261" max="262" width="9.140625" style="151"/>
    <col min="263" max="263" width="3.85546875" style="151" customWidth="1"/>
    <col min="264" max="265" width="9.140625" style="151"/>
    <col min="266" max="266" width="3.5703125" style="151" customWidth="1"/>
    <col min="267" max="268" width="9.140625" style="151"/>
    <col min="269" max="269" width="3.140625" style="151" customWidth="1"/>
    <col min="270" max="512" width="9.140625" style="151"/>
    <col min="513" max="513" width="5.42578125" style="151" customWidth="1"/>
    <col min="514" max="514" width="20.140625" style="151" customWidth="1"/>
    <col min="515" max="515" width="9.28515625" style="151" customWidth="1"/>
    <col min="516" max="516" width="3.7109375" style="151" customWidth="1"/>
    <col min="517" max="518" width="9.140625" style="151"/>
    <col min="519" max="519" width="3.85546875" style="151" customWidth="1"/>
    <col min="520" max="521" width="9.140625" style="151"/>
    <col min="522" max="522" width="3.5703125" style="151" customWidth="1"/>
    <col min="523" max="524" width="9.140625" style="151"/>
    <col min="525" max="525" width="3.140625" style="151" customWidth="1"/>
    <col min="526" max="768" width="9.140625" style="151"/>
    <col min="769" max="769" width="5.42578125" style="151" customWidth="1"/>
    <col min="770" max="770" width="20.140625" style="151" customWidth="1"/>
    <col min="771" max="771" width="9.28515625" style="151" customWidth="1"/>
    <col min="772" max="772" width="3.7109375" style="151" customWidth="1"/>
    <col min="773" max="774" width="9.140625" style="151"/>
    <col min="775" max="775" width="3.85546875" style="151" customWidth="1"/>
    <col min="776" max="777" width="9.140625" style="151"/>
    <col min="778" max="778" width="3.5703125" style="151" customWidth="1"/>
    <col min="779" max="780" width="9.140625" style="151"/>
    <col min="781" max="781" width="3.140625" style="151" customWidth="1"/>
    <col min="782" max="1024" width="9.140625" style="151"/>
    <col min="1025" max="1025" width="5.42578125" style="151" customWidth="1"/>
    <col min="1026" max="1026" width="20.140625" style="151" customWidth="1"/>
    <col min="1027" max="1027" width="9.28515625" style="151" customWidth="1"/>
    <col min="1028" max="1028" width="3.7109375" style="151" customWidth="1"/>
    <col min="1029" max="1030" width="9.140625" style="151"/>
    <col min="1031" max="1031" width="3.85546875" style="151" customWidth="1"/>
    <col min="1032" max="1033" width="9.140625" style="151"/>
    <col min="1034" max="1034" width="3.5703125" style="151" customWidth="1"/>
    <col min="1035" max="1036" width="9.140625" style="151"/>
    <col min="1037" max="1037" width="3.140625" style="151" customWidth="1"/>
    <col min="1038" max="1280" width="9.140625" style="151"/>
    <col min="1281" max="1281" width="5.42578125" style="151" customWidth="1"/>
    <col min="1282" max="1282" width="20.140625" style="151" customWidth="1"/>
    <col min="1283" max="1283" width="9.28515625" style="151" customWidth="1"/>
    <col min="1284" max="1284" width="3.7109375" style="151" customWidth="1"/>
    <col min="1285" max="1286" width="9.140625" style="151"/>
    <col min="1287" max="1287" width="3.85546875" style="151" customWidth="1"/>
    <col min="1288" max="1289" width="9.140625" style="151"/>
    <col min="1290" max="1290" width="3.5703125" style="151" customWidth="1"/>
    <col min="1291" max="1292" width="9.140625" style="151"/>
    <col min="1293" max="1293" width="3.140625" style="151" customWidth="1"/>
    <col min="1294" max="1536" width="9.140625" style="151"/>
    <col min="1537" max="1537" width="5.42578125" style="151" customWidth="1"/>
    <col min="1538" max="1538" width="20.140625" style="151" customWidth="1"/>
    <col min="1539" max="1539" width="9.28515625" style="151" customWidth="1"/>
    <col min="1540" max="1540" width="3.7109375" style="151" customWidth="1"/>
    <col min="1541" max="1542" width="9.140625" style="151"/>
    <col min="1543" max="1543" width="3.85546875" style="151" customWidth="1"/>
    <col min="1544" max="1545" width="9.140625" style="151"/>
    <col min="1546" max="1546" width="3.5703125" style="151" customWidth="1"/>
    <col min="1547" max="1548" width="9.140625" style="151"/>
    <col min="1549" max="1549" width="3.140625" style="151" customWidth="1"/>
    <col min="1550" max="1792" width="9.140625" style="151"/>
    <col min="1793" max="1793" width="5.42578125" style="151" customWidth="1"/>
    <col min="1794" max="1794" width="20.140625" style="151" customWidth="1"/>
    <col min="1795" max="1795" width="9.28515625" style="151" customWidth="1"/>
    <col min="1796" max="1796" width="3.7109375" style="151" customWidth="1"/>
    <col min="1797" max="1798" width="9.140625" style="151"/>
    <col min="1799" max="1799" width="3.85546875" style="151" customWidth="1"/>
    <col min="1800" max="1801" width="9.140625" style="151"/>
    <col min="1802" max="1802" width="3.5703125" style="151" customWidth="1"/>
    <col min="1803" max="1804" width="9.140625" style="151"/>
    <col min="1805" max="1805" width="3.140625" style="151" customWidth="1"/>
    <col min="1806" max="2048" width="9.140625" style="151"/>
    <col min="2049" max="2049" width="5.42578125" style="151" customWidth="1"/>
    <col min="2050" max="2050" width="20.140625" style="151" customWidth="1"/>
    <col min="2051" max="2051" width="9.28515625" style="151" customWidth="1"/>
    <col min="2052" max="2052" width="3.7109375" style="151" customWidth="1"/>
    <col min="2053" max="2054" width="9.140625" style="151"/>
    <col min="2055" max="2055" width="3.85546875" style="151" customWidth="1"/>
    <col min="2056" max="2057" width="9.140625" style="151"/>
    <col min="2058" max="2058" width="3.5703125" style="151" customWidth="1"/>
    <col min="2059" max="2060" width="9.140625" style="151"/>
    <col min="2061" max="2061" width="3.140625" style="151" customWidth="1"/>
    <col min="2062" max="2304" width="9.140625" style="151"/>
    <col min="2305" max="2305" width="5.42578125" style="151" customWidth="1"/>
    <col min="2306" max="2306" width="20.140625" style="151" customWidth="1"/>
    <col min="2307" max="2307" width="9.28515625" style="151" customWidth="1"/>
    <col min="2308" max="2308" width="3.7109375" style="151" customWidth="1"/>
    <col min="2309" max="2310" width="9.140625" style="151"/>
    <col min="2311" max="2311" width="3.85546875" style="151" customWidth="1"/>
    <col min="2312" max="2313" width="9.140625" style="151"/>
    <col min="2314" max="2314" width="3.5703125" style="151" customWidth="1"/>
    <col min="2315" max="2316" width="9.140625" style="151"/>
    <col min="2317" max="2317" width="3.140625" style="151" customWidth="1"/>
    <col min="2318" max="2560" width="9.140625" style="151"/>
    <col min="2561" max="2561" width="5.42578125" style="151" customWidth="1"/>
    <col min="2562" max="2562" width="20.140625" style="151" customWidth="1"/>
    <col min="2563" max="2563" width="9.28515625" style="151" customWidth="1"/>
    <col min="2564" max="2564" width="3.7109375" style="151" customWidth="1"/>
    <col min="2565" max="2566" width="9.140625" style="151"/>
    <col min="2567" max="2567" width="3.85546875" style="151" customWidth="1"/>
    <col min="2568" max="2569" width="9.140625" style="151"/>
    <col min="2570" max="2570" width="3.5703125" style="151" customWidth="1"/>
    <col min="2571" max="2572" width="9.140625" style="151"/>
    <col min="2573" max="2573" width="3.140625" style="151" customWidth="1"/>
    <col min="2574" max="2816" width="9.140625" style="151"/>
    <col min="2817" max="2817" width="5.42578125" style="151" customWidth="1"/>
    <col min="2818" max="2818" width="20.140625" style="151" customWidth="1"/>
    <col min="2819" max="2819" width="9.28515625" style="151" customWidth="1"/>
    <col min="2820" max="2820" width="3.7109375" style="151" customWidth="1"/>
    <col min="2821" max="2822" width="9.140625" style="151"/>
    <col min="2823" max="2823" width="3.85546875" style="151" customWidth="1"/>
    <col min="2824" max="2825" width="9.140625" style="151"/>
    <col min="2826" max="2826" width="3.5703125" style="151" customWidth="1"/>
    <col min="2827" max="2828" width="9.140625" style="151"/>
    <col min="2829" max="2829" width="3.140625" style="151" customWidth="1"/>
    <col min="2830" max="3072" width="9.140625" style="151"/>
    <col min="3073" max="3073" width="5.42578125" style="151" customWidth="1"/>
    <col min="3074" max="3074" width="20.140625" style="151" customWidth="1"/>
    <col min="3075" max="3075" width="9.28515625" style="151" customWidth="1"/>
    <col min="3076" max="3076" width="3.7109375" style="151" customWidth="1"/>
    <col min="3077" max="3078" width="9.140625" style="151"/>
    <col min="3079" max="3079" width="3.85546875" style="151" customWidth="1"/>
    <col min="3080" max="3081" width="9.140625" style="151"/>
    <col min="3082" max="3082" width="3.5703125" style="151" customWidth="1"/>
    <col min="3083" max="3084" width="9.140625" style="151"/>
    <col min="3085" max="3085" width="3.140625" style="151" customWidth="1"/>
    <col min="3086" max="3328" width="9.140625" style="151"/>
    <col min="3329" max="3329" width="5.42578125" style="151" customWidth="1"/>
    <col min="3330" max="3330" width="20.140625" style="151" customWidth="1"/>
    <col min="3331" max="3331" width="9.28515625" style="151" customWidth="1"/>
    <col min="3332" max="3332" width="3.7109375" style="151" customWidth="1"/>
    <col min="3333" max="3334" width="9.140625" style="151"/>
    <col min="3335" max="3335" width="3.85546875" style="151" customWidth="1"/>
    <col min="3336" max="3337" width="9.140625" style="151"/>
    <col min="3338" max="3338" width="3.5703125" style="151" customWidth="1"/>
    <col min="3339" max="3340" width="9.140625" style="151"/>
    <col min="3341" max="3341" width="3.140625" style="151" customWidth="1"/>
    <col min="3342" max="3584" width="9.140625" style="151"/>
    <col min="3585" max="3585" width="5.42578125" style="151" customWidth="1"/>
    <col min="3586" max="3586" width="20.140625" style="151" customWidth="1"/>
    <col min="3587" max="3587" width="9.28515625" style="151" customWidth="1"/>
    <col min="3588" max="3588" width="3.7109375" style="151" customWidth="1"/>
    <col min="3589" max="3590" width="9.140625" style="151"/>
    <col min="3591" max="3591" width="3.85546875" style="151" customWidth="1"/>
    <col min="3592" max="3593" width="9.140625" style="151"/>
    <col min="3594" max="3594" width="3.5703125" style="151" customWidth="1"/>
    <col min="3595" max="3596" width="9.140625" style="151"/>
    <col min="3597" max="3597" width="3.140625" style="151" customWidth="1"/>
    <col min="3598" max="3840" width="9.140625" style="151"/>
    <col min="3841" max="3841" width="5.42578125" style="151" customWidth="1"/>
    <col min="3842" max="3842" width="20.140625" style="151" customWidth="1"/>
    <col min="3843" max="3843" width="9.28515625" style="151" customWidth="1"/>
    <col min="3844" max="3844" width="3.7109375" style="151" customWidth="1"/>
    <col min="3845" max="3846" width="9.140625" style="151"/>
    <col min="3847" max="3847" width="3.85546875" style="151" customWidth="1"/>
    <col min="3848" max="3849" width="9.140625" style="151"/>
    <col min="3850" max="3850" width="3.5703125" style="151" customWidth="1"/>
    <col min="3851" max="3852" width="9.140625" style="151"/>
    <col min="3853" max="3853" width="3.140625" style="151" customWidth="1"/>
    <col min="3854" max="4096" width="9.140625" style="151"/>
    <col min="4097" max="4097" width="5.42578125" style="151" customWidth="1"/>
    <col min="4098" max="4098" width="20.140625" style="151" customWidth="1"/>
    <col min="4099" max="4099" width="9.28515625" style="151" customWidth="1"/>
    <col min="4100" max="4100" width="3.7109375" style="151" customWidth="1"/>
    <col min="4101" max="4102" width="9.140625" style="151"/>
    <col min="4103" max="4103" width="3.85546875" style="151" customWidth="1"/>
    <col min="4104" max="4105" width="9.140625" style="151"/>
    <col min="4106" max="4106" width="3.5703125" style="151" customWidth="1"/>
    <col min="4107" max="4108" width="9.140625" style="151"/>
    <col min="4109" max="4109" width="3.140625" style="151" customWidth="1"/>
    <col min="4110" max="4352" width="9.140625" style="151"/>
    <col min="4353" max="4353" width="5.42578125" style="151" customWidth="1"/>
    <col min="4354" max="4354" width="20.140625" style="151" customWidth="1"/>
    <col min="4355" max="4355" width="9.28515625" style="151" customWidth="1"/>
    <col min="4356" max="4356" width="3.7109375" style="151" customWidth="1"/>
    <col min="4357" max="4358" width="9.140625" style="151"/>
    <col min="4359" max="4359" width="3.85546875" style="151" customWidth="1"/>
    <col min="4360" max="4361" width="9.140625" style="151"/>
    <col min="4362" max="4362" width="3.5703125" style="151" customWidth="1"/>
    <col min="4363" max="4364" width="9.140625" style="151"/>
    <col min="4365" max="4365" width="3.140625" style="151" customWidth="1"/>
    <col min="4366" max="4608" width="9.140625" style="151"/>
    <col min="4609" max="4609" width="5.42578125" style="151" customWidth="1"/>
    <col min="4610" max="4610" width="20.140625" style="151" customWidth="1"/>
    <col min="4611" max="4611" width="9.28515625" style="151" customWidth="1"/>
    <col min="4612" max="4612" width="3.7109375" style="151" customWidth="1"/>
    <col min="4613" max="4614" width="9.140625" style="151"/>
    <col min="4615" max="4615" width="3.85546875" style="151" customWidth="1"/>
    <col min="4616" max="4617" width="9.140625" style="151"/>
    <col min="4618" max="4618" width="3.5703125" style="151" customWidth="1"/>
    <col min="4619" max="4620" width="9.140625" style="151"/>
    <col min="4621" max="4621" width="3.140625" style="151" customWidth="1"/>
    <col min="4622" max="4864" width="9.140625" style="151"/>
    <col min="4865" max="4865" width="5.42578125" style="151" customWidth="1"/>
    <col min="4866" max="4866" width="20.140625" style="151" customWidth="1"/>
    <col min="4867" max="4867" width="9.28515625" style="151" customWidth="1"/>
    <col min="4868" max="4868" width="3.7109375" style="151" customWidth="1"/>
    <col min="4869" max="4870" width="9.140625" style="151"/>
    <col min="4871" max="4871" width="3.85546875" style="151" customWidth="1"/>
    <col min="4872" max="4873" width="9.140625" style="151"/>
    <col min="4874" max="4874" width="3.5703125" style="151" customWidth="1"/>
    <col min="4875" max="4876" width="9.140625" style="151"/>
    <col min="4877" max="4877" width="3.140625" style="151" customWidth="1"/>
    <col min="4878" max="5120" width="9.140625" style="151"/>
    <col min="5121" max="5121" width="5.42578125" style="151" customWidth="1"/>
    <col min="5122" max="5122" width="20.140625" style="151" customWidth="1"/>
    <col min="5123" max="5123" width="9.28515625" style="151" customWidth="1"/>
    <col min="5124" max="5124" width="3.7109375" style="151" customWidth="1"/>
    <col min="5125" max="5126" width="9.140625" style="151"/>
    <col min="5127" max="5127" width="3.85546875" style="151" customWidth="1"/>
    <col min="5128" max="5129" width="9.140625" style="151"/>
    <col min="5130" max="5130" width="3.5703125" style="151" customWidth="1"/>
    <col min="5131" max="5132" width="9.140625" style="151"/>
    <col min="5133" max="5133" width="3.140625" style="151" customWidth="1"/>
    <col min="5134" max="5376" width="9.140625" style="151"/>
    <col min="5377" max="5377" width="5.42578125" style="151" customWidth="1"/>
    <col min="5378" max="5378" width="20.140625" style="151" customWidth="1"/>
    <col min="5379" max="5379" width="9.28515625" style="151" customWidth="1"/>
    <col min="5380" max="5380" width="3.7109375" style="151" customWidth="1"/>
    <col min="5381" max="5382" width="9.140625" style="151"/>
    <col min="5383" max="5383" width="3.85546875" style="151" customWidth="1"/>
    <col min="5384" max="5385" width="9.140625" style="151"/>
    <col min="5386" max="5386" width="3.5703125" style="151" customWidth="1"/>
    <col min="5387" max="5388" width="9.140625" style="151"/>
    <col min="5389" max="5389" width="3.140625" style="151" customWidth="1"/>
    <col min="5390" max="5632" width="9.140625" style="151"/>
    <col min="5633" max="5633" width="5.42578125" style="151" customWidth="1"/>
    <col min="5634" max="5634" width="20.140625" style="151" customWidth="1"/>
    <col min="5635" max="5635" width="9.28515625" style="151" customWidth="1"/>
    <col min="5636" max="5636" width="3.7109375" style="151" customWidth="1"/>
    <col min="5637" max="5638" width="9.140625" style="151"/>
    <col min="5639" max="5639" width="3.85546875" style="151" customWidth="1"/>
    <col min="5640" max="5641" width="9.140625" style="151"/>
    <col min="5642" max="5642" width="3.5703125" style="151" customWidth="1"/>
    <col min="5643" max="5644" width="9.140625" style="151"/>
    <col min="5645" max="5645" width="3.140625" style="151" customWidth="1"/>
    <col min="5646" max="5888" width="9.140625" style="151"/>
    <col min="5889" max="5889" width="5.42578125" style="151" customWidth="1"/>
    <col min="5890" max="5890" width="20.140625" style="151" customWidth="1"/>
    <col min="5891" max="5891" width="9.28515625" style="151" customWidth="1"/>
    <col min="5892" max="5892" width="3.7109375" style="151" customWidth="1"/>
    <col min="5893" max="5894" width="9.140625" style="151"/>
    <col min="5895" max="5895" width="3.85546875" style="151" customWidth="1"/>
    <col min="5896" max="5897" width="9.140625" style="151"/>
    <col min="5898" max="5898" width="3.5703125" style="151" customWidth="1"/>
    <col min="5899" max="5900" width="9.140625" style="151"/>
    <col min="5901" max="5901" width="3.140625" style="151" customWidth="1"/>
    <col min="5902" max="6144" width="9.140625" style="151"/>
    <col min="6145" max="6145" width="5.42578125" style="151" customWidth="1"/>
    <col min="6146" max="6146" width="20.140625" style="151" customWidth="1"/>
    <col min="6147" max="6147" width="9.28515625" style="151" customWidth="1"/>
    <col min="6148" max="6148" width="3.7109375" style="151" customWidth="1"/>
    <col min="6149" max="6150" width="9.140625" style="151"/>
    <col min="6151" max="6151" width="3.85546875" style="151" customWidth="1"/>
    <col min="6152" max="6153" width="9.140625" style="151"/>
    <col min="6154" max="6154" width="3.5703125" style="151" customWidth="1"/>
    <col min="6155" max="6156" width="9.140625" style="151"/>
    <col min="6157" max="6157" width="3.140625" style="151" customWidth="1"/>
    <col min="6158" max="6400" width="9.140625" style="151"/>
    <col min="6401" max="6401" width="5.42578125" style="151" customWidth="1"/>
    <col min="6402" max="6402" width="20.140625" style="151" customWidth="1"/>
    <col min="6403" max="6403" width="9.28515625" style="151" customWidth="1"/>
    <col min="6404" max="6404" width="3.7109375" style="151" customWidth="1"/>
    <col min="6405" max="6406" width="9.140625" style="151"/>
    <col min="6407" max="6407" width="3.85546875" style="151" customWidth="1"/>
    <col min="6408" max="6409" width="9.140625" style="151"/>
    <col min="6410" max="6410" width="3.5703125" style="151" customWidth="1"/>
    <col min="6411" max="6412" width="9.140625" style="151"/>
    <col min="6413" max="6413" width="3.140625" style="151" customWidth="1"/>
    <col min="6414" max="6656" width="9.140625" style="151"/>
    <col min="6657" max="6657" width="5.42578125" style="151" customWidth="1"/>
    <col min="6658" max="6658" width="20.140625" style="151" customWidth="1"/>
    <col min="6659" max="6659" width="9.28515625" style="151" customWidth="1"/>
    <col min="6660" max="6660" width="3.7109375" style="151" customWidth="1"/>
    <col min="6661" max="6662" width="9.140625" style="151"/>
    <col min="6663" max="6663" width="3.85546875" style="151" customWidth="1"/>
    <col min="6664" max="6665" width="9.140625" style="151"/>
    <col min="6666" max="6666" width="3.5703125" style="151" customWidth="1"/>
    <col min="6667" max="6668" width="9.140625" style="151"/>
    <col min="6669" max="6669" width="3.140625" style="151" customWidth="1"/>
    <col min="6670" max="6912" width="9.140625" style="151"/>
    <col min="6913" max="6913" width="5.42578125" style="151" customWidth="1"/>
    <col min="6914" max="6914" width="20.140625" style="151" customWidth="1"/>
    <col min="6915" max="6915" width="9.28515625" style="151" customWidth="1"/>
    <col min="6916" max="6916" width="3.7109375" style="151" customWidth="1"/>
    <col min="6917" max="6918" width="9.140625" style="151"/>
    <col min="6919" max="6919" width="3.85546875" style="151" customWidth="1"/>
    <col min="6920" max="6921" width="9.140625" style="151"/>
    <col min="6922" max="6922" width="3.5703125" style="151" customWidth="1"/>
    <col min="6923" max="6924" width="9.140625" style="151"/>
    <col min="6925" max="6925" width="3.140625" style="151" customWidth="1"/>
    <col min="6926" max="7168" width="9.140625" style="151"/>
    <col min="7169" max="7169" width="5.42578125" style="151" customWidth="1"/>
    <col min="7170" max="7170" width="20.140625" style="151" customWidth="1"/>
    <col min="7171" max="7171" width="9.28515625" style="151" customWidth="1"/>
    <col min="7172" max="7172" width="3.7109375" style="151" customWidth="1"/>
    <col min="7173" max="7174" width="9.140625" style="151"/>
    <col min="7175" max="7175" width="3.85546875" style="151" customWidth="1"/>
    <col min="7176" max="7177" width="9.140625" style="151"/>
    <col min="7178" max="7178" width="3.5703125" style="151" customWidth="1"/>
    <col min="7179" max="7180" width="9.140625" style="151"/>
    <col min="7181" max="7181" width="3.140625" style="151" customWidth="1"/>
    <col min="7182" max="7424" width="9.140625" style="151"/>
    <col min="7425" max="7425" width="5.42578125" style="151" customWidth="1"/>
    <col min="7426" max="7426" width="20.140625" style="151" customWidth="1"/>
    <col min="7427" max="7427" width="9.28515625" style="151" customWidth="1"/>
    <col min="7428" max="7428" width="3.7109375" style="151" customWidth="1"/>
    <col min="7429" max="7430" width="9.140625" style="151"/>
    <col min="7431" max="7431" width="3.85546875" style="151" customWidth="1"/>
    <col min="7432" max="7433" width="9.140625" style="151"/>
    <col min="7434" max="7434" width="3.5703125" style="151" customWidth="1"/>
    <col min="7435" max="7436" width="9.140625" style="151"/>
    <col min="7437" max="7437" width="3.140625" style="151" customWidth="1"/>
    <col min="7438" max="7680" width="9.140625" style="151"/>
    <col min="7681" max="7681" width="5.42578125" style="151" customWidth="1"/>
    <col min="7682" max="7682" width="20.140625" style="151" customWidth="1"/>
    <col min="7683" max="7683" width="9.28515625" style="151" customWidth="1"/>
    <col min="7684" max="7684" width="3.7109375" style="151" customWidth="1"/>
    <col min="7685" max="7686" width="9.140625" style="151"/>
    <col min="7687" max="7687" width="3.85546875" style="151" customWidth="1"/>
    <col min="7688" max="7689" width="9.140625" style="151"/>
    <col min="7690" max="7690" width="3.5703125" style="151" customWidth="1"/>
    <col min="7691" max="7692" width="9.140625" style="151"/>
    <col min="7693" max="7693" width="3.140625" style="151" customWidth="1"/>
    <col min="7694" max="7936" width="9.140625" style="151"/>
    <col min="7937" max="7937" width="5.42578125" style="151" customWidth="1"/>
    <col min="7938" max="7938" width="20.140625" style="151" customWidth="1"/>
    <col min="7939" max="7939" width="9.28515625" style="151" customWidth="1"/>
    <col min="7940" max="7940" width="3.7109375" style="151" customWidth="1"/>
    <col min="7941" max="7942" width="9.140625" style="151"/>
    <col min="7943" max="7943" width="3.85546875" style="151" customWidth="1"/>
    <col min="7944" max="7945" width="9.140625" style="151"/>
    <col min="7946" max="7946" width="3.5703125" style="151" customWidth="1"/>
    <col min="7947" max="7948" width="9.140625" style="151"/>
    <col min="7949" max="7949" width="3.140625" style="151" customWidth="1"/>
    <col min="7950" max="8192" width="9.140625" style="151"/>
    <col min="8193" max="8193" width="5.42578125" style="151" customWidth="1"/>
    <col min="8194" max="8194" width="20.140625" style="151" customWidth="1"/>
    <col min="8195" max="8195" width="9.28515625" style="151" customWidth="1"/>
    <col min="8196" max="8196" width="3.7109375" style="151" customWidth="1"/>
    <col min="8197" max="8198" width="9.140625" style="151"/>
    <col min="8199" max="8199" width="3.85546875" style="151" customWidth="1"/>
    <col min="8200" max="8201" width="9.140625" style="151"/>
    <col min="8202" max="8202" width="3.5703125" style="151" customWidth="1"/>
    <col min="8203" max="8204" width="9.140625" style="151"/>
    <col min="8205" max="8205" width="3.140625" style="151" customWidth="1"/>
    <col min="8206" max="8448" width="9.140625" style="151"/>
    <col min="8449" max="8449" width="5.42578125" style="151" customWidth="1"/>
    <col min="8450" max="8450" width="20.140625" style="151" customWidth="1"/>
    <col min="8451" max="8451" width="9.28515625" style="151" customWidth="1"/>
    <col min="8452" max="8452" width="3.7109375" style="151" customWidth="1"/>
    <col min="8453" max="8454" width="9.140625" style="151"/>
    <col min="8455" max="8455" width="3.85546875" style="151" customWidth="1"/>
    <col min="8456" max="8457" width="9.140625" style="151"/>
    <col min="8458" max="8458" width="3.5703125" style="151" customWidth="1"/>
    <col min="8459" max="8460" width="9.140625" style="151"/>
    <col min="8461" max="8461" width="3.140625" style="151" customWidth="1"/>
    <col min="8462" max="8704" width="9.140625" style="151"/>
    <col min="8705" max="8705" width="5.42578125" style="151" customWidth="1"/>
    <col min="8706" max="8706" width="20.140625" style="151" customWidth="1"/>
    <col min="8707" max="8707" width="9.28515625" style="151" customWidth="1"/>
    <col min="8708" max="8708" width="3.7109375" style="151" customWidth="1"/>
    <col min="8709" max="8710" width="9.140625" style="151"/>
    <col min="8711" max="8711" width="3.85546875" style="151" customWidth="1"/>
    <col min="8712" max="8713" width="9.140625" style="151"/>
    <col min="8714" max="8714" width="3.5703125" style="151" customWidth="1"/>
    <col min="8715" max="8716" width="9.140625" style="151"/>
    <col min="8717" max="8717" width="3.140625" style="151" customWidth="1"/>
    <col min="8718" max="8960" width="9.140625" style="151"/>
    <col min="8961" max="8961" width="5.42578125" style="151" customWidth="1"/>
    <col min="8962" max="8962" width="20.140625" style="151" customWidth="1"/>
    <col min="8963" max="8963" width="9.28515625" style="151" customWidth="1"/>
    <col min="8964" max="8964" width="3.7109375" style="151" customWidth="1"/>
    <col min="8965" max="8966" width="9.140625" style="151"/>
    <col min="8967" max="8967" width="3.85546875" style="151" customWidth="1"/>
    <col min="8968" max="8969" width="9.140625" style="151"/>
    <col min="8970" max="8970" width="3.5703125" style="151" customWidth="1"/>
    <col min="8971" max="8972" width="9.140625" style="151"/>
    <col min="8973" max="8973" width="3.140625" style="151" customWidth="1"/>
    <col min="8974" max="9216" width="9.140625" style="151"/>
    <col min="9217" max="9217" width="5.42578125" style="151" customWidth="1"/>
    <col min="9218" max="9218" width="20.140625" style="151" customWidth="1"/>
    <col min="9219" max="9219" width="9.28515625" style="151" customWidth="1"/>
    <col min="9220" max="9220" width="3.7109375" style="151" customWidth="1"/>
    <col min="9221" max="9222" width="9.140625" style="151"/>
    <col min="9223" max="9223" width="3.85546875" style="151" customWidth="1"/>
    <col min="9224" max="9225" width="9.140625" style="151"/>
    <col min="9226" max="9226" width="3.5703125" style="151" customWidth="1"/>
    <col min="9227" max="9228" width="9.140625" style="151"/>
    <col min="9229" max="9229" width="3.140625" style="151" customWidth="1"/>
    <col min="9230" max="9472" width="9.140625" style="151"/>
    <col min="9473" max="9473" width="5.42578125" style="151" customWidth="1"/>
    <col min="9474" max="9474" width="20.140625" style="151" customWidth="1"/>
    <col min="9475" max="9475" width="9.28515625" style="151" customWidth="1"/>
    <col min="9476" max="9476" width="3.7109375" style="151" customWidth="1"/>
    <col min="9477" max="9478" width="9.140625" style="151"/>
    <col min="9479" max="9479" width="3.85546875" style="151" customWidth="1"/>
    <col min="9480" max="9481" width="9.140625" style="151"/>
    <col min="9482" max="9482" width="3.5703125" style="151" customWidth="1"/>
    <col min="9483" max="9484" width="9.140625" style="151"/>
    <col min="9485" max="9485" width="3.140625" style="151" customWidth="1"/>
    <col min="9486" max="9728" width="9.140625" style="151"/>
    <col min="9729" max="9729" width="5.42578125" style="151" customWidth="1"/>
    <col min="9730" max="9730" width="20.140625" style="151" customWidth="1"/>
    <col min="9731" max="9731" width="9.28515625" style="151" customWidth="1"/>
    <col min="9732" max="9732" width="3.7109375" style="151" customWidth="1"/>
    <col min="9733" max="9734" width="9.140625" style="151"/>
    <col min="9735" max="9735" width="3.85546875" style="151" customWidth="1"/>
    <col min="9736" max="9737" width="9.140625" style="151"/>
    <col min="9738" max="9738" width="3.5703125" style="151" customWidth="1"/>
    <col min="9739" max="9740" width="9.140625" style="151"/>
    <col min="9741" max="9741" width="3.140625" style="151" customWidth="1"/>
    <col min="9742" max="9984" width="9.140625" style="151"/>
    <col min="9985" max="9985" width="5.42578125" style="151" customWidth="1"/>
    <col min="9986" max="9986" width="20.140625" style="151" customWidth="1"/>
    <col min="9987" max="9987" width="9.28515625" style="151" customWidth="1"/>
    <col min="9988" max="9988" width="3.7109375" style="151" customWidth="1"/>
    <col min="9989" max="9990" width="9.140625" style="151"/>
    <col min="9991" max="9991" width="3.85546875" style="151" customWidth="1"/>
    <col min="9992" max="9993" width="9.140625" style="151"/>
    <col min="9994" max="9994" width="3.5703125" style="151" customWidth="1"/>
    <col min="9995" max="9996" width="9.140625" style="151"/>
    <col min="9997" max="9997" width="3.140625" style="151" customWidth="1"/>
    <col min="9998" max="10240" width="9.140625" style="151"/>
    <col min="10241" max="10241" width="5.42578125" style="151" customWidth="1"/>
    <col min="10242" max="10242" width="20.140625" style="151" customWidth="1"/>
    <col min="10243" max="10243" width="9.28515625" style="151" customWidth="1"/>
    <col min="10244" max="10244" width="3.7109375" style="151" customWidth="1"/>
    <col min="10245" max="10246" width="9.140625" style="151"/>
    <col min="10247" max="10247" width="3.85546875" style="151" customWidth="1"/>
    <col min="10248" max="10249" width="9.140625" style="151"/>
    <col min="10250" max="10250" width="3.5703125" style="151" customWidth="1"/>
    <col min="10251" max="10252" width="9.140625" style="151"/>
    <col min="10253" max="10253" width="3.140625" style="151" customWidth="1"/>
    <col min="10254" max="10496" width="9.140625" style="151"/>
    <col min="10497" max="10497" width="5.42578125" style="151" customWidth="1"/>
    <col min="10498" max="10498" width="20.140625" style="151" customWidth="1"/>
    <col min="10499" max="10499" width="9.28515625" style="151" customWidth="1"/>
    <col min="10500" max="10500" width="3.7109375" style="151" customWidth="1"/>
    <col min="10501" max="10502" width="9.140625" style="151"/>
    <col min="10503" max="10503" width="3.85546875" style="151" customWidth="1"/>
    <col min="10504" max="10505" width="9.140625" style="151"/>
    <col min="10506" max="10506" width="3.5703125" style="151" customWidth="1"/>
    <col min="10507" max="10508" width="9.140625" style="151"/>
    <col min="10509" max="10509" width="3.140625" style="151" customWidth="1"/>
    <col min="10510" max="10752" width="9.140625" style="151"/>
    <col min="10753" max="10753" width="5.42578125" style="151" customWidth="1"/>
    <col min="10754" max="10754" width="20.140625" style="151" customWidth="1"/>
    <col min="10755" max="10755" width="9.28515625" style="151" customWidth="1"/>
    <col min="10756" max="10756" width="3.7109375" style="151" customWidth="1"/>
    <col min="10757" max="10758" width="9.140625" style="151"/>
    <col min="10759" max="10759" width="3.85546875" style="151" customWidth="1"/>
    <col min="10760" max="10761" width="9.140625" style="151"/>
    <col min="10762" max="10762" width="3.5703125" style="151" customWidth="1"/>
    <col min="10763" max="10764" width="9.140625" style="151"/>
    <col min="10765" max="10765" width="3.140625" style="151" customWidth="1"/>
    <col min="10766" max="11008" width="9.140625" style="151"/>
    <col min="11009" max="11009" width="5.42578125" style="151" customWidth="1"/>
    <col min="11010" max="11010" width="20.140625" style="151" customWidth="1"/>
    <col min="11011" max="11011" width="9.28515625" style="151" customWidth="1"/>
    <col min="11012" max="11012" width="3.7109375" style="151" customWidth="1"/>
    <col min="11013" max="11014" width="9.140625" style="151"/>
    <col min="11015" max="11015" width="3.85546875" style="151" customWidth="1"/>
    <col min="11016" max="11017" width="9.140625" style="151"/>
    <col min="11018" max="11018" width="3.5703125" style="151" customWidth="1"/>
    <col min="11019" max="11020" width="9.140625" style="151"/>
    <col min="11021" max="11021" width="3.140625" style="151" customWidth="1"/>
    <col min="11022" max="11264" width="9.140625" style="151"/>
    <col min="11265" max="11265" width="5.42578125" style="151" customWidth="1"/>
    <col min="11266" max="11266" width="20.140625" style="151" customWidth="1"/>
    <col min="11267" max="11267" width="9.28515625" style="151" customWidth="1"/>
    <col min="11268" max="11268" width="3.7109375" style="151" customWidth="1"/>
    <col min="11269" max="11270" width="9.140625" style="151"/>
    <col min="11271" max="11271" width="3.85546875" style="151" customWidth="1"/>
    <col min="11272" max="11273" width="9.140625" style="151"/>
    <col min="11274" max="11274" width="3.5703125" style="151" customWidth="1"/>
    <col min="11275" max="11276" width="9.140625" style="151"/>
    <col min="11277" max="11277" width="3.140625" style="151" customWidth="1"/>
    <col min="11278" max="11520" width="9.140625" style="151"/>
    <col min="11521" max="11521" width="5.42578125" style="151" customWidth="1"/>
    <col min="11522" max="11522" width="20.140625" style="151" customWidth="1"/>
    <col min="11523" max="11523" width="9.28515625" style="151" customWidth="1"/>
    <col min="11524" max="11524" width="3.7109375" style="151" customWidth="1"/>
    <col min="11525" max="11526" width="9.140625" style="151"/>
    <col min="11527" max="11527" width="3.85546875" style="151" customWidth="1"/>
    <col min="11528" max="11529" width="9.140625" style="151"/>
    <col min="11530" max="11530" width="3.5703125" style="151" customWidth="1"/>
    <col min="11531" max="11532" width="9.140625" style="151"/>
    <col min="11533" max="11533" width="3.140625" style="151" customWidth="1"/>
    <col min="11534" max="11776" width="9.140625" style="151"/>
    <col min="11777" max="11777" width="5.42578125" style="151" customWidth="1"/>
    <col min="11778" max="11778" width="20.140625" style="151" customWidth="1"/>
    <col min="11779" max="11779" width="9.28515625" style="151" customWidth="1"/>
    <col min="11780" max="11780" width="3.7109375" style="151" customWidth="1"/>
    <col min="11781" max="11782" width="9.140625" style="151"/>
    <col min="11783" max="11783" width="3.85546875" style="151" customWidth="1"/>
    <col min="11784" max="11785" width="9.140625" style="151"/>
    <col min="11786" max="11786" width="3.5703125" style="151" customWidth="1"/>
    <col min="11787" max="11788" width="9.140625" style="151"/>
    <col min="11789" max="11789" width="3.140625" style="151" customWidth="1"/>
    <col min="11790" max="12032" width="9.140625" style="151"/>
    <col min="12033" max="12033" width="5.42578125" style="151" customWidth="1"/>
    <col min="12034" max="12034" width="20.140625" style="151" customWidth="1"/>
    <col min="12035" max="12035" width="9.28515625" style="151" customWidth="1"/>
    <col min="12036" max="12036" width="3.7109375" style="151" customWidth="1"/>
    <col min="12037" max="12038" width="9.140625" style="151"/>
    <col min="12039" max="12039" width="3.85546875" style="151" customWidth="1"/>
    <col min="12040" max="12041" width="9.140625" style="151"/>
    <col min="12042" max="12042" width="3.5703125" style="151" customWidth="1"/>
    <col min="12043" max="12044" width="9.140625" style="151"/>
    <col min="12045" max="12045" width="3.140625" style="151" customWidth="1"/>
    <col min="12046" max="12288" width="9.140625" style="151"/>
    <col min="12289" max="12289" width="5.42578125" style="151" customWidth="1"/>
    <col min="12290" max="12290" width="20.140625" style="151" customWidth="1"/>
    <col min="12291" max="12291" width="9.28515625" style="151" customWidth="1"/>
    <col min="12292" max="12292" width="3.7109375" style="151" customWidth="1"/>
    <col min="12293" max="12294" width="9.140625" style="151"/>
    <col min="12295" max="12295" width="3.85546875" style="151" customWidth="1"/>
    <col min="12296" max="12297" width="9.140625" style="151"/>
    <col min="12298" max="12298" width="3.5703125" style="151" customWidth="1"/>
    <col min="12299" max="12300" width="9.140625" style="151"/>
    <col min="12301" max="12301" width="3.140625" style="151" customWidth="1"/>
    <col min="12302" max="12544" width="9.140625" style="151"/>
    <col min="12545" max="12545" width="5.42578125" style="151" customWidth="1"/>
    <col min="12546" max="12546" width="20.140625" style="151" customWidth="1"/>
    <col min="12547" max="12547" width="9.28515625" style="151" customWidth="1"/>
    <col min="12548" max="12548" width="3.7109375" style="151" customWidth="1"/>
    <col min="12549" max="12550" width="9.140625" style="151"/>
    <col min="12551" max="12551" width="3.85546875" style="151" customWidth="1"/>
    <col min="12552" max="12553" width="9.140625" style="151"/>
    <col min="12554" max="12554" width="3.5703125" style="151" customWidth="1"/>
    <col min="12555" max="12556" width="9.140625" style="151"/>
    <col min="12557" max="12557" width="3.140625" style="151" customWidth="1"/>
    <col min="12558" max="12800" width="9.140625" style="151"/>
    <col min="12801" max="12801" width="5.42578125" style="151" customWidth="1"/>
    <col min="12802" max="12802" width="20.140625" style="151" customWidth="1"/>
    <col min="12803" max="12803" width="9.28515625" style="151" customWidth="1"/>
    <col min="12804" max="12804" width="3.7109375" style="151" customWidth="1"/>
    <col min="12805" max="12806" width="9.140625" style="151"/>
    <col min="12807" max="12807" width="3.85546875" style="151" customWidth="1"/>
    <col min="12808" max="12809" width="9.140625" style="151"/>
    <col min="12810" max="12810" width="3.5703125" style="151" customWidth="1"/>
    <col min="12811" max="12812" width="9.140625" style="151"/>
    <col min="12813" max="12813" width="3.140625" style="151" customWidth="1"/>
    <col min="12814" max="13056" width="9.140625" style="151"/>
    <col min="13057" max="13057" width="5.42578125" style="151" customWidth="1"/>
    <col min="13058" max="13058" width="20.140625" style="151" customWidth="1"/>
    <col min="13059" max="13059" width="9.28515625" style="151" customWidth="1"/>
    <col min="13060" max="13060" width="3.7109375" style="151" customWidth="1"/>
    <col min="13061" max="13062" width="9.140625" style="151"/>
    <col min="13063" max="13063" width="3.85546875" style="151" customWidth="1"/>
    <col min="13064" max="13065" width="9.140625" style="151"/>
    <col min="13066" max="13066" width="3.5703125" style="151" customWidth="1"/>
    <col min="13067" max="13068" width="9.140625" style="151"/>
    <col min="13069" max="13069" width="3.140625" style="151" customWidth="1"/>
    <col min="13070" max="13312" width="9.140625" style="151"/>
    <col min="13313" max="13313" width="5.42578125" style="151" customWidth="1"/>
    <col min="13314" max="13314" width="20.140625" style="151" customWidth="1"/>
    <col min="13315" max="13315" width="9.28515625" style="151" customWidth="1"/>
    <col min="13316" max="13316" width="3.7109375" style="151" customWidth="1"/>
    <col min="13317" max="13318" width="9.140625" style="151"/>
    <col min="13319" max="13319" width="3.85546875" style="151" customWidth="1"/>
    <col min="13320" max="13321" width="9.140625" style="151"/>
    <col min="13322" max="13322" width="3.5703125" style="151" customWidth="1"/>
    <col min="13323" max="13324" width="9.140625" style="151"/>
    <col min="13325" max="13325" width="3.140625" style="151" customWidth="1"/>
    <col min="13326" max="13568" width="9.140625" style="151"/>
    <col min="13569" max="13569" width="5.42578125" style="151" customWidth="1"/>
    <col min="13570" max="13570" width="20.140625" style="151" customWidth="1"/>
    <col min="13571" max="13571" width="9.28515625" style="151" customWidth="1"/>
    <col min="13572" max="13572" width="3.7109375" style="151" customWidth="1"/>
    <col min="13573" max="13574" width="9.140625" style="151"/>
    <col min="13575" max="13575" width="3.85546875" style="151" customWidth="1"/>
    <col min="13576" max="13577" width="9.140625" style="151"/>
    <col min="13578" max="13578" width="3.5703125" style="151" customWidth="1"/>
    <col min="13579" max="13580" width="9.140625" style="151"/>
    <col min="13581" max="13581" width="3.140625" style="151" customWidth="1"/>
    <col min="13582" max="13824" width="9.140625" style="151"/>
    <col min="13825" max="13825" width="5.42578125" style="151" customWidth="1"/>
    <col min="13826" max="13826" width="20.140625" style="151" customWidth="1"/>
    <col min="13827" max="13827" width="9.28515625" style="151" customWidth="1"/>
    <col min="13828" max="13828" width="3.7109375" style="151" customWidth="1"/>
    <col min="13829" max="13830" width="9.140625" style="151"/>
    <col min="13831" max="13831" width="3.85546875" style="151" customWidth="1"/>
    <col min="13832" max="13833" width="9.140625" style="151"/>
    <col min="13834" max="13834" width="3.5703125" style="151" customWidth="1"/>
    <col min="13835" max="13836" width="9.140625" style="151"/>
    <col min="13837" max="13837" width="3.140625" style="151" customWidth="1"/>
    <col min="13838" max="14080" width="9.140625" style="151"/>
    <col min="14081" max="14081" width="5.42578125" style="151" customWidth="1"/>
    <col min="14082" max="14082" width="20.140625" style="151" customWidth="1"/>
    <col min="14083" max="14083" width="9.28515625" style="151" customWidth="1"/>
    <col min="14084" max="14084" width="3.7109375" style="151" customWidth="1"/>
    <col min="14085" max="14086" width="9.140625" style="151"/>
    <col min="14087" max="14087" width="3.85546875" style="151" customWidth="1"/>
    <col min="14088" max="14089" width="9.140625" style="151"/>
    <col min="14090" max="14090" width="3.5703125" style="151" customWidth="1"/>
    <col min="14091" max="14092" width="9.140625" style="151"/>
    <col min="14093" max="14093" width="3.140625" style="151" customWidth="1"/>
    <col min="14094" max="14336" width="9.140625" style="151"/>
    <col min="14337" max="14337" width="5.42578125" style="151" customWidth="1"/>
    <col min="14338" max="14338" width="20.140625" style="151" customWidth="1"/>
    <col min="14339" max="14339" width="9.28515625" style="151" customWidth="1"/>
    <col min="14340" max="14340" width="3.7109375" style="151" customWidth="1"/>
    <col min="14341" max="14342" width="9.140625" style="151"/>
    <col min="14343" max="14343" width="3.85546875" style="151" customWidth="1"/>
    <col min="14344" max="14345" width="9.140625" style="151"/>
    <col min="14346" max="14346" width="3.5703125" style="151" customWidth="1"/>
    <col min="14347" max="14348" width="9.140625" style="151"/>
    <col min="14349" max="14349" width="3.140625" style="151" customWidth="1"/>
    <col min="14350" max="14592" width="9.140625" style="151"/>
    <col min="14593" max="14593" width="5.42578125" style="151" customWidth="1"/>
    <col min="14594" max="14594" width="20.140625" style="151" customWidth="1"/>
    <col min="14595" max="14595" width="9.28515625" style="151" customWidth="1"/>
    <col min="14596" max="14596" width="3.7109375" style="151" customWidth="1"/>
    <col min="14597" max="14598" width="9.140625" style="151"/>
    <col min="14599" max="14599" width="3.85546875" style="151" customWidth="1"/>
    <col min="14600" max="14601" width="9.140625" style="151"/>
    <col min="14602" max="14602" width="3.5703125" style="151" customWidth="1"/>
    <col min="14603" max="14604" width="9.140625" style="151"/>
    <col min="14605" max="14605" width="3.140625" style="151" customWidth="1"/>
    <col min="14606" max="14848" width="9.140625" style="151"/>
    <col min="14849" max="14849" width="5.42578125" style="151" customWidth="1"/>
    <col min="14850" max="14850" width="20.140625" style="151" customWidth="1"/>
    <col min="14851" max="14851" width="9.28515625" style="151" customWidth="1"/>
    <col min="14852" max="14852" width="3.7109375" style="151" customWidth="1"/>
    <col min="14853" max="14854" width="9.140625" style="151"/>
    <col min="14855" max="14855" width="3.85546875" style="151" customWidth="1"/>
    <col min="14856" max="14857" width="9.140625" style="151"/>
    <col min="14858" max="14858" width="3.5703125" style="151" customWidth="1"/>
    <col min="14859" max="14860" width="9.140625" style="151"/>
    <col min="14861" max="14861" width="3.140625" style="151" customWidth="1"/>
    <col min="14862" max="15104" width="9.140625" style="151"/>
    <col min="15105" max="15105" width="5.42578125" style="151" customWidth="1"/>
    <col min="15106" max="15106" width="20.140625" style="151" customWidth="1"/>
    <col min="15107" max="15107" width="9.28515625" style="151" customWidth="1"/>
    <col min="15108" max="15108" width="3.7109375" style="151" customWidth="1"/>
    <col min="15109" max="15110" width="9.140625" style="151"/>
    <col min="15111" max="15111" width="3.85546875" style="151" customWidth="1"/>
    <col min="15112" max="15113" width="9.140625" style="151"/>
    <col min="15114" max="15114" width="3.5703125" style="151" customWidth="1"/>
    <col min="15115" max="15116" width="9.140625" style="151"/>
    <col min="15117" max="15117" width="3.140625" style="151" customWidth="1"/>
    <col min="15118" max="15360" width="9.140625" style="151"/>
    <col min="15361" max="15361" width="5.42578125" style="151" customWidth="1"/>
    <col min="15362" max="15362" width="20.140625" style="151" customWidth="1"/>
    <col min="15363" max="15363" width="9.28515625" style="151" customWidth="1"/>
    <col min="15364" max="15364" width="3.7109375" style="151" customWidth="1"/>
    <col min="15365" max="15366" width="9.140625" style="151"/>
    <col min="15367" max="15367" width="3.85546875" style="151" customWidth="1"/>
    <col min="15368" max="15369" width="9.140625" style="151"/>
    <col min="15370" max="15370" width="3.5703125" style="151" customWidth="1"/>
    <col min="15371" max="15372" width="9.140625" style="151"/>
    <col min="15373" max="15373" width="3.140625" style="151" customWidth="1"/>
    <col min="15374" max="15616" width="9.140625" style="151"/>
    <col min="15617" max="15617" width="5.42578125" style="151" customWidth="1"/>
    <col min="15618" max="15618" width="20.140625" style="151" customWidth="1"/>
    <col min="15619" max="15619" width="9.28515625" style="151" customWidth="1"/>
    <col min="15620" max="15620" width="3.7109375" style="151" customWidth="1"/>
    <col min="15621" max="15622" width="9.140625" style="151"/>
    <col min="15623" max="15623" width="3.85546875" style="151" customWidth="1"/>
    <col min="15624" max="15625" width="9.140625" style="151"/>
    <col min="15626" max="15626" width="3.5703125" style="151" customWidth="1"/>
    <col min="15627" max="15628" width="9.140625" style="151"/>
    <col min="15629" max="15629" width="3.140625" style="151" customWidth="1"/>
    <col min="15630" max="15872" width="9.140625" style="151"/>
    <col min="15873" max="15873" width="5.42578125" style="151" customWidth="1"/>
    <col min="15874" max="15874" width="20.140625" style="151" customWidth="1"/>
    <col min="15875" max="15875" width="9.28515625" style="151" customWidth="1"/>
    <col min="15876" max="15876" width="3.7109375" style="151" customWidth="1"/>
    <col min="15877" max="15878" width="9.140625" style="151"/>
    <col min="15879" max="15879" width="3.85546875" style="151" customWidth="1"/>
    <col min="15880" max="15881" width="9.140625" style="151"/>
    <col min="15882" max="15882" width="3.5703125" style="151" customWidth="1"/>
    <col min="15883" max="15884" width="9.140625" style="151"/>
    <col min="15885" max="15885" width="3.140625" style="151" customWidth="1"/>
    <col min="15886" max="16128" width="9.140625" style="151"/>
    <col min="16129" max="16129" width="5.42578125" style="151" customWidth="1"/>
    <col min="16130" max="16130" width="20.140625" style="151" customWidth="1"/>
    <col min="16131" max="16131" width="9.28515625" style="151" customWidth="1"/>
    <col min="16132" max="16132" width="3.7109375" style="151" customWidth="1"/>
    <col min="16133" max="16134" width="9.140625" style="151"/>
    <col min="16135" max="16135" width="3.85546875" style="151" customWidth="1"/>
    <col min="16136" max="16137" width="9.140625" style="151"/>
    <col min="16138" max="16138" width="3.5703125" style="151" customWidth="1"/>
    <col min="16139" max="16140" width="9.140625" style="151"/>
    <col min="16141" max="16141" width="3.140625" style="151" customWidth="1"/>
    <col min="16142" max="16384" width="9.140625" style="151"/>
  </cols>
  <sheetData>
    <row r="2" spans="1:23" ht="26.25" x14ac:dyDescent="0.4">
      <c r="A2" s="148" t="s">
        <v>262</v>
      </c>
      <c r="B2" s="149"/>
      <c r="C2" s="150"/>
      <c r="K2" s="152"/>
      <c r="N2" s="152"/>
    </row>
    <row r="3" spans="1:23" ht="15" customHeight="1" x14ac:dyDescent="0.4">
      <c r="A3" s="148"/>
      <c r="B3" s="149"/>
      <c r="C3" s="150"/>
      <c r="K3" s="152"/>
      <c r="N3" s="152"/>
    </row>
    <row r="4" spans="1:23" ht="15" customHeight="1" x14ac:dyDescent="0.25">
      <c r="A4" s="371" t="s">
        <v>474</v>
      </c>
      <c r="B4" s="149"/>
      <c r="C4" s="152" t="s">
        <v>488</v>
      </c>
      <c r="K4" s="152"/>
      <c r="N4" s="152"/>
    </row>
    <row r="5" spans="1:23" ht="15" customHeight="1" thickBot="1" x14ac:dyDescent="0.25"/>
    <row r="6" spans="1:23" ht="15" customHeight="1" thickBot="1" x14ac:dyDescent="0.3">
      <c r="A6" s="153" t="s">
        <v>12</v>
      </c>
      <c r="B6" s="154" t="s">
        <v>186</v>
      </c>
      <c r="C6" s="154" t="s">
        <v>187</v>
      </c>
      <c r="D6" s="154"/>
      <c r="E6" s="154"/>
      <c r="F6" s="155" t="s">
        <v>188</v>
      </c>
      <c r="G6" s="155"/>
      <c r="H6" s="156"/>
      <c r="I6" s="155" t="s">
        <v>189</v>
      </c>
      <c r="J6" s="155"/>
      <c r="K6" s="155"/>
      <c r="L6" s="157" t="s">
        <v>192</v>
      </c>
      <c r="M6" s="155"/>
      <c r="N6" s="156"/>
      <c r="O6" s="156" t="s">
        <v>193</v>
      </c>
      <c r="P6" s="158" t="s">
        <v>194</v>
      </c>
      <c r="R6" s="159"/>
      <c r="S6" s="159" t="s">
        <v>193</v>
      </c>
      <c r="V6" s="151" t="s">
        <v>256</v>
      </c>
      <c r="W6" s="151" t="s">
        <v>196</v>
      </c>
    </row>
    <row r="7" spans="1:23" ht="15" customHeight="1" thickTop="1" x14ac:dyDescent="0.2">
      <c r="A7" s="160"/>
      <c r="B7" s="161"/>
      <c r="C7" s="162">
        <v>2</v>
      </c>
      <c r="D7" s="162"/>
      <c r="E7" s="163"/>
      <c r="F7" s="162">
        <v>4</v>
      </c>
      <c r="G7" s="162"/>
      <c r="H7" s="163"/>
      <c r="I7" s="162">
        <v>3</v>
      </c>
      <c r="J7" s="162"/>
      <c r="K7" s="162"/>
      <c r="L7" s="164"/>
      <c r="M7" s="162"/>
      <c r="N7" s="163">
        <f>L8-N8</f>
        <v>8</v>
      </c>
      <c r="O7" s="163"/>
      <c r="P7" s="165"/>
      <c r="R7" s="159"/>
      <c r="S7" s="159" t="s">
        <v>197</v>
      </c>
      <c r="T7" s="151" t="s">
        <v>198</v>
      </c>
      <c r="U7" s="151" t="s">
        <v>199</v>
      </c>
    </row>
    <row r="8" spans="1:23" ht="15" customHeight="1" x14ac:dyDescent="0.25">
      <c r="A8" s="166">
        <v>1</v>
      </c>
      <c r="B8" s="167" t="s">
        <v>486</v>
      </c>
      <c r="C8" s="168">
        <v>11</v>
      </c>
      <c r="D8" s="169"/>
      <c r="E8" s="170">
        <v>12</v>
      </c>
      <c r="F8" s="168">
        <v>11</v>
      </c>
      <c r="G8" s="169"/>
      <c r="H8" s="170">
        <v>12</v>
      </c>
      <c r="I8" s="168"/>
      <c r="J8" s="169"/>
      <c r="K8" s="168"/>
      <c r="L8" s="171">
        <f>C8+C9+F8+F9+I8+I9</f>
        <v>45</v>
      </c>
      <c r="M8" s="169" t="s">
        <v>202</v>
      </c>
      <c r="N8" s="172">
        <f>E8+E9+H8+H9+K8+K9</f>
        <v>37</v>
      </c>
      <c r="O8" s="173">
        <f>SUM(S8:U8)</f>
        <v>1</v>
      </c>
      <c r="P8" s="174">
        <f>IF(B8="FRI","",IF($C$8="","",RANK(V8,$V$8:$V$17)))</f>
        <v>2</v>
      </c>
      <c r="R8" s="159"/>
      <c r="S8" s="175">
        <f>IF(C8=12,1,0)+IF(C9=12,1,0)</f>
        <v>0</v>
      </c>
      <c r="T8" s="175">
        <f>IF(F8=12,1,0)+IF(F9=12,1,0)</f>
        <v>1</v>
      </c>
      <c r="U8" s="175">
        <f>IF(I8=12,1,0)+IF(I9=12,1,0)</f>
        <v>0</v>
      </c>
      <c r="V8" s="176">
        <f>IF(B8="FRI",-9999,SUM(S8:U8)*10000+N7*10-W8)</f>
        <v>10080</v>
      </c>
      <c r="W8" s="177"/>
    </row>
    <row r="9" spans="1:23" ht="15" customHeight="1" x14ac:dyDescent="0.25">
      <c r="A9" s="178"/>
      <c r="B9" s="179"/>
      <c r="C9" s="180">
        <v>11</v>
      </c>
      <c r="D9" s="181"/>
      <c r="E9" s="182">
        <v>12</v>
      </c>
      <c r="F9" s="180">
        <v>12</v>
      </c>
      <c r="G9" s="181" t="s">
        <v>202</v>
      </c>
      <c r="H9" s="182">
        <v>1</v>
      </c>
      <c r="I9" s="180"/>
      <c r="J9" s="181" t="s">
        <v>202</v>
      </c>
      <c r="K9" s="180"/>
      <c r="L9" s="183"/>
      <c r="M9" s="181"/>
      <c r="N9" s="184"/>
      <c r="O9" s="185"/>
      <c r="P9" s="186"/>
      <c r="R9" s="159"/>
      <c r="S9" s="159"/>
    </row>
    <row r="10" spans="1:23" ht="15" customHeight="1" x14ac:dyDescent="0.2">
      <c r="A10" s="160"/>
      <c r="B10" s="187"/>
      <c r="C10" s="162">
        <v>1</v>
      </c>
      <c r="D10" s="162"/>
      <c r="E10" s="163"/>
      <c r="F10" s="162">
        <v>3</v>
      </c>
      <c r="G10" s="162"/>
      <c r="H10" s="163"/>
      <c r="I10" s="162">
        <v>4</v>
      </c>
      <c r="J10" s="162"/>
      <c r="K10" s="162"/>
      <c r="L10" s="164"/>
      <c r="M10" s="162"/>
      <c r="N10" s="163">
        <f>L11-N11</f>
        <v>8</v>
      </c>
      <c r="O10" s="188"/>
      <c r="P10" s="189"/>
      <c r="R10" s="159"/>
      <c r="S10" s="159"/>
    </row>
    <row r="11" spans="1:23" ht="15" customHeight="1" x14ac:dyDescent="0.25">
      <c r="A11" s="166">
        <v>2</v>
      </c>
      <c r="B11" s="167" t="s">
        <v>152</v>
      </c>
      <c r="C11" s="190">
        <f>E8</f>
        <v>12</v>
      </c>
      <c r="D11" s="190" t="s">
        <v>202</v>
      </c>
      <c r="E11" s="191">
        <f>C8</f>
        <v>11</v>
      </c>
      <c r="F11" s="168"/>
      <c r="G11" s="169" t="s">
        <v>202</v>
      </c>
      <c r="H11" s="170"/>
      <c r="I11" s="168">
        <v>12</v>
      </c>
      <c r="J11" s="169" t="s">
        <v>202</v>
      </c>
      <c r="K11" s="168">
        <v>7</v>
      </c>
      <c r="L11" s="171">
        <f>C11+C12+F11+F12+I11+I12</f>
        <v>48</v>
      </c>
      <c r="M11" s="169" t="s">
        <v>202</v>
      </c>
      <c r="N11" s="172">
        <f>E11+E12+H11+H12+K11+K12</f>
        <v>40</v>
      </c>
      <c r="O11" s="173">
        <f>SUM(S11:U11)</f>
        <v>4</v>
      </c>
      <c r="P11" s="174">
        <f>IF(B11="FRI","",IF($C$8="","",RANK(V11,$V$8:$V$17)))</f>
        <v>1</v>
      </c>
      <c r="R11" s="159"/>
      <c r="S11" s="175">
        <f>IF(C11=12,1,0)+IF(C12=12,1,0)</f>
        <v>2</v>
      </c>
      <c r="T11" s="175">
        <f>IF(F11=12,1,0)+IF(F12=12,1,0)</f>
        <v>0</v>
      </c>
      <c r="U11" s="175">
        <f>IF(I11=12,1,0)+IF(I12=12,1,0)</f>
        <v>2</v>
      </c>
      <c r="V11" s="176">
        <f>IF(B11="FRI",-9999,SUM(S11:U11)*10000+N10*10-W11)</f>
        <v>40080</v>
      </c>
      <c r="W11" s="177"/>
    </row>
    <row r="12" spans="1:23" ht="15" customHeight="1" x14ac:dyDescent="0.25">
      <c r="A12" s="178"/>
      <c r="B12" s="179"/>
      <c r="C12" s="181">
        <f>E9</f>
        <v>12</v>
      </c>
      <c r="D12" s="181" t="s">
        <v>202</v>
      </c>
      <c r="E12" s="184">
        <f>C9</f>
        <v>11</v>
      </c>
      <c r="F12" s="180"/>
      <c r="G12" s="181" t="s">
        <v>202</v>
      </c>
      <c r="H12" s="182"/>
      <c r="I12" s="180">
        <v>12</v>
      </c>
      <c r="J12" s="181" t="s">
        <v>202</v>
      </c>
      <c r="K12" s="180">
        <v>11</v>
      </c>
      <c r="L12" s="183"/>
      <c r="M12" s="181"/>
      <c r="N12" s="184"/>
      <c r="O12" s="185"/>
      <c r="P12" s="186"/>
    </row>
    <row r="13" spans="1:23" ht="15" customHeight="1" x14ac:dyDescent="0.2">
      <c r="A13" s="160"/>
      <c r="B13" s="187"/>
      <c r="C13" s="162">
        <v>4</v>
      </c>
      <c r="D13" s="162"/>
      <c r="E13" s="163"/>
      <c r="F13" s="162">
        <v>2</v>
      </c>
      <c r="G13" s="162"/>
      <c r="H13" s="163"/>
      <c r="I13" s="162">
        <v>1</v>
      </c>
      <c r="J13" s="162"/>
      <c r="K13" s="162"/>
      <c r="L13" s="164"/>
      <c r="M13" s="162"/>
      <c r="N13" s="163">
        <f>L14-N14</f>
        <v>0</v>
      </c>
      <c r="O13" s="188"/>
      <c r="P13" s="189"/>
    </row>
    <row r="14" spans="1:23" ht="15" customHeight="1" x14ac:dyDescent="0.25">
      <c r="A14" s="166">
        <v>3</v>
      </c>
      <c r="B14" s="192"/>
      <c r="C14" s="168"/>
      <c r="D14" s="169" t="s">
        <v>202</v>
      </c>
      <c r="E14" s="170"/>
      <c r="F14" s="169">
        <f>H11</f>
        <v>0</v>
      </c>
      <c r="G14" s="169" t="s">
        <v>202</v>
      </c>
      <c r="H14" s="172">
        <f>F11</f>
        <v>0</v>
      </c>
      <c r="I14" s="169">
        <f>K8</f>
        <v>0</v>
      </c>
      <c r="J14" s="169" t="s">
        <v>202</v>
      </c>
      <c r="K14" s="169">
        <f>I8</f>
        <v>0</v>
      </c>
      <c r="L14" s="171">
        <f>C14+C15+F14+F15+I14+I15</f>
        <v>0</v>
      </c>
      <c r="M14" s="169" t="s">
        <v>202</v>
      </c>
      <c r="N14" s="172">
        <f>E14+E15+H14+H15+K14+K15</f>
        <v>0</v>
      </c>
      <c r="O14" s="173">
        <f>SUM(S14:U14)</f>
        <v>0</v>
      </c>
      <c r="P14" s="174">
        <f>IF(B14="FRI","",IF($C$8="","",RANK(V14,$V$8:$V$17)))</f>
        <v>4</v>
      </c>
      <c r="R14" s="159"/>
      <c r="S14" s="175">
        <f>IF(C14=12,1,0)+IF(C15=12,1,0)</f>
        <v>0</v>
      </c>
      <c r="T14" s="175">
        <f>IF(F14=12,1,0)+IF(F15=12,1,0)</f>
        <v>0</v>
      </c>
      <c r="U14" s="175">
        <f>IF(I14=12,1,0)+IF(I15=12,1,0)</f>
        <v>0</v>
      </c>
      <c r="V14" s="176">
        <f>IF(B14="FRI",-9999,SUM(S14:U14)*10000+N13*10-W14)</f>
        <v>0</v>
      </c>
      <c r="W14" s="177"/>
    </row>
    <row r="15" spans="1:23" ht="15" customHeight="1" x14ac:dyDescent="0.25">
      <c r="A15" s="178"/>
      <c r="B15" s="179">
        <f>VLOOKUP(B13,Namn,2)</f>
        <v>0</v>
      </c>
      <c r="C15" s="180"/>
      <c r="D15" s="181" t="s">
        <v>202</v>
      </c>
      <c r="E15" s="182"/>
      <c r="F15" s="181">
        <f>H12</f>
        <v>0</v>
      </c>
      <c r="G15" s="181" t="s">
        <v>202</v>
      </c>
      <c r="H15" s="184">
        <f>F12</f>
        <v>0</v>
      </c>
      <c r="I15" s="181">
        <f>K9</f>
        <v>0</v>
      </c>
      <c r="J15" s="181" t="s">
        <v>202</v>
      </c>
      <c r="K15" s="181">
        <f>I9</f>
        <v>0</v>
      </c>
      <c r="L15" s="183"/>
      <c r="M15" s="181"/>
      <c r="N15" s="184"/>
      <c r="O15" s="185"/>
      <c r="P15" s="186"/>
    </row>
    <row r="16" spans="1:23" ht="15" customHeight="1" x14ac:dyDescent="0.2">
      <c r="A16" s="160"/>
      <c r="B16" s="187"/>
      <c r="C16" s="162">
        <v>3</v>
      </c>
      <c r="D16" s="162"/>
      <c r="E16" s="163"/>
      <c r="F16" s="162">
        <v>1</v>
      </c>
      <c r="G16" s="162"/>
      <c r="H16" s="163"/>
      <c r="I16" s="162">
        <v>2</v>
      </c>
      <c r="J16" s="162"/>
      <c r="K16" s="162"/>
      <c r="L16" s="164"/>
      <c r="M16" s="162"/>
      <c r="N16" s="163">
        <f>L17-N17</f>
        <v>-16</v>
      </c>
      <c r="O16" s="188"/>
      <c r="P16" s="189"/>
    </row>
    <row r="17" spans="1:23" ht="15" customHeight="1" x14ac:dyDescent="0.25">
      <c r="A17" s="166">
        <v>4</v>
      </c>
      <c r="B17" s="167" t="s">
        <v>467</v>
      </c>
      <c r="C17" s="169">
        <f>E14</f>
        <v>0</v>
      </c>
      <c r="D17" s="169" t="s">
        <v>202</v>
      </c>
      <c r="E17" s="172">
        <f>C14</f>
        <v>0</v>
      </c>
      <c r="F17" s="169">
        <f>H8</f>
        <v>12</v>
      </c>
      <c r="G17" s="169" t="s">
        <v>202</v>
      </c>
      <c r="H17" s="172">
        <f>F8</f>
        <v>11</v>
      </c>
      <c r="I17" s="169">
        <f>K11</f>
        <v>7</v>
      </c>
      <c r="J17" s="169" t="s">
        <v>202</v>
      </c>
      <c r="K17" s="169">
        <f>I11</f>
        <v>12</v>
      </c>
      <c r="L17" s="171">
        <f>C17+C18+F17+F18+I17+I18</f>
        <v>31</v>
      </c>
      <c r="M17" s="169" t="s">
        <v>202</v>
      </c>
      <c r="N17" s="172">
        <f>E17+E18+H17+H18+K17+K18</f>
        <v>47</v>
      </c>
      <c r="O17" s="173">
        <f>SUM(S17:U17)</f>
        <v>1</v>
      </c>
      <c r="P17" s="174">
        <f>IF(B17="FRI","",IF($C$8="","",RANK(V17,$V$8:$V$17)))</f>
        <v>3</v>
      </c>
      <c r="R17" s="159"/>
      <c r="S17" s="175">
        <f>IF(C17=12,1,0)+IF(C18=12,1,0)</f>
        <v>0</v>
      </c>
      <c r="T17" s="175">
        <f>IF(F17=12,1,0)+IF(F18=12,1,0)</f>
        <v>1</v>
      </c>
      <c r="U17" s="175">
        <f>IF(I17=12,1,0)+IF(I18=12,1,0)</f>
        <v>0</v>
      </c>
      <c r="V17" s="176">
        <f>IF(B17="FRI",-9999,SUM(S17:U17)*10000+N16*10-W17)</f>
        <v>9840</v>
      </c>
      <c r="W17" s="177"/>
    </row>
    <row r="18" spans="1:23" ht="15" customHeight="1" thickBot="1" x14ac:dyDescent="0.3">
      <c r="A18" s="193"/>
      <c r="B18" s="370">
        <f>VLOOKUP(B16,Namn,2)</f>
        <v>0</v>
      </c>
      <c r="C18" s="194">
        <f>E15</f>
        <v>0</v>
      </c>
      <c r="D18" s="194" t="s">
        <v>202</v>
      </c>
      <c r="E18" s="195">
        <f>C15</f>
        <v>0</v>
      </c>
      <c r="F18" s="194">
        <f>H9</f>
        <v>1</v>
      </c>
      <c r="G18" s="194" t="s">
        <v>202</v>
      </c>
      <c r="H18" s="195">
        <f>F9</f>
        <v>12</v>
      </c>
      <c r="I18" s="194">
        <f>K12</f>
        <v>11</v>
      </c>
      <c r="J18" s="194"/>
      <c r="K18" s="194">
        <f>I12</f>
        <v>12</v>
      </c>
      <c r="L18" s="196"/>
      <c r="M18" s="194"/>
      <c r="N18" s="195"/>
      <c r="O18" s="197"/>
      <c r="P18" s="198"/>
    </row>
    <row r="20" spans="1:23" x14ac:dyDescent="0.2">
      <c r="A20" s="199"/>
      <c r="B20" s="199" t="s">
        <v>513</v>
      </c>
      <c r="C20" s="199" t="s">
        <v>567</v>
      </c>
      <c r="D20" s="199"/>
      <c r="E20" s="199"/>
      <c r="F20" s="199"/>
      <c r="G20" s="199"/>
      <c r="H20" s="199"/>
      <c r="I20" s="199"/>
      <c r="J20" s="199"/>
      <c r="K20" s="199" t="s">
        <v>516</v>
      </c>
      <c r="L20" s="199"/>
      <c r="M20" s="199"/>
      <c r="N20" s="199"/>
      <c r="O20" s="199"/>
      <c r="P20" s="199"/>
    </row>
    <row r="21" spans="1:23" ht="15.75" x14ac:dyDescent="0.25">
      <c r="A21" s="199"/>
      <c r="B21" s="200"/>
      <c r="C21" s="199" t="s">
        <v>568</v>
      </c>
      <c r="D21" s="199"/>
      <c r="E21" s="199"/>
      <c r="F21" s="162"/>
      <c r="G21" s="199"/>
      <c r="H21" s="199"/>
      <c r="I21" s="199"/>
      <c r="J21" s="199"/>
      <c r="K21" s="199" t="s">
        <v>554</v>
      </c>
      <c r="L21" s="199"/>
      <c r="M21" s="199"/>
      <c r="N21" s="199"/>
      <c r="O21" s="199"/>
      <c r="P21" s="199"/>
    </row>
    <row r="22" spans="1:23" x14ac:dyDescent="0.2">
      <c r="A22" s="159"/>
      <c r="B22" s="380" t="s">
        <v>569</v>
      </c>
      <c r="C22" s="201" t="s">
        <v>577</v>
      </c>
      <c r="D22" s="201"/>
      <c r="E22" s="199"/>
      <c r="F22" s="162"/>
      <c r="G22" s="199"/>
      <c r="H22" s="199"/>
      <c r="I22" s="199"/>
      <c r="J22" s="199"/>
      <c r="K22" s="199"/>
      <c r="L22" s="199"/>
      <c r="M22" s="199"/>
      <c r="N22" s="199"/>
      <c r="O22" s="199"/>
      <c r="P22" s="199"/>
    </row>
    <row r="23" spans="1:23" ht="18" x14ac:dyDescent="0.25">
      <c r="A23" s="159"/>
      <c r="B23" s="202"/>
      <c r="C23" s="206"/>
      <c r="D23" s="206"/>
      <c r="E23" s="159"/>
      <c r="F23" s="373"/>
      <c r="G23" s="159"/>
      <c r="H23" s="159"/>
      <c r="I23" s="159"/>
      <c r="J23" s="159"/>
      <c r="K23" s="159"/>
      <c r="L23" s="159"/>
      <c r="M23" s="159"/>
      <c r="N23" s="159"/>
      <c r="O23" s="159"/>
      <c r="P23" s="159"/>
      <c r="Q23" s="374"/>
      <c r="R23" s="374"/>
      <c r="S23" s="374"/>
    </row>
    <row r="24" spans="1:23" x14ac:dyDescent="0.2">
      <c r="A24" s="159"/>
      <c r="B24" s="202"/>
      <c r="C24" s="206"/>
      <c r="D24" s="206"/>
      <c r="E24" s="159"/>
      <c r="F24" s="375"/>
      <c r="G24" s="159"/>
      <c r="H24" s="159"/>
      <c r="I24" s="159"/>
      <c r="J24" s="159"/>
      <c r="K24" s="159"/>
      <c r="L24" s="159"/>
      <c r="M24" s="159"/>
      <c r="N24" s="159"/>
      <c r="O24" s="159"/>
      <c r="P24" s="159"/>
      <c r="Q24" s="374"/>
      <c r="R24" s="374"/>
      <c r="S24" s="374"/>
    </row>
    <row r="25" spans="1:23" x14ac:dyDescent="0.2">
      <c r="A25" s="159"/>
      <c r="B25" s="202"/>
      <c r="C25" s="206"/>
      <c r="D25" s="206"/>
      <c r="E25" s="159"/>
      <c r="F25" s="375"/>
      <c r="G25" s="159"/>
      <c r="H25" s="159"/>
      <c r="I25" s="159"/>
      <c r="J25" s="159"/>
      <c r="K25" s="159"/>
      <c r="L25" s="159"/>
      <c r="M25" s="159"/>
      <c r="N25" s="374"/>
      <c r="O25" s="159"/>
      <c r="P25" s="159"/>
      <c r="Q25" s="374"/>
      <c r="R25" s="374"/>
      <c r="S25" s="374"/>
    </row>
    <row r="26" spans="1:23" ht="18" x14ac:dyDescent="0.25">
      <c r="A26" s="159"/>
      <c r="B26" s="374"/>
      <c r="C26" s="159"/>
      <c r="D26" s="206"/>
      <c r="E26" s="159"/>
      <c r="F26" s="373"/>
      <c r="G26" s="159"/>
      <c r="H26" s="159"/>
      <c r="I26" s="374"/>
      <c r="J26" s="159"/>
      <c r="K26" s="159"/>
      <c r="L26" s="159"/>
      <c r="M26" s="159"/>
      <c r="N26" s="374"/>
      <c r="O26" s="159"/>
      <c r="P26" s="159"/>
      <c r="Q26" s="374"/>
      <c r="R26" s="374"/>
      <c r="S26" s="374"/>
    </row>
    <row r="27" spans="1:23" x14ac:dyDescent="0.2">
      <c r="A27" s="159"/>
      <c r="B27" s="374"/>
      <c r="C27" s="159"/>
      <c r="D27" s="159"/>
      <c r="E27" s="159"/>
      <c r="F27" s="375"/>
      <c r="G27" s="159"/>
      <c r="H27" s="159"/>
      <c r="I27" s="374"/>
      <c r="J27" s="159"/>
      <c r="K27" s="159"/>
      <c r="L27" s="159"/>
      <c r="M27" s="159"/>
      <c r="N27" s="374"/>
      <c r="O27" s="159"/>
      <c r="P27" s="159"/>
      <c r="Q27" s="374"/>
      <c r="R27" s="374"/>
      <c r="S27" s="374"/>
    </row>
    <row r="28" spans="1:23" x14ac:dyDescent="0.2">
      <c r="A28" s="159"/>
      <c r="B28" s="159"/>
      <c r="C28" s="159"/>
      <c r="D28" s="159"/>
      <c r="E28" s="159"/>
      <c r="F28" s="375"/>
      <c r="G28" s="159"/>
      <c r="H28" s="159"/>
      <c r="I28" s="374"/>
      <c r="J28" s="159"/>
      <c r="K28" s="159"/>
      <c r="L28" s="159"/>
      <c r="M28" s="159"/>
      <c r="N28" s="374"/>
      <c r="O28" s="159"/>
      <c r="P28" s="159"/>
      <c r="Q28" s="374"/>
      <c r="R28" s="374"/>
      <c r="S28" s="374"/>
    </row>
    <row r="29" spans="1:23" ht="18" x14ac:dyDescent="0.25">
      <c r="A29" s="159"/>
      <c r="B29" s="374"/>
      <c r="C29" s="159"/>
      <c r="D29" s="159"/>
      <c r="E29" s="159"/>
      <c r="F29" s="373"/>
      <c r="G29" s="159"/>
      <c r="H29" s="159"/>
      <c r="I29" s="374"/>
      <c r="J29" s="159"/>
      <c r="K29" s="159"/>
      <c r="L29" s="159"/>
      <c r="M29" s="159"/>
      <c r="N29" s="374"/>
      <c r="O29" s="159"/>
      <c r="P29" s="159"/>
      <c r="Q29" s="374"/>
      <c r="R29" s="374"/>
      <c r="S29" s="374"/>
    </row>
    <row r="30" spans="1:23" x14ac:dyDescent="0.2">
      <c r="A30" s="159"/>
      <c r="B30" s="159"/>
      <c r="C30" s="159"/>
      <c r="D30" s="159"/>
      <c r="E30" s="159"/>
      <c r="F30" s="375"/>
      <c r="G30" s="159"/>
      <c r="H30" s="159"/>
      <c r="I30" s="159"/>
      <c r="J30" s="159"/>
      <c r="K30" s="159"/>
      <c r="L30" s="159"/>
      <c r="M30" s="159"/>
      <c r="N30" s="159"/>
      <c r="O30" s="159"/>
      <c r="P30" s="159"/>
      <c r="Q30" s="374"/>
      <c r="R30" s="374"/>
      <c r="S30" s="374"/>
    </row>
    <row r="31" spans="1:23" x14ac:dyDescent="0.2">
      <c r="A31" s="159"/>
      <c r="B31" s="374"/>
      <c r="C31" s="159"/>
      <c r="D31" s="159"/>
      <c r="E31" s="159"/>
      <c r="F31" s="159"/>
      <c r="G31" s="159"/>
      <c r="H31" s="159"/>
      <c r="I31" s="159"/>
      <c r="J31" s="159"/>
      <c r="K31" s="159"/>
      <c r="L31" s="159"/>
      <c r="M31" s="159"/>
      <c r="N31" s="374"/>
      <c r="O31" s="159"/>
      <c r="P31" s="159"/>
      <c r="Q31" s="374"/>
      <c r="R31" s="374"/>
      <c r="S31" s="374"/>
    </row>
    <row r="32" spans="1:23" x14ac:dyDescent="0.2">
      <c r="A32" s="159"/>
      <c r="B32" s="159"/>
      <c r="C32" s="206"/>
      <c r="D32" s="159"/>
      <c r="E32" s="159"/>
      <c r="F32" s="159"/>
      <c r="G32" s="159"/>
      <c r="H32" s="159"/>
      <c r="I32" s="159"/>
      <c r="J32" s="159"/>
      <c r="K32" s="159"/>
      <c r="L32" s="159"/>
      <c r="M32" s="159"/>
      <c r="N32" s="374"/>
      <c r="O32" s="159"/>
      <c r="P32" s="159"/>
      <c r="Q32" s="374"/>
      <c r="R32" s="374"/>
      <c r="S32" s="374"/>
    </row>
    <row r="33" spans="1:19" x14ac:dyDescent="0.2">
      <c r="A33" s="159"/>
      <c r="B33" s="374"/>
      <c r="C33" s="159"/>
      <c r="D33" s="159"/>
      <c r="E33" s="159"/>
      <c r="F33" s="159"/>
      <c r="G33" s="159"/>
      <c r="H33" s="159"/>
      <c r="I33" s="159"/>
      <c r="J33" s="159"/>
      <c r="K33" s="159"/>
      <c r="L33" s="159"/>
      <c r="M33" s="159"/>
      <c r="N33" s="374"/>
      <c r="O33" s="159"/>
      <c r="P33" s="159"/>
      <c r="Q33" s="374"/>
      <c r="R33" s="374"/>
      <c r="S33" s="374"/>
    </row>
    <row r="34" spans="1:19" x14ac:dyDescent="0.2">
      <c r="A34" s="159"/>
      <c r="B34" s="159"/>
      <c r="C34" s="159"/>
      <c r="D34" s="159"/>
      <c r="E34" s="159"/>
      <c r="F34" s="159"/>
      <c r="G34" s="159"/>
      <c r="H34" s="159"/>
      <c r="I34" s="159"/>
      <c r="J34" s="159"/>
      <c r="K34" s="159"/>
      <c r="L34" s="159"/>
      <c r="M34" s="159"/>
      <c r="N34" s="374"/>
      <c r="O34" s="159"/>
      <c r="P34" s="159"/>
      <c r="Q34" s="374"/>
      <c r="R34" s="374"/>
      <c r="S34" s="374"/>
    </row>
    <row r="35" spans="1:19" x14ac:dyDescent="0.2">
      <c r="A35" s="374"/>
      <c r="B35" s="159"/>
      <c r="C35" s="374"/>
      <c r="D35" s="374"/>
      <c r="E35" s="374"/>
      <c r="F35" s="374"/>
      <c r="G35" s="374"/>
      <c r="H35" s="374"/>
      <c r="I35" s="374"/>
      <c r="J35" s="374"/>
      <c r="K35" s="374"/>
      <c r="L35" s="374"/>
      <c r="M35" s="374"/>
      <c r="N35" s="374"/>
      <c r="O35" s="374"/>
      <c r="P35" s="374"/>
      <c r="Q35" s="374"/>
      <c r="R35" s="374"/>
      <c r="S35" s="374"/>
    </row>
    <row r="36" spans="1:19" x14ac:dyDescent="0.2">
      <c r="A36" s="374"/>
      <c r="B36" s="374"/>
      <c r="C36" s="374"/>
      <c r="D36" s="374"/>
      <c r="E36" s="374"/>
      <c r="F36" s="374"/>
      <c r="G36" s="374"/>
      <c r="H36" s="374"/>
      <c r="I36" s="374"/>
      <c r="J36" s="374"/>
      <c r="K36" s="374"/>
      <c r="L36" s="374"/>
      <c r="M36" s="374"/>
      <c r="N36" s="374"/>
      <c r="O36" s="374"/>
      <c r="P36" s="374"/>
      <c r="Q36" s="374"/>
      <c r="R36" s="374"/>
      <c r="S36" s="374"/>
    </row>
    <row r="37" spans="1:19" x14ac:dyDescent="0.2">
      <c r="A37" s="374"/>
      <c r="B37" s="374"/>
      <c r="C37" s="374"/>
      <c r="D37" s="374"/>
      <c r="E37" s="374"/>
      <c r="F37" s="374"/>
      <c r="G37" s="374"/>
      <c r="H37" s="374"/>
      <c r="I37" s="374"/>
      <c r="J37" s="374"/>
      <c r="K37" s="374"/>
      <c r="L37" s="374"/>
      <c r="M37" s="374"/>
      <c r="N37" s="374"/>
      <c r="O37" s="374"/>
      <c r="P37" s="374"/>
      <c r="Q37" s="374"/>
      <c r="R37" s="374"/>
      <c r="S37" s="374"/>
    </row>
    <row r="38" spans="1:19" x14ac:dyDescent="0.2">
      <c r="A38" s="374"/>
      <c r="B38" s="374"/>
      <c r="C38" s="374"/>
      <c r="D38" s="374"/>
      <c r="E38" s="374"/>
      <c r="F38" s="374"/>
      <c r="G38" s="374"/>
      <c r="H38" s="374"/>
      <c r="I38" s="374"/>
      <c r="J38" s="374"/>
      <c r="K38" s="374"/>
      <c r="L38" s="374"/>
      <c r="M38" s="374"/>
      <c r="N38" s="159"/>
      <c r="O38" s="374"/>
      <c r="P38" s="374"/>
      <c r="Q38" s="374"/>
      <c r="R38" s="374"/>
      <c r="S38" s="374"/>
    </row>
    <row r="39" spans="1:19" x14ac:dyDescent="0.2">
      <c r="A39" s="374"/>
      <c r="B39" s="374"/>
      <c r="C39" s="374"/>
      <c r="D39" s="374"/>
      <c r="E39" s="374"/>
      <c r="F39" s="374"/>
      <c r="G39" s="374"/>
      <c r="H39" s="374"/>
      <c r="I39" s="374"/>
      <c r="J39" s="374"/>
      <c r="K39" s="374"/>
      <c r="L39" s="374"/>
      <c r="M39" s="374"/>
      <c r="N39" s="159"/>
      <c r="O39" s="374"/>
      <c r="P39" s="374"/>
      <c r="Q39" s="374"/>
      <c r="R39" s="374"/>
      <c r="S39" s="374"/>
    </row>
    <row r="40" spans="1:19" x14ac:dyDescent="0.2">
      <c r="A40" s="374"/>
      <c r="B40" s="374"/>
      <c r="C40" s="374"/>
      <c r="D40" s="374"/>
      <c r="E40" s="374"/>
      <c r="F40" s="374"/>
      <c r="G40" s="374"/>
      <c r="H40" s="374"/>
      <c r="I40" s="374"/>
      <c r="J40" s="374"/>
      <c r="K40" s="374"/>
      <c r="L40" s="374"/>
      <c r="M40" s="374"/>
      <c r="N40" s="159"/>
      <c r="O40" s="374"/>
      <c r="P40" s="374"/>
      <c r="Q40" s="374"/>
      <c r="R40" s="374"/>
      <c r="S40" s="374"/>
    </row>
    <row r="41" spans="1:19" x14ac:dyDescent="0.2">
      <c r="A41" s="374"/>
      <c r="B41" s="374"/>
      <c r="C41" s="374"/>
      <c r="D41" s="374"/>
      <c r="E41" s="374"/>
      <c r="F41" s="374"/>
      <c r="G41" s="374"/>
      <c r="H41" s="374"/>
      <c r="I41" s="374"/>
      <c r="J41" s="374"/>
      <c r="K41" s="374"/>
      <c r="L41" s="374"/>
      <c r="M41" s="374"/>
      <c r="N41" s="374"/>
      <c r="O41" s="374"/>
      <c r="P41" s="374"/>
      <c r="Q41" s="374"/>
      <c r="R41" s="374"/>
      <c r="S41" s="374"/>
    </row>
    <row r="42" spans="1:19" x14ac:dyDescent="0.2">
      <c r="A42" s="374"/>
      <c r="B42" s="374"/>
      <c r="C42" s="374"/>
      <c r="D42" s="374"/>
      <c r="E42" s="374"/>
      <c r="F42" s="374"/>
      <c r="G42" s="374"/>
      <c r="H42" s="374"/>
      <c r="I42" s="374"/>
      <c r="J42" s="374"/>
      <c r="K42" s="374"/>
      <c r="L42" s="374"/>
      <c r="M42" s="374"/>
      <c r="N42" s="374"/>
      <c r="O42" s="374"/>
      <c r="P42" s="374"/>
      <c r="Q42" s="374"/>
      <c r="R42" s="374"/>
      <c r="S42" s="374"/>
    </row>
    <row r="43" spans="1:19" x14ac:dyDescent="0.2">
      <c r="A43" s="374"/>
      <c r="B43" s="374"/>
      <c r="C43" s="374"/>
      <c r="D43" s="374"/>
      <c r="E43" s="374"/>
      <c r="F43" s="374"/>
      <c r="G43" s="374"/>
      <c r="H43" s="374"/>
      <c r="I43" s="374"/>
      <c r="J43" s="374"/>
      <c r="K43" s="374"/>
      <c r="L43" s="374"/>
      <c r="M43" s="374"/>
      <c r="N43" s="159"/>
      <c r="O43" s="374"/>
      <c r="P43" s="374"/>
      <c r="Q43" s="374"/>
      <c r="R43" s="374"/>
      <c r="S43" s="374"/>
    </row>
    <row r="44" spans="1:19" x14ac:dyDescent="0.2">
      <c r="A44" s="374"/>
      <c r="B44" s="374"/>
      <c r="C44" s="374"/>
      <c r="D44" s="374"/>
      <c r="E44" s="374"/>
      <c r="F44" s="374"/>
      <c r="G44" s="374"/>
      <c r="H44" s="374"/>
      <c r="I44" s="374"/>
      <c r="J44" s="374"/>
      <c r="K44" s="374"/>
      <c r="L44" s="374"/>
      <c r="M44" s="374"/>
      <c r="N44" s="159"/>
      <c r="O44" s="374"/>
      <c r="P44" s="374"/>
      <c r="Q44" s="374"/>
      <c r="R44" s="374"/>
      <c r="S44" s="374"/>
    </row>
    <row r="45" spans="1:19" x14ac:dyDescent="0.2">
      <c r="A45" s="374"/>
      <c r="B45" s="374"/>
      <c r="C45" s="374"/>
      <c r="D45" s="374"/>
      <c r="E45" s="374"/>
      <c r="F45" s="374"/>
      <c r="G45" s="374"/>
      <c r="H45" s="374"/>
      <c r="I45" s="374"/>
      <c r="J45" s="374"/>
      <c r="K45" s="374"/>
      <c r="L45" s="374"/>
      <c r="M45" s="374"/>
      <c r="N45" s="159"/>
      <c r="O45" s="374"/>
      <c r="P45" s="374"/>
      <c r="Q45" s="374"/>
      <c r="R45" s="374"/>
      <c r="S45" s="374"/>
    </row>
    <row r="46" spans="1:19" x14ac:dyDescent="0.2">
      <c r="A46" s="374"/>
      <c r="B46" s="374"/>
      <c r="C46" s="374"/>
      <c r="D46" s="374"/>
      <c r="E46" s="374"/>
      <c r="F46" s="374"/>
      <c r="G46" s="374"/>
      <c r="H46" s="374"/>
      <c r="I46" s="374"/>
      <c r="J46" s="374"/>
      <c r="K46" s="374"/>
      <c r="L46" s="374"/>
      <c r="M46" s="374"/>
      <c r="N46" s="159"/>
      <c r="O46" s="374"/>
      <c r="P46" s="374"/>
      <c r="Q46" s="374"/>
      <c r="R46" s="374"/>
      <c r="S46" s="374"/>
    </row>
    <row r="48" spans="1:19" x14ac:dyDescent="0.2">
      <c r="N48" s="199"/>
    </row>
    <row r="49" spans="14:14" x14ac:dyDescent="0.2">
      <c r="N49" s="151" t="s">
        <v>261</v>
      </c>
    </row>
    <row r="50" spans="14:14" x14ac:dyDescent="0.2">
      <c r="N50" s="199" t="s">
        <v>258</v>
      </c>
    </row>
    <row r="51" spans="14:14" x14ac:dyDescent="0.2">
      <c r="N51" s="151" t="s">
        <v>259</v>
      </c>
    </row>
    <row r="52" spans="14:14" x14ac:dyDescent="0.2">
      <c r="N52" s="151" t="s">
        <v>260</v>
      </c>
    </row>
  </sheetData>
  <sortState xmlns:xlrd2="http://schemas.microsoft.com/office/spreadsheetml/2017/richdata2" ref="B23:B32">
    <sortCondition ref="B23:B32"/>
  </sortState>
  <pageMargins left="0.75" right="0.75" top="1" bottom="1" header="0.5" footer="0.5"/>
  <pageSetup paperSize="9" orientation="landscape" horizontalDpi="4294967293" verticalDpi="4294967293"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W51"/>
  <sheetViews>
    <sheetView showGridLines="0" showZeros="0" topLeftCell="A75" workbookViewId="0">
      <selection activeCell="R52" sqref="R52"/>
    </sheetView>
  </sheetViews>
  <sheetFormatPr defaultRowHeight="12.75" x14ac:dyDescent="0.2"/>
  <cols>
    <col min="1" max="1" width="5.42578125" style="151" customWidth="1"/>
    <col min="2" max="2" width="20.140625" style="151" customWidth="1"/>
    <col min="3" max="3" width="9.28515625" style="151" customWidth="1"/>
    <col min="4" max="4" width="3.7109375" style="151" customWidth="1"/>
    <col min="5" max="6" width="9.140625" style="151"/>
    <col min="7" max="7" width="3.85546875" style="151" customWidth="1"/>
    <col min="8" max="9" width="9.140625" style="151"/>
    <col min="10" max="10" width="3.5703125" style="151" customWidth="1"/>
    <col min="11" max="12" width="9.140625" style="151"/>
    <col min="13" max="13" width="3.140625" style="151" customWidth="1"/>
    <col min="14" max="256" width="9.140625" style="151"/>
    <col min="257" max="257" width="5.42578125" style="151" customWidth="1"/>
    <col min="258" max="258" width="20.140625" style="151" customWidth="1"/>
    <col min="259" max="259" width="9.28515625" style="151" customWidth="1"/>
    <col min="260" max="260" width="3.7109375" style="151" customWidth="1"/>
    <col min="261" max="262" width="9.140625" style="151"/>
    <col min="263" max="263" width="3.85546875" style="151" customWidth="1"/>
    <col min="264" max="265" width="9.140625" style="151"/>
    <col min="266" max="266" width="3.5703125" style="151" customWidth="1"/>
    <col min="267" max="268" width="9.140625" style="151"/>
    <col min="269" max="269" width="3.140625" style="151" customWidth="1"/>
    <col min="270" max="512" width="9.140625" style="151"/>
    <col min="513" max="513" width="5.42578125" style="151" customWidth="1"/>
    <col min="514" max="514" width="20.140625" style="151" customWidth="1"/>
    <col min="515" max="515" width="9.28515625" style="151" customWidth="1"/>
    <col min="516" max="516" width="3.7109375" style="151" customWidth="1"/>
    <col min="517" max="518" width="9.140625" style="151"/>
    <col min="519" max="519" width="3.85546875" style="151" customWidth="1"/>
    <col min="520" max="521" width="9.140625" style="151"/>
    <col min="522" max="522" width="3.5703125" style="151" customWidth="1"/>
    <col min="523" max="524" width="9.140625" style="151"/>
    <col min="525" max="525" width="3.140625" style="151" customWidth="1"/>
    <col min="526" max="768" width="9.140625" style="151"/>
    <col min="769" max="769" width="5.42578125" style="151" customWidth="1"/>
    <col min="770" max="770" width="20.140625" style="151" customWidth="1"/>
    <col min="771" max="771" width="9.28515625" style="151" customWidth="1"/>
    <col min="772" max="772" width="3.7109375" style="151" customWidth="1"/>
    <col min="773" max="774" width="9.140625" style="151"/>
    <col min="775" max="775" width="3.85546875" style="151" customWidth="1"/>
    <col min="776" max="777" width="9.140625" style="151"/>
    <col min="778" max="778" width="3.5703125" style="151" customWidth="1"/>
    <col min="779" max="780" width="9.140625" style="151"/>
    <col min="781" max="781" width="3.140625" style="151" customWidth="1"/>
    <col min="782" max="1024" width="9.140625" style="151"/>
    <col min="1025" max="1025" width="5.42578125" style="151" customWidth="1"/>
    <col min="1026" max="1026" width="20.140625" style="151" customWidth="1"/>
    <col min="1027" max="1027" width="9.28515625" style="151" customWidth="1"/>
    <col min="1028" max="1028" width="3.7109375" style="151" customWidth="1"/>
    <col min="1029" max="1030" width="9.140625" style="151"/>
    <col min="1031" max="1031" width="3.85546875" style="151" customWidth="1"/>
    <col min="1032" max="1033" width="9.140625" style="151"/>
    <col min="1034" max="1034" width="3.5703125" style="151" customWidth="1"/>
    <col min="1035" max="1036" width="9.140625" style="151"/>
    <col min="1037" max="1037" width="3.140625" style="151" customWidth="1"/>
    <col min="1038" max="1280" width="9.140625" style="151"/>
    <col min="1281" max="1281" width="5.42578125" style="151" customWidth="1"/>
    <col min="1282" max="1282" width="20.140625" style="151" customWidth="1"/>
    <col min="1283" max="1283" width="9.28515625" style="151" customWidth="1"/>
    <col min="1284" max="1284" width="3.7109375" style="151" customWidth="1"/>
    <col min="1285" max="1286" width="9.140625" style="151"/>
    <col min="1287" max="1287" width="3.85546875" style="151" customWidth="1"/>
    <col min="1288" max="1289" width="9.140625" style="151"/>
    <col min="1290" max="1290" width="3.5703125" style="151" customWidth="1"/>
    <col min="1291" max="1292" width="9.140625" style="151"/>
    <col min="1293" max="1293" width="3.140625" style="151" customWidth="1"/>
    <col min="1294" max="1536" width="9.140625" style="151"/>
    <col min="1537" max="1537" width="5.42578125" style="151" customWidth="1"/>
    <col min="1538" max="1538" width="20.140625" style="151" customWidth="1"/>
    <col min="1539" max="1539" width="9.28515625" style="151" customWidth="1"/>
    <col min="1540" max="1540" width="3.7109375" style="151" customWidth="1"/>
    <col min="1541" max="1542" width="9.140625" style="151"/>
    <col min="1543" max="1543" width="3.85546875" style="151" customWidth="1"/>
    <col min="1544" max="1545" width="9.140625" style="151"/>
    <col min="1546" max="1546" width="3.5703125" style="151" customWidth="1"/>
    <col min="1547" max="1548" width="9.140625" style="151"/>
    <col min="1549" max="1549" width="3.140625" style="151" customWidth="1"/>
    <col min="1550" max="1792" width="9.140625" style="151"/>
    <col min="1793" max="1793" width="5.42578125" style="151" customWidth="1"/>
    <col min="1794" max="1794" width="20.140625" style="151" customWidth="1"/>
    <col min="1795" max="1795" width="9.28515625" style="151" customWidth="1"/>
    <col min="1796" max="1796" width="3.7109375" style="151" customWidth="1"/>
    <col min="1797" max="1798" width="9.140625" style="151"/>
    <col min="1799" max="1799" width="3.85546875" style="151" customWidth="1"/>
    <col min="1800" max="1801" width="9.140625" style="151"/>
    <col min="1802" max="1802" width="3.5703125" style="151" customWidth="1"/>
    <col min="1803" max="1804" width="9.140625" style="151"/>
    <col min="1805" max="1805" width="3.140625" style="151" customWidth="1"/>
    <col min="1806" max="2048" width="9.140625" style="151"/>
    <col min="2049" max="2049" width="5.42578125" style="151" customWidth="1"/>
    <col min="2050" max="2050" width="20.140625" style="151" customWidth="1"/>
    <col min="2051" max="2051" width="9.28515625" style="151" customWidth="1"/>
    <col min="2052" max="2052" width="3.7109375" style="151" customWidth="1"/>
    <col min="2053" max="2054" width="9.140625" style="151"/>
    <col min="2055" max="2055" width="3.85546875" style="151" customWidth="1"/>
    <col min="2056" max="2057" width="9.140625" style="151"/>
    <col min="2058" max="2058" width="3.5703125" style="151" customWidth="1"/>
    <col min="2059" max="2060" width="9.140625" style="151"/>
    <col min="2061" max="2061" width="3.140625" style="151" customWidth="1"/>
    <col min="2062" max="2304" width="9.140625" style="151"/>
    <col min="2305" max="2305" width="5.42578125" style="151" customWidth="1"/>
    <col min="2306" max="2306" width="20.140625" style="151" customWidth="1"/>
    <col min="2307" max="2307" width="9.28515625" style="151" customWidth="1"/>
    <col min="2308" max="2308" width="3.7109375" style="151" customWidth="1"/>
    <col min="2309" max="2310" width="9.140625" style="151"/>
    <col min="2311" max="2311" width="3.85546875" style="151" customWidth="1"/>
    <col min="2312" max="2313" width="9.140625" style="151"/>
    <col min="2314" max="2314" width="3.5703125" style="151" customWidth="1"/>
    <col min="2315" max="2316" width="9.140625" style="151"/>
    <col min="2317" max="2317" width="3.140625" style="151" customWidth="1"/>
    <col min="2318" max="2560" width="9.140625" style="151"/>
    <col min="2561" max="2561" width="5.42578125" style="151" customWidth="1"/>
    <col min="2562" max="2562" width="20.140625" style="151" customWidth="1"/>
    <col min="2563" max="2563" width="9.28515625" style="151" customWidth="1"/>
    <col min="2564" max="2564" width="3.7109375" style="151" customWidth="1"/>
    <col min="2565" max="2566" width="9.140625" style="151"/>
    <col min="2567" max="2567" width="3.85546875" style="151" customWidth="1"/>
    <col min="2568" max="2569" width="9.140625" style="151"/>
    <col min="2570" max="2570" width="3.5703125" style="151" customWidth="1"/>
    <col min="2571" max="2572" width="9.140625" style="151"/>
    <col min="2573" max="2573" width="3.140625" style="151" customWidth="1"/>
    <col min="2574" max="2816" width="9.140625" style="151"/>
    <col min="2817" max="2817" width="5.42578125" style="151" customWidth="1"/>
    <col min="2818" max="2818" width="20.140625" style="151" customWidth="1"/>
    <col min="2819" max="2819" width="9.28515625" style="151" customWidth="1"/>
    <col min="2820" max="2820" width="3.7109375" style="151" customWidth="1"/>
    <col min="2821" max="2822" width="9.140625" style="151"/>
    <col min="2823" max="2823" width="3.85546875" style="151" customWidth="1"/>
    <col min="2824" max="2825" width="9.140625" style="151"/>
    <col min="2826" max="2826" width="3.5703125" style="151" customWidth="1"/>
    <col min="2827" max="2828" width="9.140625" style="151"/>
    <col min="2829" max="2829" width="3.140625" style="151" customWidth="1"/>
    <col min="2830" max="3072" width="9.140625" style="151"/>
    <col min="3073" max="3073" width="5.42578125" style="151" customWidth="1"/>
    <col min="3074" max="3074" width="20.140625" style="151" customWidth="1"/>
    <col min="3075" max="3075" width="9.28515625" style="151" customWidth="1"/>
    <col min="3076" max="3076" width="3.7109375" style="151" customWidth="1"/>
    <col min="3077" max="3078" width="9.140625" style="151"/>
    <col min="3079" max="3079" width="3.85546875" style="151" customWidth="1"/>
    <col min="3080" max="3081" width="9.140625" style="151"/>
    <col min="3082" max="3082" width="3.5703125" style="151" customWidth="1"/>
    <col min="3083" max="3084" width="9.140625" style="151"/>
    <col min="3085" max="3085" width="3.140625" style="151" customWidth="1"/>
    <col min="3086" max="3328" width="9.140625" style="151"/>
    <col min="3329" max="3329" width="5.42578125" style="151" customWidth="1"/>
    <col min="3330" max="3330" width="20.140625" style="151" customWidth="1"/>
    <col min="3331" max="3331" width="9.28515625" style="151" customWidth="1"/>
    <col min="3332" max="3332" width="3.7109375" style="151" customWidth="1"/>
    <col min="3333" max="3334" width="9.140625" style="151"/>
    <col min="3335" max="3335" width="3.85546875" style="151" customWidth="1"/>
    <col min="3336" max="3337" width="9.140625" style="151"/>
    <col min="3338" max="3338" width="3.5703125" style="151" customWidth="1"/>
    <col min="3339" max="3340" width="9.140625" style="151"/>
    <col min="3341" max="3341" width="3.140625" style="151" customWidth="1"/>
    <col min="3342" max="3584" width="9.140625" style="151"/>
    <col min="3585" max="3585" width="5.42578125" style="151" customWidth="1"/>
    <col min="3586" max="3586" width="20.140625" style="151" customWidth="1"/>
    <col min="3587" max="3587" width="9.28515625" style="151" customWidth="1"/>
    <col min="3588" max="3588" width="3.7109375" style="151" customWidth="1"/>
    <col min="3589" max="3590" width="9.140625" style="151"/>
    <col min="3591" max="3591" width="3.85546875" style="151" customWidth="1"/>
    <col min="3592" max="3593" width="9.140625" style="151"/>
    <col min="3594" max="3594" width="3.5703125" style="151" customWidth="1"/>
    <col min="3595" max="3596" width="9.140625" style="151"/>
    <col min="3597" max="3597" width="3.140625" style="151" customWidth="1"/>
    <col min="3598" max="3840" width="9.140625" style="151"/>
    <col min="3841" max="3841" width="5.42578125" style="151" customWidth="1"/>
    <col min="3842" max="3842" width="20.140625" style="151" customWidth="1"/>
    <col min="3843" max="3843" width="9.28515625" style="151" customWidth="1"/>
    <col min="3844" max="3844" width="3.7109375" style="151" customWidth="1"/>
    <col min="3845" max="3846" width="9.140625" style="151"/>
    <col min="3847" max="3847" width="3.85546875" style="151" customWidth="1"/>
    <col min="3848" max="3849" width="9.140625" style="151"/>
    <col min="3850" max="3850" width="3.5703125" style="151" customWidth="1"/>
    <col min="3851" max="3852" width="9.140625" style="151"/>
    <col min="3853" max="3853" width="3.140625" style="151" customWidth="1"/>
    <col min="3854" max="4096" width="9.140625" style="151"/>
    <col min="4097" max="4097" width="5.42578125" style="151" customWidth="1"/>
    <col min="4098" max="4098" width="20.140625" style="151" customWidth="1"/>
    <col min="4099" max="4099" width="9.28515625" style="151" customWidth="1"/>
    <col min="4100" max="4100" width="3.7109375" style="151" customWidth="1"/>
    <col min="4101" max="4102" width="9.140625" style="151"/>
    <col min="4103" max="4103" width="3.85546875" style="151" customWidth="1"/>
    <col min="4104" max="4105" width="9.140625" style="151"/>
    <col min="4106" max="4106" width="3.5703125" style="151" customWidth="1"/>
    <col min="4107" max="4108" width="9.140625" style="151"/>
    <col min="4109" max="4109" width="3.140625" style="151" customWidth="1"/>
    <col min="4110" max="4352" width="9.140625" style="151"/>
    <col min="4353" max="4353" width="5.42578125" style="151" customWidth="1"/>
    <col min="4354" max="4354" width="20.140625" style="151" customWidth="1"/>
    <col min="4355" max="4355" width="9.28515625" style="151" customWidth="1"/>
    <col min="4356" max="4356" width="3.7109375" style="151" customWidth="1"/>
    <col min="4357" max="4358" width="9.140625" style="151"/>
    <col min="4359" max="4359" width="3.85546875" style="151" customWidth="1"/>
    <col min="4360" max="4361" width="9.140625" style="151"/>
    <col min="4362" max="4362" width="3.5703125" style="151" customWidth="1"/>
    <col min="4363" max="4364" width="9.140625" style="151"/>
    <col min="4365" max="4365" width="3.140625" style="151" customWidth="1"/>
    <col min="4366" max="4608" width="9.140625" style="151"/>
    <col min="4609" max="4609" width="5.42578125" style="151" customWidth="1"/>
    <col min="4610" max="4610" width="20.140625" style="151" customWidth="1"/>
    <col min="4611" max="4611" width="9.28515625" style="151" customWidth="1"/>
    <col min="4612" max="4612" width="3.7109375" style="151" customWidth="1"/>
    <col min="4613" max="4614" width="9.140625" style="151"/>
    <col min="4615" max="4615" width="3.85546875" style="151" customWidth="1"/>
    <col min="4616" max="4617" width="9.140625" style="151"/>
    <col min="4618" max="4618" width="3.5703125" style="151" customWidth="1"/>
    <col min="4619" max="4620" width="9.140625" style="151"/>
    <col min="4621" max="4621" width="3.140625" style="151" customWidth="1"/>
    <col min="4622" max="4864" width="9.140625" style="151"/>
    <col min="4865" max="4865" width="5.42578125" style="151" customWidth="1"/>
    <col min="4866" max="4866" width="20.140625" style="151" customWidth="1"/>
    <col min="4867" max="4867" width="9.28515625" style="151" customWidth="1"/>
    <col min="4868" max="4868" width="3.7109375" style="151" customWidth="1"/>
    <col min="4869" max="4870" width="9.140625" style="151"/>
    <col min="4871" max="4871" width="3.85546875" style="151" customWidth="1"/>
    <col min="4872" max="4873" width="9.140625" style="151"/>
    <col min="4874" max="4874" width="3.5703125" style="151" customWidth="1"/>
    <col min="4875" max="4876" width="9.140625" style="151"/>
    <col min="4877" max="4877" width="3.140625" style="151" customWidth="1"/>
    <col min="4878" max="5120" width="9.140625" style="151"/>
    <col min="5121" max="5121" width="5.42578125" style="151" customWidth="1"/>
    <col min="5122" max="5122" width="20.140625" style="151" customWidth="1"/>
    <col min="5123" max="5123" width="9.28515625" style="151" customWidth="1"/>
    <col min="5124" max="5124" width="3.7109375" style="151" customWidth="1"/>
    <col min="5125" max="5126" width="9.140625" style="151"/>
    <col min="5127" max="5127" width="3.85546875" style="151" customWidth="1"/>
    <col min="5128" max="5129" width="9.140625" style="151"/>
    <col min="5130" max="5130" width="3.5703125" style="151" customWidth="1"/>
    <col min="5131" max="5132" width="9.140625" style="151"/>
    <col min="5133" max="5133" width="3.140625" style="151" customWidth="1"/>
    <col min="5134" max="5376" width="9.140625" style="151"/>
    <col min="5377" max="5377" width="5.42578125" style="151" customWidth="1"/>
    <col min="5378" max="5378" width="20.140625" style="151" customWidth="1"/>
    <col min="5379" max="5379" width="9.28515625" style="151" customWidth="1"/>
    <col min="5380" max="5380" width="3.7109375" style="151" customWidth="1"/>
    <col min="5381" max="5382" width="9.140625" style="151"/>
    <col min="5383" max="5383" width="3.85546875" style="151" customWidth="1"/>
    <col min="5384" max="5385" width="9.140625" style="151"/>
    <col min="5386" max="5386" width="3.5703125" style="151" customWidth="1"/>
    <col min="5387" max="5388" width="9.140625" style="151"/>
    <col min="5389" max="5389" width="3.140625" style="151" customWidth="1"/>
    <col min="5390" max="5632" width="9.140625" style="151"/>
    <col min="5633" max="5633" width="5.42578125" style="151" customWidth="1"/>
    <col min="5634" max="5634" width="20.140625" style="151" customWidth="1"/>
    <col min="5635" max="5635" width="9.28515625" style="151" customWidth="1"/>
    <col min="5636" max="5636" width="3.7109375" style="151" customWidth="1"/>
    <col min="5637" max="5638" width="9.140625" style="151"/>
    <col min="5639" max="5639" width="3.85546875" style="151" customWidth="1"/>
    <col min="5640" max="5641" width="9.140625" style="151"/>
    <col min="5642" max="5642" width="3.5703125" style="151" customWidth="1"/>
    <col min="5643" max="5644" width="9.140625" style="151"/>
    <col min="5645" max="5645" width="3.140625" style="151" customWidth="1"/>
    <col min="5646" max="5888" width="9.140625" style="151"/>
    <col min="5889" max="5889" width="5.42578125" style="151" customWidth="1"/>
    <col min="5890" max="5890" width="20.140625" style="151" customWidth="1"/>
    <col min="5891" max="5891" width="9.28515625" style="151" customWidth="1"/>
    <col min="5892" max="5892" width="3.7109375" style="151" customWidth="1"/>
    <col min="5893" max="5894" width="9.140625" style="151"/>
    <col min="5895" max="5895" width="3.85546875" style="151" customWidth="1"/>
    <col min="5896" max="5897" width="9.140625" style="151"/>
    <col min="5898" max="5898" width="3.5703125" style="151" customWidth="1"/>
    <col min="5899" max="5900" width="9.140625" style="151"/>
    <col min="5901" max="5901" width="3.140625" style="151" customWidth="1"/>
    <col min="5902" max="6144" width="9.140625" style="151"/>
    <col min="6145" max="6145" width="5.42578125" style="151" customWidth="1"/>
    <col min="6146" max="6146" width="20.140625" style="151" customWidth="1"/>
    <col min="6147" max="6147" width="9.28515625" style="151" customWidth="1"/>
    <col min="6148" max="6148" width="3.7109375" style="151" customWidth="1"/>
    <col min="6149" max="6150" width="9.140625" style="151"/>
    <col min="6151" max="6151" width="3.85546875" style="151" customWidth="1"/>
    <col min="6152" max="6153" width="9.140625" style="151"/>
    <col min="6154" max="6154" width="3.5703125" style="151" customWidth="1"/>
    <col min="6155" max="6156" width="9.140625" style="151"/>
    <col min="6157" max="6157" width="3.140625" style="151" customWidth="1"/>
    <col min="6158" max="6400" width="9.140625" style="151"/>
    <col min="6401" max="6401" width="5.42578125" style="151" customWidth="1"/>
    <col min="6402" max="6402" width="20.140625" style="151" customWidth="1"/>
    <col min="6403" max="6403" width="9.28515625" style="151" customWidth="1"/>
    <col min="6404" max="6404" width="3.7109375" style="151" customWidth="1"/>
    <col min="6405" max="6406" width="9.140625" style="151"/>
    <col min="6407" max="6407" width="3.85546875" style="151" customWidth="1"/>
    <col min="6408" max="6409" width="9.140625" style="151"/>
    <col min="6410" max="6410" width="3.5703125" style="151" customWidth="1"/>
    <col min="6411" max="6412" width="9.140625" style="151"/>
    <col min="6413" max="6413" width="3.140625" style="151" customWidth="1"/>
    <col min="6414" max="6656" width="9.140625" style="151"/>
    <col min="6657" max="6657" width="5.42578125" style="151" customWidth="1"/>
    <col min="6658" max="6658" width="20.140625" style="151" customWidth="1"/>
    <col min="6659" max="6659" width="9.28515625" style="151" customWidth="1"/>
    <col min="6660" max="6660" width="3.7109375" style="151" customWidth="1"/>
    <col min="6661" max="6662" width="9.140625" style="151"/>
    <col min="6663" max="6663" width="3.85546875" style="151" customWidth="1"/>
    <col min="6664" max="6665" width="9.140625" style="151"/>
    <col min="6666" max="6666" width="3.5703125" style="151" customWidth="1"/>
    <col min="6667" max="6668" width="9.140625" style="151"/>
    <col min="6669" max="6669" width="3.140625" style="151" customWidth="1"/>
    <col min="6670" max="6912" width="9.140625" style="151"/>
    <col min="6913" max="6913" width="5.42578125" style="151" customWidth="1"/>
    <col min="6914" max="6914" width="20.140625" style="151" customWidth="1"/>
    <col min="6915" max="6915" width="9.28515625" style="151" customWidth="1"/>
    <col min="6916" max="6916" width="3.7109375" style="151" customWidth="1"/>
    <col min="6917" max="6918" width="9.140625" style="151"/>
    <col min="6919" max="6919" width="3.85546875" style="151" customWidth="1"/>
    <col min="6920" max="6921" width="9.140625" style="151"/>
    <col min="6922" max="6922" width="3.5703125" style="151" customWidth="1"/>
    <col min="6923" max="6924" width="9.140625" style="151"/>
    <col min="6925" max="6925" width="3.140625" style="151" customWidth="1"/>
    <col min="6926" max="7168" width="9.140625" style="151"/>
    <col min="7169" max="7169" width="5.42578125" style="151" customWidth="1"/>
    <col min="7170" max="7170" width="20.140625" style="151" customWidth="1"/>
    <col min="7171" max="7171" width="9.28515625" style="151" customWidth="1"/>
    <col min="7172" max="7172" width="3.7109375" style="151" customWidth="1"/>
    <col min="7173" max="7174" width="9.140625" style="151"/>
    <col min="7175" max="7175" width="3.85546875" style="151" customWidth="1"/>
    <col min="7176" max="7177" width="9.140625" style="151"/>
    <col min="7178" max="7178" width="3.5703125" style="151" customWidth="1"/>
    <col min="7179" max="7180" width="9.140625" style="151"/>
    <col min="7181" max="7181" width="3.140625" style="151" customWidth="1"/>
    <col min="7182" max="7424" width="9.140625" style="151"/>
    <col min="7425" max="7425" width="5.42578125" style="151" customWidth="1"/>
    <col min="7426" max="7426" width="20.140625" style="151" customWidth="1"/>
    <col min="7427" max="7427" width="9.28515625" style="151" customWidth="1"/>
    <col min="7428" max="7428" width="3.7109375" style="151" customWidth="1"/>
    <col min="7429" max="7430" width="9.140625" style="151"/>
    <col min="7431" max="7431" width="3.85546875" style="151" customWidth="1"/>
    <col min="7432" max="7433" width="9.140625" style="151"/>
    <col min="7434" max="7434" width="3.5703125" style="151" customWidth="1"/>
    <col min="7435" max="7436" width="9.140625" style="151"/>
    <col min="7437" max="7437" width="3.140625" style="151" customWidth="1"/>
    <col min="7438" max="7680" width="9.140625" style="151"/>
    <col min="7681" max="7681" width="5.42578125" style="151" customWidth="1"/>
    <col min="7682" max="7682" width="20.140625" style="151" customWidth="1"/>
    <col min="7683" max="7683" width="9.28515625" style="151" customWidth="1"/>
    <col min="7684" max="7684" width="3.7109375" style="151" customWidth="1"/>
    <col min="7685" max="7686" width="9.140625" style="151"/>
    <col min="7687" max="7687" width="3.85546875" style="151" customWidth="1"/>
    <col min="7688" max="7689" width="9.140625" style="151"/>
    <col min="7690" max="7690" width="3.5703125" style="151" customWidth="1"/>
    <col min="7691" max="7692" width="9.140625" style="151"/>
    <col min="7693" max="7693" width="3.140625" style="151" customWidth="1"/>
    <col min="7694" max="7936" width="9.140625" style="151"/>
    <col min="7937" max="7937" width="5.42578125" style="151" customWidth="1"/>
    <col min="7938" max="7938" width="20.140625" style="151" customWidth="1"/>
    <col min="7939" max="7939" width="9.28515625" style="151" customWidth="1"/>
    <col min="7940" max="7940" width="3.7109375" style="151" customWidth="1"/>
    <col min="7941" max="7942" width="9.140625" style="151"/>
    <col min="7943" max="7943" width="3.85546875" style="151" customWidth="1"/>
    <col min="7944" max="7945" width="9.140625" style="151"/>
    <col min="7946" max="7946" width="3.5703125" style="151" customWidth="1"/>
    <col min="7947" max="7948" width="9.140625" style="151"/>
    <col min="7949" max="7949" width="3.140625" style="151" customWidth="1"/>
    <col min="7950" max="8192" width="9.140625" style="151"/>
    <col min="8193" max="8193" width="5.42578125" style="151" customWidth="1"/>
    <col min="8194" max="8194" width="20.140625" style="151" customWidth="1"/>
    <col min="8195" max="8195" width="9.28515625" style="151" customWidth="1"/>
    <col min="8196" max="8196" width="3.7109375" style="151" customWidth="1"/>
    <col min="8197" max="8198" width="9.140625" style="151"/>
    <col min="8199" max="8199" width="3.85546875" style="151" customWidth="1"/>
    <col min="8200" max="8201" width="9.140625" style="151"/>
    <col min="8202" max="8202" width="3.5703125" style="151" customWidth="1"/>
    <col min="8203" max="8204" width="9.140625" style="151"/>
    <col min="8205" max="8205" width="3.140625" style="151" customWidth="1"/>
    <col min="8206" max="8448" width="9.140625" style="151"/>
    <col min="8449" max="8449" width="5.42578125" style="151" customWidth="1"/>
    <col min="8450" max="8450" width="20.140625" style="151" customWidth="1"/>
    <col min="8451" max="8451" width="9.28515625" style="151" customWidth="1"/>
    <col min="8452" max="8452" width="3.7109375" style="151" customWidth="1"/>
    <col min="8453" max="8454" width="9.140625" style="151"/>
    <col min="8455" max="8455" width="3.85546875" style="151" customWidth="1"/>
    <col min="8456" max="8457" width="9.140625" style="151"/>
    <col min="8458" max="8458" width="3.5703125" style="151" customWidth="1"/>
    <col min="8459" max="8460" width="9.140625" style="151"/>
    <col min="8461" max="8461" width="3.140625" style="151" customWidth="1"/>
    <col min="8462" max="8704" width="9.140625" style="151"/>
    <col min="8705" max="8705" width="5.42578125" style="151" customWidth="1"/>
    <col min="8706" max="8706" width="20.140625" style="151" customWidth="1"/>
    <col min="8707" max="8707" width="9.28515625" style="151" customWidth="1"/>
    <col min="8708" max="8708" width="3.7109375" style="151" customWidth="1"/>
    <col min="8709" max="8710" width="9.140625" style="151"/>
    <col min="8711" max="8711" width="3.85546875" style="151" customWidth="1"/>
    <col min="8712" max="8713" width="9.140625" style="151"/>
    <col min="8714" max="8714" width="3.5703125" style="151" customWidth="1"/>
    <col min="8715" max="8716" width="9.140625" style="151"/>
    <col min="8717" max="8717" width="3.140625" style="151" customWidth="1"/>
    <col min="8718" max="8960" width="9.140625" style="151"/>
    <col min="8961" max="8961" width="5.42578125" style="151" customWidth="1"/>
    <col min="8962" max="8962" width="20.140625" style="151" customWidth="1"/>
    <col min="8963" max="8963" width="9.28515625" style="151" customWidth="1"/>
    <col min="8964" max="8964" width="3.7109375" style="151" customWidth="1"/>
    <col min="8965" max="8966" width="9.140625" style="151"/>
    <col min="8967" max="8967" width="3.85546875" style="151" customWidth="1"/>
    <col min="8968" max="8969" width="9.140625" style="151"/>
    <col min="8970" max="8970" width="3.5703125" style="151" customWidth="1"/>
    <col min="8971" max="8972" width="9.140625" style="151"/>
    <col min="8973" max="8973" width="3.140625" style="151" customWidth="1"/>
    <col min="8974" max="9216" width="9.140625" style="151"/>
    <col min="9217" max="9217" width="5.42578125" style="151" customWidth="1"/>
    <col min="9218" max="9218" width="20.140625" style="151" customWidth="1"/>
    <col min="9219" max="9219" width="9.28515625" style="151" customWidth="1"/>
    <col min="9220" max="9220" width="3.7109375" style="151" customWidth="1"/>
    <col min="9221" max="9222" width="9.140625" style="151"/>
    <col min="9223" max="9223" width="3.85546875" style="151" customWidth="1"/>
    <col min="9224" max="9225" width="9.140625" style="151"/>
    <col min="9226" max="9226" width="3.5703125" style="151" customWidth="1"/>
    <col min="9227" max="9228" width="9.140625" style="151"/>
    <col min="9229" max="9229" width="3.140625" style="151" customWidth="1"/>
    <col min="9230" max="9472" width="9.140625" style="151"/>
    <col min="9473" max="9473" width="5.42578125" style="151" customWidth="1"/>
    <col min="9474" max="9474" width="20.140625" style="151" customWidth="1"/>
    <col min="9475" max="9475" width="9.28515625" style="151" customWidth="1"/>
    <col min="9476" max="9476" width="3.7109375" style="151" customWidth="1"/>
    <col min="9477" max="9478" width="9.140625" style="151"/>
    <col min="9479" max="9479" width="3.85546875" style="151" customWidth="1"/>
    <col min="9480" max="9481" width="9.140625" style="151"/>
    <col min="9482" max="9482" width="3.5703125" style="151" customWidth="1"/>
    <col min="9483" max="9484" width="9.140625" style="151"/>
    <col min="9485" max="9485" width="3.140625" style="151" customWidth="1"/>
    <col min="9486" max="9728" width="9.140625" style="151"/>
    <col min="9729" max="9729" width="5.42578125" style="151" customWidth="1"/>
    <col min="9730" max="9730" width="20.140625" style="151" customWidth="1"/>
    <col min="9731" max="9731" width="9.28515625" style="151" customWidth="1"/>
    <col min="9732" max="9732" width="3.7109375" style="151" customWidth="1"/>
    <col min="9733" max="9734" width="9.140625" style="151"/>
    <col min="9735" max="9735" width="3.85546875" style="151" customWidth="1"/>
    <col min="9736" max="9737" width="9.140625" style="151"/>
    <col min="9738" max="9738" width="3.5703125" style="151" customWidth="1"/>
    <col min="9739" max="9740" width="9.140625" style="151"/>
    <col min="9741" max="9741" width="3.140625" style="151" customWidth="1"/>
    <col min="9742" max="9984" width="9.140625" style="151"/>
    <col min="9985" max="9985" width="5.42578125" style="151" customWidth="1"/>
    <col min="9986" max="9986" width="20.140625" style="151" customWidth="1"/>
    <col min="9987" max="9987" width="9.28515625" style="151" customWidth="1"/>
    <col min="9988" max="9988" width="3.7109375" style="151" customWidth="1"/>
    <col min="9989" max="9990" width="9.140625" style="151"/>
    <col min="9991" max="9991" width="3.85546875" style="151" customWidth="1"/>
    <col min="9992" max="9993" width="9.140625" style="151"/>
    <col min="9994" max="9994" width="3.5703125" style="151" customWidth="1"/>
    <col min="9995" max="9996" width="9.140625" style="151"/>
    <col min="9997" max="9997" width="3.140625" style="151" customWidth="1"/>
    <col min="9998" max="10240" width="9.140625" style="151"/>
    <col min="10241" max="10241" width="5.42578125" style="151" customWidth="1"/>
    <col min="10242" max="10242" width="20.140625" style="151" customWidth="1"/>
    <col min="10243" max="10243" width="9.28515625" style="151" customWidth="1"/>
    <col min="10244" max="10244" width="3.7109375" style="151" customWidth="1"/>
    <col min="10245" max="10246" width="9.140625" style="151"/>
    <col min="10247" max="10247" width="3.85546875" style="151" customWidth="1"/>
    <col min="10248" max="10249" width="9.140625" style="151"/>
    <col min="10250" max="10250" width="3.5703125" style="151" customWidth="1"/>
    <col min="10251" max="10252" width="9.140625" style="151"/>
    <col min="10253" max="10253" width="3.140625" style="151" customWidth="1"/>
    <col min="10254" max="10496" width="9.140625" style="151"/>
    <col min="10497" max="10497" width="5.42578125" style="151" customWidth="1"/>
    <col min="10498" max="10498" width="20.140625" style="151" customWidth="1"/>
    <col min="10499" max="10499" width="9.28515625" style="151" customWidth="1"/>
    <col min="10500" max="10500" width="3.7109375" style="151" customWidth="1"/>
    <col min="10501" max="10502" width="9.140625" style="151"/>
    <col min="10503" max="10503" width="3.85546875" style="151" customWidth="1"/>
    <col min="10504" max="10505" width="9.140625" style="151"/>
    <col min="10506" max="10506" width="3.5703125" style="151" customWidth="1"/>
    <col min="10507" max="10508" width="9.140625" style="151"/>
    <col min="10509" max="10509" width="3.140625" style="151" customWidth="1"/>
    <col min="10510" max="10752" width="9.140625" style="151"/>
    <col min="10753" max="10753" width="5.42578125" style="151" customWidth="1"/>
    <col min="10754" max="10754" width="20.140625" style="151" customWidth="1"/>
    <col min="10755" max="10755" width="9.28515625" style="151" customWidth="1"/>
    <col min="10756" max="10756" width="3.7109375" style="151" customWidth="1"/>
    <col min="10757" max="10758" width="9.140625" style="151"/>
    <col min="10759" max="10759" width="3.85546875" style="151" customWidth="1"/>
    <col min="10760" max="10761" width="9.140625" style="151"/>
    <col min="10762" max="10762" width="3.5703125" style="151" customWidth="1"/>
    <col min="10763" max="10764" width="9.140625" style="151"/>
    <col min="10765" max="10765" width="3.140625" style="151" customWidth="1"/>
    <col min="10766" max="11008" width="9.140625" style="151"/>
    <col min="11009" max="11009" width="5.42578125" style="151" customWidth="1"/>
    <col min="11010" max="11010" width="20.140625" style="151" customWidth="1"/>
    <col min="11011" max="11011" width="9.28515625" style="151" customWidth="1"/>
    <col min="11012" max="11012" width="3.7109375" style="151" customWidth="1"/>
    <col min="11013" max="11014" width="9.140625" style="151"/>
    <col min="11015" max="11015" width="3.85546875" style="151" customWidth="1"/>
    <col min="11016" max="11017" width="9.140625" style="151"/>
    <col min="11018" max="11018" width="3.5703125" style="151" customWidth="1"/>
    <col min="11019" max="11020" width="9.140625" style="151"/>
    <col min="11021" max="11021" width="3.140625" style="151" customWidth="1"/>
    <col min="11022" max="11264" width="9.140625" style="151"/>
    <col min="11265" max="11265" width="5.42578125" style="151" customWidth="1"/>
    <col min="11266" max="11266" width="20.140625" style="151" customWidth="1"/>
    <col min="11267" max="11267" width="9.28515625" style="151" customWidth="1"/>
    <col min="11268" max="11268" width="3.7109375" style="151" customWidth="1"/>
    <col min="11269" max="11270" width="9.140625" style="151"/>
    <col min="11271" max="11271" width="3.85546875" style="151" customWidth="1"/>
    <col min="11272" max="11273" width="9.140625" style="151"/>
    <col min="11274" max="11274" width="3.5703125" style="151" customWidth="1"/>
    <col min="11275" max="11276" width="9.140625" style="151"/>
    <col min="11277" max="11277" width="3.140625" style="151" customWidth="1"/>
    <col min="11278" max="11520" width="9.140625" style="151"/>
    <col min="11521" max="11521" width="5.42578125" style="151" customWidth="1"/>
    <col min="11522" max="11522" width="20.140625" style="151" customWidth="1"/>
    <col min="11523" max="11523" width="9.28515625" style="151" customWidth="1"/>
    <col min="11524" max="11524" width="3.7109375" style="151" customWidth="1"/>
    <col min="11525" max="11526" width="9.140625" style="151"/>
    <col min="11527" max="11527" width="3.85546875" style="151" customWidth="1"/>
    <col min="11528" max="11529" width="9.140625" style="151"/>
    <col min="11530" max="11530" width="3.5703125" style="151" customWidth="1"/>
    <col min="11531" max="11532" width="9.140625" style="151"/>
    <col min="11533" max="11533" width="3.140625" style="151" customWidth="1"/>
    <col min="11534" max="11776" width="9.140625" style="151"/>
    <col min="11777" max="11777" width="5.42578125" style="151" customWidth="1"/>
    <col min="11778" max="11778" width="20.140625" style="151" customWidth="1"/>
    <col min="11779" max="11779" width="9.28515625" style="151" customWidth="1"/>
    <col min="11780" max="11780" width="3.7109375" style="151" customWidth="1"/>
    <col min="11781" max="11782" width="9.140625" style="151"/>
    <col min="11783" max="11783" width="3.85546875" style="151" customWidth="1"/>
    <col min="11784" max="11785" width="9.140625" style="151"/>
    <col min="11786" max="11786" width="3.5703125" style="151" customWidth="1"/>
    <col min="11787" max="11788" width="9.140625" style="151"/>
    <col min="11789" max="11789" width="3.140625" style="151" customWidth="1"/>
    <col min="11790" max="12032" width="9.140625" style="151"/>
    <col min="12033" max="12033" width="5.42578125" style="151" customWidth="1"/>
    <col min="12034" max="12034" width="20.140625" style="151" customWidth="1"/>
    <col min="12035" max="12035" width="9.28515625" style="151" customWidth="1"/>
    <col min="12036" max="12036" width="3.7109375" style="151" customWidth="1"/>
    <col min="12037" max="12038" width="9.140625" style="151"/>
    <col min="12039" max="12039" width="3.85546875" style="151" customWidth="1"/>
    <col min="12040" max="12041" width="9.140625" style="151"/>
    <col min="12042" max="12042" width="3.5703125" style="151" customWidth="1"/>
    <col min="12043" max="12044" width="9.140625" style="151"/>
    <col min="12045" max="12045" width="3.140625" style="151" customWidth="1"/>
    <col min="12046" max="12288" width="9.140625" style="151"/>
    <col min="12289" max="12289" width="5.42578125" style="151" customWidth="1"/>
    <col min="12290" max="12290" width="20.140625" style="151" customWidth="1"/>
    <col min="12291" max="12291" width="9.28515625" style="151" customWidth="1"/>
    <col min="12292" max="12292" width="3.7109375" style="151" customWidth="1"/>
    <col min="12293" max="12294" width="9.140625" style="151"/>
    <col min="12295" max="12295" width="3.85546875" style="151" customWidth="1"/>
    <col min="12296" max="12297" width="9.140625" style="151"/>
    <col min="12298" max="12298" width="3.5703125" style="151" customWidth="1"/>
    <col min="12299" max="12300" width="9.140625" style="151"/>
    <col min="12301" max="12301" width="3.140625" style="151" customWidth="1"/>
    <col min="12302" max="12544" width="9.140625" style="151"/>
    <col min="12545" max="12545" width="5.42578125" style="151" customWidth="1"/>
    <col min="12546" max="12546" width="20.140625" style="151" customWidth="1"/>
    <col min="12547" max="12547" width="9.28515625" style="151" customWidth="1"/>
    <col min="12548" max="12548" width="3.7109375" style="151" customWidth="1"/>
    <col min="12549" max="12550" width="9.140625" style="151"/>
    <col min="12551" max="12551" width="3.85546875" style="151" customWidth="1"/>
    <col min="12552" max="12553" width="9.140625" style="151"/>
    <col min="12554" max="12554" width="3.5703125" style="151" customWidth="1"/>
    <col min="12555" max="12556" width="9.140625" style="151"/>
    <col min="12557" max="12557" width="3.140625" style="151" customWidth="1"/>
    <col min="12558" max="12800" width="9.140625" style="151"/>
    <col min="12801" max="12801" width="5.42578125" style="151" customWidth="1"/>
    <col min="12802" max="12802" width="20.140625" style="151" customWidth="1"/>
    <col min="12803" max="12803" width="9.28515625" style="151" customWidth="1"/>
    <col min="12804" max="12804" width="3.7109375" style="151" customWidth="1"/>
    <col min="12805" max="12806" width="9.140625" style="151"/>
    <col min="12807" max="12807" width="3.85546875" style="151" customWidth="1"/>
    <col min="12808" max="12809" width="9.140625" style="151"/>
    <col min="12810" max="12810" width="3.5703125" style="151" customWidth="1"/>
    <col min="12811" max="12812" width="9.140625" style="151"/>
    <col min="12813" max="12813" width="3.140625" style="151" customWidth="1"/>
    <col min="12814" max="13056" width="9.140625" style="151"/>
    <col min="13057" max="13057" width="5.42578125" style="151" customWidth="1"/>
    <col min="13058" max="13058" width="20.140625" style="151" customWidth="1"/>
    <col min="13059" max="13059" width="9.28515625" style="151" customWidth="1"/>
    <col min="13060" max="13060" width="3.7109375" style="151" customWidth="1"/>
    <col min="13061" max="13062" width="9.140625" style="151"/>
    <col min="13063" max="13063" width="3.85546875" style="151" customWidth="1"/>
    <col min="13064" max="13065" width="9.140625" style="151"/>
    <col min="13066" max="13066" width="3.5703125" style="151" customWidth="1"/>
    <col min="13067" max="13068" width="9.140625" style="151"/>
    <col min="13069" max="13069" width="3.140625" style="151" customWidth="1"/>
    <col min="13070" max="13312" width="9.140625" style="151"/>
    <col min="13313" max="13313" width="5.42578125" style="151" customWidth="1"/>
    <col min="13314" max="13314" width="20.140625" style="151" customWidth="1"/>
    <col min="13315" max="13315" width="9.28515625" style="151" customWidth="1"/>
    <col min="13316" max="13316" width="3.7109375" style="151" customWidth="1"/>
    <col min="13317" max="13318" width="9.140625" style="151"/>
    <col min="13319" max="13319" width="3.85546875" style="151" customWidth="1"/>
    <col min="13320" max="13321" width="9.140625" style="151"/>
    <col min="13322" max="13322" width="3.5703125" style="151" customWidth="1"/>
    <col min="13323" max="13324" width="9.140625" style="151"/>
    <col min="13325" max="13325" width="3.140625" style="151" customWidth="1"/>
    <col min="13326" max="13568" width="9.140625" style="151"/>
    <col min="13569" max="13569" width="5.42578125" style="151" customWidth="1"/>
    <col min="13570" max="13570" width="20.140625" style="151" customWidth="1"/>
    <col min="13571" max="13571" width="9.28515625" style="151" customWidth="1"/>
    <col min="13572" max="13572" width="3.7109375" style="151" customWidth="1"/>
    <col min="13573" max="13574" width="9.140625" style="151"/>
    <col min="13575" max="13575" width="3.85546875" style="151" customWidth="1"/>
    <col min="13576" max="13577" width="9.140625" style="151"/>
    <col min="13578" max="13578" width="3.5703125" style="151" customWidth="1"/>
    <col min="13579" max="13580" width="9.140625" style="151"/>
    <col min="13581" max="13581" width="3.140625" style="151" customWidth="1"/>
    <col min="13582" max="13824" width="9.140625" style="151"/>
    <col min="13825" max="13825" width="5.42578125" style="151" customWidth="1"/>
    <col min="13826" max="13826" width="20.140625" style="151" customWidth="1"/>
    <col min="13827" max="13827" width="9.28515625" style="151" customWidth="1"/>
    <col min="13828" max="13828" width="3.7109375" style="151" customWidth="1"/>
    <col min="13829" max="13830" width="9.140625" style="151"/>
    <col min="13831" max="13831" width="3.85546875" style="151" customWidth="1"/>
    <col min="13832" max="13833" width="9.140625" style="151"/>
    <col min="13834" max="13834" width="3.5703125" style="151" customWidth="1"/>
    <col min="13835" max="13836" width="9.140625" style="151"/>
    <col min="13837" max="13837" width="3.140625" style="151" customWidth="1"/>
    <col min="13838" max="14080" width="9.140625" style="151"/>
    <col min="14081" max="14081" width="5.42578125" style="151" customWidth="1"/>
    <col min="14082" max="14082" width="20.140625" style="151" customWidth="1"/>
    <col min="14083" max="14083" width="9.28515625" style="151" customWidth="1"/>
    <col min="14084" max="14084" width="3.7109375" style="151" customWidth="1"/>
    <col min="14085" max="14086" width="9.140625" style="151"/>
    <col min="14087" max="14087" width="3.85546875" style="151" customWidth="1"/>
    <col min="14088" max="14089" width="9.140625" style="151"/>
    <col min="14090" max="14090" width="3.5703125" style="151" customWidth="1"/>
    <col min="14091" max="14092" width="9.140625" style="151"/>
    <col min="14093" max="14093" width="3.140625" style="151" customWidth="1"/>
    <col min="14094" max="14336" width="9.140625" style="151"/>
    <col min="14337" max="14337" width="5.42578125" style="151" customWidth="1"/>
    <col min="14338" max="14338" width="20.140625" style="151" customWidth="1"/>
    <col min="14339" max="14339" width="9.28515625" style="151" customWidth="1"/>
    <col min="14340" max="14340" width="3.7109375" style="151" customWidth="1"/>
    <col min="14341" max="14342" width="9.140625" style="151"/>
    <col min="14343" max="14343" width="3.85546875" style="151" customWidth="1"/>
    <col min="14344" max="14345" width="9.140625" style="151"/>
    <col min="14346" max="14346" width="3.5703125" style="151" customWidth="1"/>
    <col min="14347" max="14348" width="9.140625" style="151"/>
    <col min="14349" max="14349" width="3.140625" style="151" customWidth="1"/>
    <col min="14350" max="14592" width="9.140625" style="151"/>
    <col min="14593" max="14593" width="5.42578125" style="151" customWidth="1"/>
    <col min="14594" max="14594" width="20.140625" style="151" customWidth="1"/>
    <col min="14595" max="14595" width="9.28515625" style="151" customWidth="1"/>
    <col min="14596" max="14596" width="3.7109375" style="151" customWidth="1"/>
    <col min="14597" max="14598" width="9.140625" style="151"/>
    <col min="14599" max="14599" width="3.85546875" style="151" customWidth="1"/>
    <col min="14600" max="14601" width="9.140625" style="151"/>
    <col min="14602" max="14602" width="3.5703125" style="151" customWidth="1"/>
    <col min="14603" max="14604" width="9.140625" style="151"/>
    <col min="14605" max="14605" width="3.140625" style="151" customWidth="1"/>
    <col min="14606" max="14848" width="9.140625" style="151"/>
    <col min="14849" max="14849" width="5.42578125" style="151" customWidth="1"/>
    <col min="14850" max="14850" width="20.140625" style="151" customWidth="1"/>
    <col min="14851" max="14851" width="9.28515625" style="151" customWidth="1"/>
    <col min="14852" max="14852" width="3.7109375" style="151" customWidth="1"/>
    <col min="14853" max="14854" width="9.140625" style="151"/>
    <col min="14855" max="14855" width="3.85546875" style="151" customWidth="1"/>
    <col min="14856" max="14857" width="9.140625" style="151"/>
    <col min="14858" max="14858" width="3.5703125" style="151" customWidth="1"/>
    <col min="14859" max="14860" width="9.140625" style="151"/>
    <col min="14861" max="14861" width="3.140625" style="151" customWidth="1"/>
    <col min="14862" max="15104" width="9.140625" style="151"/>
    <col min="15105" max="15105" width="5.42578125" style="151" customWidth="1"/>
    <col min="15106" max="15106" width="20.140625" style="151" customWidth="1"/>
    <col min="15107" max="15107" width="9.28515625" style="151" customWidth="1"/>
    <col min="15108" max="15108" width="3.7109375" style="151" customWidth="1"/>
    <col min="15109" max="15110" width="9.140625" style="151"/>
    <col min="15111" max="15111" width="3.85546875" style="151" customWidth="1"/>
    <col min="15112" max="15113" width="9.140625" style="151"/>
    <col min="15114" max="15114" width="3.5703125" style="151" customWidth="1"/>
    <col min="15115" max="15116" width="9.140625" style="151"/>
    <col min="15117" max="15117" width="3.140625" style="151" customWidth="1"/>
    <col min="15118" max="15360" width="9.140625" style="151"/>
    <col min="15361" max="15361" width="5.42578125" style="151" customWidth="1"/>
    <col min="15362" max="15362" width="20.140625" style="151" customWidth="1"/>
    <col min="15363" max="15363" width="9.28515625" style="151" customWidth="1"/>
    <col min="15364" max="15364" width="3.7109375" style="151" customWidth="1"/>
    <col min="15365" max="15366" width="9.140625" style="151"/>
    <col min="15367" max="15367" width="3.85546875" style="151" customWidth="1"/>
    <col min="15368" max="15369" width="9.140625" style="151"/>
    <col min="15370" max="15370" width="3.5703125" style="151" customWidth="1"/>
    <col min="15371" max="15372" width="9.140625" style="151"/>
    <col min="15373" max="15373" width="3.140625" style="151" customWidth="1"/>
    <col min="15374" max="15616" width="9.140625" style="151"/>
    <col min="15617" max="15617" width="5.42578125" style="151" customWidth="1"/>
    <col min="15618" max="15618" width="20.140625" style="151" customWidth="1"/>
    <col min="15619" max="15619" width="9.28515625" style="151" customWidth="1"/>
    <col min="15620" max="15620" width="3.7109375" style="151" customWidth="1"/>
    <col min="15621" max="15622" width="9.140625" style="151"/>
    <col min="15623" max="15623" width="3.85546875" style="151" customWidth="1"/>
    <col min="15624" max="15625" width="9.140625" style="151"/>
    <col min="15626" max="15626" width="3.5703125" style="151" customWidth="1"/>
    <col min="15627" max="15628" width="9.140625" style="151"/>
    <col min="15629" max="15629" width="3.140625" style="151" customWidth="1"/>
    <col min="15630" max="15872" width="9.140625" style="151"/>
    <col min="15873" max="15873" width="5.42578125" style="151" customWidth="1"/>
    <col min="15874" max="15874" width="20.140625" style="151" customWidth="1"/>
    <col min="15875" max="15875" width="9.28515625" style="151" customWidth="1"/>
    <col min="15876" max="15876" width="3.7109375" style="151" customWidth="1"/>
    <col min="15877" max="15878" width="9.140625" style="151"/>
    <col min="15879" max="15879" width="3.85546875" style="151" customWidth="1"/>
    <col min="15880" max="15881" width="9.140625" style="151"/>
    <col min="15882" max="15882" width="3.5703125" style="151" customWidth="1"/>
    <col min="15883" max="15884" width="9.140625" style="151"/>
    <col min="15885" max="15885" width="3.140625" style="151" customWidth="1"/>
    <col min="15886" max="16128" width="9.140625" style="151"/>
    <col min="16129" max="16129" width="5.42578125" style="151" customWidth="1"/>
    <col min="16130" max="16130" width="20.140625" style="151" customWidth="1"/>
    <col min="16131" max="16131" width="9.28515625" style="151" customWidth="1"/>
    <col min="16132" max="16132" width="3.7109375" style="151" customWidth="1"/>
    <col min="16133" max="16134" width="9.140625" style="151"/>
    <col min="16135" max="16135" width="3.85546875" style="151" customWidth="1"/>
    <col min="16136" max="16137" width="9.140625" style="151"/>
    <col min="16138" max="16138" width="3.5703125" style="151" customWidth="1"/>
    <col min="16139" max="16140" width="9.140625" style="151"/>
    <col min="16141" max="16141" width="3.140625" style="151" customWidth="1"/>
    <col min="16142" max="16384" width="9.140625" style="151"/>
  </cols>
  <sheetData>
    <row r="2" spans="1:23" ht="26.25" x14ac:dyDescent="0.4">
      <c r="A2" s="148" t="s">
        <v>490</v>
      </c>
      <c r="B2" s="149"/>
      <c r="C2" s="150"/>
      <c r="K2" s="152"/>
      <c r="N2" s="152"/>
    </row>
    <row r="3" spans="1:23" ht="15" customHeight="1" x14ac:dyDescent="0.4">
      <c r="A3" s="148"/>
      <c r="B3" s="149"/>
      <c r="C3" s="150"/>
      <c r="K3" s="152"/>
      <c r="N3" s="152"/>
    </row>
    <row r="4" spans="1:23" ht="15" customHeight="1" x14ac:dyDescent="0.25">
      <c r="A4" s="371" t="s">
        <v>491</v>
      </c>
      <c r="B4" s="149"/>
      <c r="C4" s="152" t="s">
        <v>497</v>
      </c>
      <c r="K4" s="152"/>
      <c r="N4" s="152"/>
    </row>
    <row r="5" spans="1:23" ht="15" customHeight="1" x14ac:dyDescent="0.25">
      <c r="A5" s="371"/>
      <c r="B5" s="149"/>
      <c r="C5" s="152" t="s">
        <v>489</v>
      </c>
      <c r="K5" s="152"/>
      <c r="N5" s="152"/>
    </row>
    <row r="6" spans="1:23" ht="15" customHeight="1" thickBot="1" x14ac:dyDescent="0.25"/>
    <row r="7" spans="1:23" ht="15" customHeight="1" thickBot="1" x14ac:dyDescent="0.3">
      <c r="A7" s="153" t="s">
        <v>12</v>
      </c>
      <c r="B7" s="154" t="s">
        <v>186</v>
      </c>
      <c r="C7" s="154" t="s">
        <v>187</v>
      </c>
      <c r="D7" s="154"/>
      <c r="E7" s="154"/>
      <c r="F7" s="155" t="s">
        <v>188</v>
      </c>
      <c r="G7" s="155"/>
      <c r="H7" s="156"/>
      <c r="I7" s="155" t="s">
        <v>189</v>
      </c>
      <c r="J7" s="155"/>
      <c r="K7" s="155"/>
      <c r="L7" s="157" t="s">
        <v>192</v>
      </c>
      <c r="M7" s="155"/>
      <c r="N7" s="156"/>
      <c r="O7" s="156" t="s">
        <v>193</v>
      </c>
      <c r="P7" s="158" t="s">
        <v>194</v>
      </c>
      <c r="R7" s="159"/>
      <c r="S7" s="159" t="s">
        <v>193</v>
      </c>
      <c r="V7" s="151" t="s">
        <v>256</v>
      </c>
      <c r="W7" s="151" t="s">
        <v>196</v>
      </c>
    </row>
    <row r="8" spans="1:23" ht="15" customHeight="1" thickTop="1" x14ac:dyDescent="0.2">
      <c r="A8" s="160"/>
      <c r="B8" s="161"/>
      <c r="C8" s="162">
        <v>2</v>
      </c>
      <c r="D8" s="162"/>
      <c r="E8" s="163"/>
      <c r="F8" s="162">
        <v>4</v>
      </c>
      <c r="G8" s="162"/>
      <c r="H8" s="163"/>
      <c r="I8" s="162">
        <v>3</v>
      </c>
      <c r="J8" s="162"/>
      <c r="K8" s="162"/>
      <c r="L8" s="164"/>
      <c r="M8" s="162"/>
      <c r="N8" s="163">
        <f>L9-N9</f>
        <v>-6</v>
      </c>
      <c r="O8" s="163"/>
      <c r="P8" s="165"/>
      <c r="R8" s="159"/>
      <c r="S8" s="159" t="s">
        <v>197</v>
      </c>
      <c r="T8" s="151" t="s">
        <v>198</v>
      </c>
      <c r="U8" s="151" t="s">
        <v>199</v>
      </c>
    </row>
    <row r="9" spans="1:23" ht="15" customHeight="1" x14ac:dyDescent="0.25">
      <c r="A9" s="166">
        <v>1</v>
      </c>
      <c r="B9" s="167" t="s">
        <v>183</v>
      </c>
      <c r="C9" s="168">
        <v>9</v>
      </c>
      <c r="D9" s="169"/>
      <c r="E9" s="170">
        <v>12</v>
      </c>
      <c r="F9" s="168">
        <v>8</v>
      </c>
      <c r="G9" s="169"/>
      <c r="H9" s="170">
        <v>12</v>
      </c>
      <c r="I9" s="168">
        <v>12</v>
      </c>
      <c r="J9" s="169"/>
      <c r="K9" s="168">
        <v>7</v>
      </c>
      <c r="L9" s="171">
        <f>C9+C10+F9+F10+I9+I10</f>
        <v>56</v>
      </c>
      <c r="M9" s="169" t="s">
        <v>202</v>
      </c>
      <c r="N9" s="172">
        <f>E9+E10+H9+H10+K9+K10</f>
        <v>62</v>
      </c>
      <c r="O9" s="173">
        <f>SUM(S9:U9)</f>
        <v>2</v>
      </c>
      <c r="P9" s="174">
        <f>IF(B9="FRI","",IF($C$9="","",RANK(V9,$V$9:$V$18)))</f>
        <v>3</v>
      </c>
      <c r="R9" s="159"/>
      <c r="S9" s="175">
        <f>IF(C9=12,1,0)+IF(C10=12,1,0)</f>
        <v>0</v>
      </c>
      <c r="T9" s="175">
        <f>IF(F9=12,1,0)+IF(F10=12,1,0)</f>
        <v>0</v>
      </c>
      <c r="U9" s="175">
        <f>IF(I9=12,1,0)+IF(I10=12,1,0)</f>
        <v>2</v>
      </c>
      <c r="V9" s="176">
        <f>IF(B9="FRI",-9999,SUM(S9:U9)*10000+N8*10-W9)</f>
        <v>19940</v>
      </c>
      <c r="W9" s="177"/>
    </row>
    <row r="10" spans="1:23" ht="15" customHeight="1" x14ac:dyDescent="0.25">
      <c r="A10" s="178"/>
      <c r="B10" s="179"/>
      <c r="C10" s="180">
        <v>9</v>
      </c>
      <c r="D10" s="181" t="s">
        <v>202</v>
      </c>
      <c r="E10" s="182">
        <v>12</v>
      </c>
      <c r="F10" s="180">
        <v>6</v>
      </c>
      <c r="G10" s="181" t="s">
        <v>202</v>
      </c>
      <c r="H10" s="182">
        <v>12</v>
      </c>
      <c r="I10" s="180">
        <v>12</v>
      </c>
      <c r="J10" s="181" t="s">
        <v>202</v>
      </c>
      <c r="K10" s="180">
        <v>7</v>
      </c>
      <c r="L10" s="183"/>
      <c r="M10" s="181"/>
      <c r="N10" s="184"/>
      <c r="O10" s="185"/>
      <c r="P10" s="186"/>
      <c r="R10" s="159"/>
      <c r="S10" s="159"/>
    </row>
    <row r="11" spans="1:23" ht="15" customHeight="1" x14ac:dyDescent="0.2">
      <c r="A11" s="160"/>
      <c r="B11" s="187"/>
      <c r="C11" s="162">
        <v>1</v>
      </c>
      <c r="D11" s="162"/>
      <c r="E11" s="163"/>
      <c r="F11" s="162">
        <v>3</v>
      </c>
      <c r="G11" s="162"/>
      <c r="H11" s="163"/>
      <c r="I11" s="162">
        <v>4</v>
      </c>
      <c r="J11" s="162"/>
      <c r="K11" s="162"/>
      <c r="L11" s="164"/>
      <c r="M11" s="162"/>
      <c r="N11" s="163">
        <f>L12-N12</f>
        <v>27</v>
      </c>
      <c r="O11" s="188"/>
      <c r="P11" s="189"/>
      <c r="R11" s="159"/>
      <c r="S11" s="159"/>
    </row>
    <row r="12" spans="1:23" ht="15" customHeight="1" x14ac:dyDescent="0.25">
      <c r="A12" s="166">
        <v>2</v>
      </c>
      <c r="B12" s="167" t="s">
        <v>251</v>
      </c>
      <c r="C12" s="190">
        <f>E9</f>
        <v>12</v>
      </c>
      <c r="D12" s="190" t="s">
        <v>202</v>
      </c>
      <c r="E12" s="191">
        <f>C9</f>
        <v>9</v>
      </c>
      <c r="F12" s="168">
        <v>12</v>
      </c>
      <c r="G12" s="169" t="s">
        <v>202</v>
      </c>
      <c r="H12" s="170">
        <v>1</v>
      </c>
      <c r="I12" s="168">
        <v>11</v>
      </c>
      <c r="J12" s="169" t="s">
        <v>202</v>
      </c>
      <c r="K12" s="168">
        <v>12</v>
      </c>
      <c r="L12" s="171">
        <f>C12+C13+F12+F13+I12+I13</f>
        <v>71</v>
      </c>
      <c r="M12" s="169" t="s">
        <v>202</v>
      </c>
      <c r="N12" s="172">
        <f>E12+E13+H12+H13+K12+K13</f>
        <v>44</v>
      </c>
      <c r="O12" s="173">
        <f>SUM(S12:U12)</f>
        <v>5</v>
      </c>
      <c r="P12" s="174">
        <f>IF(B12="FRI","",IF($C$9="","",RANK(V12,$V$9:$V$18)))</f>
        <v>1</v>
      </c>
      <c r="R12" s="159"/>
      <c r="S12" s="175">
        <f>IF(C12=12,1,0)+IF(C13=12,1,0)</f>
        <v>2</v>
      </c>
      <c r="T12" s="175">
        <f>IF(F12=12,1,0)+IF(F13=12,1,0)</f>
        <v>2</v>
      </c>
      <c r="U12" s="175">
        <f>IF(I12=12,1,0)+IF(I13=12,1,0)</f>
        <v>1</v>
      </c>
      <c r="V12" s="176">
        <f>IF(B12="FRI",-9999,SUM(S12:U12)*10000+N11*10-W12)</f>
        <v>50270</v>
      </c>
      <c r="W12" s="177"/>
    </row>
    <row r="13" spans="1:23" ht="15" customHeight="1" x14ac:dyDescent="0.25">
      <c r="A13" s="178"/>
      <c r="B13" s="179"/>
      <c r="C13" s="181">
        <f>E10</f>
        <v>12</v>
      </c>
      <c r="D13" s="181" t="s">
        <v>202</v>
      </c>
      <c r="E13" s="184">
        <f>C10</f>
        <v>9</v>
      </c>
      <c r="F13" s="180">
        <v>12</v>
      </c>
      <c r="G13" s="181" t="s">
        <v>202</v>
      </c>
      <c r="H13" s="182">
        <v>3</v>
      </c>
      <c r="I13" s="180">
        <v>12</v>
      </c>
      <c r="J13" s="181" t="s">
        <v>202</v>
      </c>
      <c r="K13" s="180">
        <v>10</v>
      </c>
      <c r="L13" s="183"/>
      <c r="M13" s="181"/>
      <c r="N13" s="184"/>
      <c r="O13" s="185"/>
      <c r="P13" s="186"/>
    </row>
    <row r="14" spans="1:23" ht="15" customHeight="1" x14ac:dyDescent="0.2">
      <c r="A14" s="160"/>
      <c r="B14" s="187"/>
      <c r="C14" s="162">
        <v>4</v>
      </c>
      <c r="D14" s="162"/>
      <c r="E14" s="163"/>
      <c r="F14" s="162">
        <v>2</v>
      </c>
      <c r="G14" s="162"/>
      <c r="H14" s="163"/>
      <c r="I14" s="162">
        <v>1</v>
      </c>
      <c r="J14" s="162"/>
      <c r="K14" s="162"/>
      <c r="L14" s="164"/>
      <c r="M14" s="162"/>
      <c r="N14" s="163">
        <f>L15-N15</f>
        <v>-48</v>
      </c>
      <c r="O14" s="188"/>
      <c r="P14" s="189"/>
    </row>
    <row r="15" spans="1:23" ht="15" customHeight="1" x14ac:dyDescent="0.25">
      <c r="A15" s="166">
        <v>3</v>
      </c>
      <c r="B15" s="192" t="s">
        <v>152</v>
      </c>
      <c r="C15" s="168">
        <v>4</v>
      </c>
      <c r="D15" s="169"/>
      <c r="E15" s="170">
        <v>12</v>
      </c>
      <c r="F15" s="169">
        <f>H12</f>
        <v>1</v>
      </c>
      <c r="G15" s="169" t="s">
        <v>202</v>
      </c>
      <c r="H15" s="172">
        <f>F12</f>
        <v>12</v>
      </c>
      <c r="I15" s="169">
        <f>K9</f>
        <v>7</v>
      </c>
      <c r="J15" s="169" t="s">
        <v>202</v>
      </c>
      <c r="K15" s="169">
        <f>I9</f>
        <v>12</v>
      </c>
      <c r="L15" s="171">
        <f>C15+C16+F15+F16+I15+I16</f>
        <v>24</v>
      </c>
      <c r="M15" s="169" t="s">
        <v>202</v>
      </c>
      <c r="N15" s="172">
        <f>E15+E16+H15+H16+K15+K16</f>
        <v>72</v>
      </c>
      <c r="O15" s="173">
        <f>SUM(S15:U15)</f>
        <v>0</v>
      </c>
      <c r="P15" s="174">
        <f>IF(B15="FRI","",IF($C$9="","",RANK(V15,$V$9:$V$18)))</f>
        <v>4</v>
      </c>
      <c r="R15" s="159"/>
      <c r="S15" s="175">
        <f>IF(C15=12,1,0)+IF(C16=12,1,0)</f>
        <v>0</v>
      </c>
      <c r="T15" s="175">
        <f>IF(F15=12,1,0)+IF(F16=12,1,0)</f>
        <v>0</v>
      </c>
      <c r="U15" s="175">
        <f>IF(I15=12,1,0)+IF(I16=12,1,0)</f>
        <v>0</v>
      </c>
      <c r="V15" s="176">
        <f>IF(B15="FRI",-9999,SUM(S15:U15)*10000+N14*10-W15)</f>
        <v>-480</v>
      </c>
      <c r="W15" s="177"/>
    </row>
    <row r="16" spans="1:23" ht="15" customHeight="1" x14ac:dyDescent="0.25">
      <c r="A16" s="178"/>
      <c r="B16" s="179"/>
      <c r="C16" s="180">
        <v>2</v>
      </c>
      <c r="D16" s="181" t="s">
        <v>202</v>
      </c>
      <c r="E16" s="182">
        <v>12</v>
      </c>
      <c r="F16" s="181">
        <f>H13</f>
        <v>3</v>
      </c>
      <c r="G16" s="181" t="s">
        <v>202</v>
      </c>
      <c r="H16" s="184">
        <f>F13</f>
        <v>12</v>
      </c>
      <c r="I16" s="181">
        <f>K10</f>
        <v>7</v>
      </c>
      <c r="J16" s="181" t="s">
        <v>202</v>
      </c>
      <c r="K16" s="181">
        <f>I10</f>
        <v>12</v>
      </c>
      <c r="L16" s="183"/>
      <c r="M16" s="181"/>
      <c r="N16" s="184"/>
      <c r="O16" s="185"/>
      <c r="P16" s="186"/>
    </row>
    <row r="17" spans="1:23" ht="15" customHeight="1" x14ac:dyDescent="0.2">
      <c r="A17" s="160"/>
      <c r="B17" s="187"/>
      <c r="C17" s="162">
        <v>3</v>
      </c>
      <c r="D17" s="162"/>
      <c r="E17" s="163"/>
      <c r="F17" s="162">
        <v>1</v>
      </c>
      <c r="G17" s="162"/>
      <c r="H17" s="163"/>
      <c r="I17" s="162">
        <v>2</v>
      </c>
      <c r="J17" s="162"/>
      <c r="K17" s="162"/>
      <c r="L17" s="164"/>
      <c r="M17" s="162"/>
      <c r="N17" s="163">
        <f>L18-N18</f>
        <v>27</v>
      </c>
      <c r="O17" s="188"/>
      <c r="P17" s="189"/>
    </row>
    <row r="18" spans="1:23" ht="15" customHeight="1" x14ac:dyDescent="0.25">
      <c r="A18" s="166">
        <v>4</v>
      </c>
      <c r="B18" s="167" t="s">
        <v>110</v>
      </c>
      <c r="C18" s="169">
        <f>E15</f>
        <v>12</v>
      </c>
      <c r="D18" s="169" t="s">
        <v>202</v>
      </c>
      <c r="E18" s="172">
        <f>C15</f>
        <v>4</v>
      </c>
      <c r="F18" s="169">
        <f>H9</f>
        <v>12</v>
      </c>
      <c r="G18" s="169" t="s">
        <v>202</v>
      </c>
      <c r="H18" s="172">
        <f>F9</f>
        <v>8</v>
      </c>
      <c r="I18" s="169">
        <v>12</v>
      </c>
      <c r="J18" s="169" t="s">
        <v>202</v>
      </c>
      <c r="K18" s="169">
        <v>11</v>
      </c>
      <c r="L18" s="171">
        <f>C18+C19+F18+F19+I18+I19</f>
        <v>70</v>
      </c>
      <c r="M18" s="169" t="s">
        <v>202</v>
      </c>
      <c r="N18" s="172">
        <f>E18+E19+H18+H19+K18+K19</f>
        <v>43</v>
      </c>
      <c r="O18" s="173">
        <f>SUM(S18:U18)</f>
        <v>5</v>
      </c>
      <c r="P18" s="174">
        <v>2</v>
      </c>
      <c r="R18" s="159"/>
      <c r="S18" s="175">
        <f>IF(C18=12,1,0)+IF(C19=12,1,0)</f>
        <v>2</v>
      </c>
      <c r="T18" s="175">
        <f>IF(F18=12,1,0)+IF(F19=12,1,0)</f>
        <v>2</v>
      </c>
      <c r="U18" s="175">
        <f>IF(I18=12,1,0)+IF(I19=12,1,0)</f>
        <v>1</v>
      </c>
      <c r="V18" s="176">
        <f>IF(B18="FRI",-9999,SUM(S18:U18)*10000+N17*10-W18)</f>
        <v>50270</v>
      </c>
      <c r="W18" s="177"/>
    </row>
    <row r="19" spans="1:23" ht="15" customHeight="1" thickBot="1" x14ac:dyDescent="0.3">
      <c r="A19" s="193"/>
      <c r="B19" s="370">
        <f>VLOOKUP(B17,Namn,2)</f>
        <v>0</v>
      </c>
      <c r="C19" s="194">
        <f>E16</f>
        <v>12</v>
      </c>
      <c r="D19" s="194" t="s">
        <v>202</v>
      </c>
      <c r="E19" s="195">
        <f>C16</f>
        <v>2</v>
      </c>
      <c r="F19" s="194">
        <f>H10</f>
        <v>12</v>
      </c>
      <c r="G19" s="194" t="s">
        <v>202</v>
      </c>
      <c r="H19" s="195">
        <f>F10</f>
        <v>6</v>
      </c>
      <c r="I19" s="194">
        <f>K13</f>
        <v>10</v>
      </c>
      <c r="J19" s="194"/>
      <c r="K19" s="194">
        <f>I13</f>
        <v>12</v>
      </c>
      <c r="L19" s="196"/>
      <c r="M19" s="194"/>
      <c r="N19" s="195"/>
      <c r="O19" s="197"/>
      <c r="P19" s="198"/>
    </row>
    <row r="21" spans="1:23" ht="26.25" x14ac:dyDescent="0.4">
      <c r="A21" s="148"/>
      <c r="B21" s="149"/>
      <c r="C21" s="150"/>
      <c r="K21" s="152"/>
      <c r="N21" s="152"/>
    </row>
    <row r="22" spans="1:23" x14ac:dyDescent="0.2">
      <c r="N22" s="199"/>
    </row>
    <row r="23" spans="1:23" ht="15.75" x14ac:dyDescent="0.25">
      <c r="A23" s="371" t="s">
        <v>492</v>
      </c>
      <c r="B23" s="149"/>
      <c r="C23" s="152" t="s">
        <v>497</v>
      </c>
      <c r="K23" s="152"/>
      <c r="N23" s="152"/>
    </row>
    <row r="24" spans="1:23" ht="15.75" x14ac:dyDescent="0.25">
      <c r="A24" s="371"/>
      <c r="B24" s="149"/>
      <c r="C24" s="152" t="s">
        <v>489</v>
      </c>
      <c r="K24" s="152"/>
      <c r="N24" s="152"/>
    </row>
    <row r="25" spans="1:23" ht="13.5" thickBot="1" x14ac:dyDescent="0.25"/>
    <row r="26" spans="1:23" ht="18.75" thickBot="1" x14ac:dyDescent="0.3">
      <c r="A26" s="153" t="s">
        <v>12</v>
      </c>
      <c r="B26" s="154" t="s">
        <v>186</v>
      </c>
      <c r="C26" s="154" t="s">
        <v>187</v>
      </c>
      <c r="D26" s="154"/>
      <c r="E26" s="154"/>
      <c r="F26" s="155" t="s">
        <v>188</v>
      </c>
      <c r="G26" s="155"/>
      <c r="H26" s="156"/>
      <c r="I26" s="155" t="s">
        <v>189</v>
      </c>
      <c r="J26" s="155"/>
      <c r="K26" s="155"/>
      <c r="L26" s="157" t="s">
        <v>192</v>
      </c>
      <c r="M26" s="155"/>
      <c r="N26" s="156"/>
      <c r="O26" s="156" t="s">
        <v>193</v>
      </c>
      <c r="P26" s="158" t="s">
        <v>194</v>
      </c>
    </row>
    <row r="27" spans="1:23" ht="13.5" thickTop="1" x14ac:dyDescent="0.2">
      <c r="A27" s="160"/>
      <c r="B27" s="161"/>
      <c r="C27" s="162">
        <v>2</v>
      </c>
      <c r="D27" s="162"/>
      <c r="E27" s="163"/>
      <c r="F27" s="162">
        <v>4</v>
      </c>
      <c r="G27" s="162"/>
      <c r="H27" s="163"/>
      <c r="I27" s="162">
        <v>3</v>
      </c>
      <c r="J27" s="162"/>
      <c r="K27" s="162"/>
      <c r="L27" s="164"/>
      <c r="M27" s="162"/>
      <c r="N27" s="163">
        <f>L28-N28</f>
        <v>-33</v>
      </c>
      <c r="O27" s="163"/>
      <c r="P27" s="165"/>
    </row>
    <row r="28" spans="1:23" ht="18" x14ac:dyDescent="0.25">
      <c r="A28" s="166">
        <v>1</v>
      </c>
      <c r="B28" s="167" t="s">
        <v>63</v>
      </c>
      <c r="C28" s="168">
        <v>4</v>
      </c>
      <c r="D28" s="169"/>
      <c r="E28" s="170">
        <v>12</v>
      </c>
      <c r="F28" s="168">
        <v>5</v>
      </c>
      <c r="G28" s="169"/>
      <c r="H28" s="170">
        <v>12</v>
      </c>
      <c r="I28" s="168"/>
      <c r="J28" s="169"/>
      <c r="K28" s="168"/>
      <c r="L28" s="171">
        <f>C28+C29+F28+F29+I28+I29</f>
        <v>15</v>
      </c>
      <c r="M28" s="169" t="s">
        <v>202</v>
      </c>
      <c r="N28" s="172">
        <f>E28+E29+H28+H29+K28+K29</f>
        <v>48</v>
      </c>
      <c r="O28" s="173">
        <f>SUM(S28:U28)</f>
        <v>0</v>
      </c>
      <c r="P28" s="174">
        <v>3</v>
      </c>
    </row>
    <row r="29" spans="1:23" ht="18" x14ac:dyDescent="0.25">
      <c r="A29" s="178"/>
      <c r="B29" s="179"/>
      <c r="C29" s="180">
        <v>4</v>
      </c>
      <c r="D29" s="181" t="s">
        <v>202</v>
      </c>
      <c r="E29" s="182">
        <v>12</v>
      </c>
      <c r="F29" s="180">
        <v>2</v>
      </c>
      <c r="G29" s="181" t="s">
        <v>202</v>
      </c>
      <c r="H29" s="182">
        <v>12</v>
      </c>
      <c r="I29" s="180"/>
      <c r="J29" s="181" t="s">
        <v>202</v>
      </c>
      <c r="K29" s="180"/>
      <c r="L29" s="183"/>
      <c r="M29" s="181"/>
      <c r="N29" s="184"/>
      <c r="O29" s="185"/>
      <c r="P29" s="186"/>
    </row>
    <row r="30" spans="1:23" x14ac:dyDescent="0.2">
      <c r="A30" s="160"/>
      <c r="B30" s="187"/>
      <c r="C30" s="162">
        <v>1</v>
      </c>
      <c r="D30" s="162"/>
      <c r="E30" s="163"/>
      <c r="F30" s="162">
        <v>3</v>
      </c>
      <c r="G30" s="162"/>
      <c r="H30" s="163"/>
      <c r="I30" s="162">
        <v>4</v>
      </c>
      <c r="J30" s="162"/>
      <c r="K30" s="162"/>
      <c r="L30" s="164"/>
      <c r="M30" s="162"/>
      <c r="N30" s="163">
        <f>L31-N31</f>
        <v>2</v>
      </c>
      <c r="O30" s="188"/>
      <c r="P30" s="189"/>
    </row>
    <row r="31" spans="1:23" ht="18" x14ac:dyDescent="0.25">
      <c r="A31" s="166">
        <v>2</v>
      </c>
      <c r="B31" s="167" t="s">
        <v>418</v>
      </c>
      <c r="C31" s="190">
        <f>E28</f>
        <v>12</v>
      </c>
      <c r="D31" s="190" t="s">
        <v>202</v>
      </c>
      <c r="E31" s="191">
        <f>C28</f>
        <v>4</v>
      </c>
      <c r="F31" s="168"/>
      <c r="G31" s="169" t="s">
        <v>202</v>
      </c>
      <c r="H31" s="170"/>
      <c r="I31" s="168">
        <v>6</v>
      </c>
      <c r="J31" s="169" t="s">
        <v>202</v>
      </c>
      <c r="K31" s="168">
        <v>12</v>
      </c>
      <c r="L31" s="171">
        <f>C31+C32+F31+F32+I31+I32</f>
        <v>34</v>
      </c>
      <c r="M31" s="169" t="s">
        <v>202</v>
      </c>
      <c r="N31" s="172">
        <f>E31+E32+H31+H32+K31+K32</f>
        <v>32</v>
      </c>
      <c r="O31" s="173">
        <v>2</v>
      </c>
      <c r="P31" s="174">
        <v>2</v>
      </c>
    </row>
    <row r="32" spans="1:23" ht="18" x14ac:dyDescent="0.25">
      <c r="A32" s="178"/>
      <c r="B32" s="179"/>
      <c r="C32" s="181">
        <f>E29</f>
        <v>12</v>
      </c>
      <c r="D32" s="181" t="s">
        <v>202</v>
      </c>
      <c r="E32" s="184">
        <f>C29</f>
        <v>4</v>
      </c>
      <c r="F32" s="180"/>
      <c r="G32" s="181" t="s">
        <v>202</v>
      </c>
      <c r="H32" s="182"/>
      <c r="I32" s="180">
        <v>4</v>
      </c>
      <c r="J32" s="181" t="s">
        <v>202</v>
      </c>
      <c r="K32" s="180">
        <v>12</v>
      </c>
      <c r="L32" s="183"/>
      <c r="M32" s="181"/>
      <c r="N32" s="184"/>
      <c r="O32" s="185"/>
      <c r="P32" s="186"/>
    </row>
    <row r="33" spans="1:16" x14ac:dyDescent="0.2">
      <c r="A33" s="160"/>
      <c r="B33" s="187"/>
      <c r="C33" s="162">
        <v>4</v>
      </c>
      <c r="D33" s="162"/>
      <c r="E33" s="163"/>
      <c r="F33" s="162">
        <v>2</v>
      </c>
      <c r="G33" s="162"/>
      <c r="H33" s="163"/>
      <c r="I33" s="162">
        <v>1</v>
      </c>
      <c r="J33" s="162"/>
      <c r="K33" s="162"/>
      <c r="L33" s="164"/>
      <c r="M33" s="162"/>
      <c r="N33" s="163">
        <f>L34-N34</f>
        <v>0</v>
      </c>
      <c r="O33" s="188"/>
      <c r="P33" s="189"/>
    </row>
    <row r="34" spans="1:16" ht="18" x14ac:dyDescent="0.25">
      <c r="A34" s="166">
        <v>3</v>
      </c>
      <c r="B34" s="192"/>
      <c r="C34" s="168"/>
      <c r="D34" s="169" t="s">
        <v>202</v>
      </c>
      <c r="E34" s="170"/>
      <c r="F34" s="169">
        <f>H31</f>
        <v>0</v>
      </c>
      <c r="G34" s="169" t="s">
        <v>202</v>
      </c>
      <c r="H34" s="172">
        <f>F31</f>
        <v>0</v>
      </c>
      <c r="I34" s="169">
        <f>K28</f>
        <v>0</v>
      </c>
      <c r="J34" s="169" t="s">
        <v>202</v>
      </c>
      <c r="K34" s="169">
        <f>I28</f>
        <v>0</v>
      </c>
      <c r="L34" s="171">
        <f>C34+C35+F34+F35+I34+I35</f>
        <v>0</v>
      </c>
      <c r="M34" s="169" t="s">
        <v>202</v>
      </c>
      <c r="N34" s="172">
        <f>E34+E35+H34+H35+K34+K35</f>
        <v>0</v>
      </c>
      <c r="O34" s="173">
        <f>SUM(S34:U34)</f>
        <v>0</v>
      </c>
      <c r="P34" s="174"/>
    </row>
    <row r="35" spans="1:16" ht="18" x14ac:dyDescent="0.25">
      <c r="A35" s="178"/>
      <c r="B35" s="179"/>
      <c r="C35" s="180"/>
      <c r="D35" s="181" t="s">
        <v>202</v>
      </c>
      <c r="E35" s="182"/>
      <c r="F35" s="181">
        <f>H32</f>
        <v>0</v>
      </c>
      <c r="G35" s="181" t="s">
        <v>202</v>
      </c>
      <c r="H35" s="184">
        <f>F32</f>
        <v>0</v>
      </c>
      <c r="I35" s="181">
        <f>K29</f>
        <v>0</v>
      </c>
      <c r="J35" s="181" t="s">
        <v>202</v>
      </c>
      <c r="K35" s="181">
        <f>I29</f>
        <v>0</v>
      </c>
      <c r="L35" s="183"/>
      <c r="M35" s="181"/>
      <c r="N35" s="184"/>
      <c r="O35" s="185"/>
      <c r="P35" s="186"/>
    </row>
    <row r="36" spans="1:16" x14ac:dyDescent="0.2">
      <c r="A36" s="160"/>
      <c r="B36" s="187"/>
      <c r="C36" s="162">
        <v>3</v>
      </c>
      <c r="D36" s="162"/>
      <c r="E36" s="163"/>
      <c r="F36" s="162">
        <v>1</v>
      </c>
      <c r="G36" s="162"/>
      <c r="H36" s="163"/>
      <c r="I36" s="162">
        <v>2</v>
      </c>
      <c r="J36" s="162"/>
      <c r="K36" s="162"/>
      <c r="L36" s="164"/>
      <c r="M36" s="162"/>
      <c r="N36" s="163">
        <f>L37-N37</f>
        <v>31</v>
      </c>
      <c r="O36" s="188"/>
      <c r="P36" s="189"/>
    </row>
    <row r="37" spans="1:16" ht="18" x14ac:dyDescent="0.25">
      <c r="A37" s="166">
        <v>4</v>
      </c>
      <c r="B37" s="167" t="s">
        <v>128</v>
      </c>
      <c r="C37" s="169">
        <f>E34</f>
        <v>0</v>
      </c>
      <c r="D37" s="169" t="s">
        <v>202</v>
      </c>
      <c r="E37" s="172">
        <f>C34</f>
        <v>0</v>
      </c>
      <c r="F37" s="169">
        <f>H28</f>
        <v>12</v>
      </c>
      <c r="G37" s="169" t="s">
        <v>202</v>
      </c>
      <c r="H37" s="172">
        <f>F28</f>
        <v>5</v>
      </c>
      <c r="I37" s="169">
        <f>K31</f>
        <v>12</v>
      </c>
      <c r="J37" s="169" t="s">
        <v>202</v>
      </c>
      <c r="K37" s="169">
        <f>I31</f>
        <v>6</v>
      </c>
      <c r="L37" s="171">
        <f>C37+C38+F37+F38+I37+I38</f>
        <v>48</v>
      </c>
      <c r="M37" s="169" t="s">
        <v>202</v>
      </c>
      <c r="N37" s="172">
        <f>E37+E38+H37+H38+K37+K38</f>
        <v>17</v>
      </c>
      <c r="O37" s="173">
        <v>4</v>
      </c>
      <c r="P37" s="174">
        <v>1</v>
      </c>
    </row>
    <row r="38" spans="1:16" ht="18.75" thickBot="1" x14ac:dyDescent="0.3">
      <c r="A38" s="193"/>
      <c r="B38" s="370"/>
      <c r="C38" s="194">
        <f>E35</f>
        <v>0</v>
      </c>
      <c r="D38" s="194" t="s">
        <v>202</v>
      </c>
      <c r="E38" s="195">
        <f>C35</f>
        <v>0</v>
      </c>
      <c r="F38" s="194">
        <f>H29</f>
        <v>12</v>
      </c>
      <c r="G38" s="194" t="s">
        <v>202</v>
      </c>
      <c r="H38" s="195">
        <f>F29</f>
        <v>2</v>
      </c>
      <c r="I38" s="194">
        <f>K32</f>
        <v>12</v>
      </c>
      <c r="J38" s="194"/>
      <c r="K38" s="194">
        <f>I32</f>
        <v>4</v>
      </c>
      <c r="L38" s="196"/>
      <c r="M38" s="194"/>
      <c r="N38" s="195"/>
      <c r="O38" s="197"/>
      <c r="P38" s="198"/>
    </row>
    <row r="41" spans="1:16" x14ac:dyDescent="0.2">
      <c r="B41" s="151" t="s">
        <v>558</v>
      </c>
      <c r="C41" s="151" t="s">
        <v>559</v>
      </c>
      <c r="K41" s="151" t="s">
        <v>516</v>
      </c>
    </row>
    <row r="42" spans="1:16" x14ac:dyDescent="0.2">
      <c r="C42" s="151" t="s">
        <v>560</v>
      </c>
      <c r="K42" s="151" t="s">
        <v>574</v>
      </c>
    </row>
    <row r="44" spans="1:16" x14ac:dyDescent="0.2">
      <c r="C44" s="151" t="s">
        <v>561</v>
      </c>
      <c r="K44" s="151" t="s">
        <v>575</v>
      </c>
    </row>
    <row r="45" spans="1:16" x14ac:dyDescent="0.2">
      <c r="C45" s="151" t="s">
        <v>562</v>
      </c>
      <c r="K45" s="151" t="s">
        <v>576</v>
      </c>
    </row>
    <row r="47" spans="1:16" x14ac:dyDescent="0.2">
      <c r="B47" s="151" t="s">
        <v>513</v>
      </c>
      <c r="C47" s="151" t="s">
        <v>559</v>
      </c>
      <c r="K47" s="382" t="s">
        <v>516</v>
      </c>
    </row>
    <row r="48" spans="1:16" x14ac:dyDescent="0.2">
      <c r="C48" s="151" t="s">
        <v>562</v>
      </c>
      <c r="K48" s="382" t="s">
        <v>580</v>
      </c>
    </row>
    <row r="49" spans="2:11" x14ac:dyDescent="0.2">
      <c r="K49" s="382"/>
    </row>
    <row r="50" spans="2:11" x14ac:dyDescent="0.2">
      <c r="B50" s="151" t="s">
        <v>514</v>
      </c>
      <c r="C50" s="151" t="s">
        <v>560</v>
      </c>
      <c r="K50" s="382">
        <v>7</v>
      </c>
    </row>
    <row r="51" spans="2:11" x14ac:dyDescent="0.2">
      <c r="C51" s="151" t="s">
        <v>561</v>
      </c>
      <c r="K51" s="382">
        <v>12</v>
      </c>
    </row>
  </sheetData>
  <pageMargins left="0.25" right="0.25" top="0.75" bottom="0.75" header="0.3" footer="0.3"/>
  <pageSetup paperSize="9" orientation="landscape" horizontalDpi="4294967293" verticalDpi="4294967293"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W51"/>
  <sheetViews>
    <sheetView showGridLines="0" showZeros="0" topLeftCell="A35" workbookViewId="0">
      <selection activeCell="N47" sqref="N47"/>
    </sheetView>
  </sheetViews>
  <sheetFormatPr defaultRowHeight="12.75" x14ac:dyDescent="0.2"/>
  <cols>
    <col min="1" max="1" width="5.42578125" style="151" customWidth="1"/>
    <col min="2" max="2" width="20.140625" style="151" customWidth="1"/>
    <col min="3" max="3" width="9.28515625" style="151" customWidth="1"/>
    <col min="4" max="4" width="3.7109375" style="151" customWidth="1"/>
    <col min="5" max="6" width="9.140625" style="151"/>
    <col min="7" max="7" width="3.85546875" style="151" customWidth="1"/>
    <col min="8" max="9" width="9.140625" style="151"/>
    <col min="10" max="10" width="3.5703125" style="151" customWidth="1"/>
    <col min="11" max="12" width="9.140625" style="151"/>
    <col min="13" max="13" width="3.140625" style="151" customWidth="1"/>
    <col min="14" max="256" width="9.140625" style="151"/>
    <col min="257" max="257" width="5.42578125" style="151" customWidth="1"/>
    <col min="258" max="258" width="20.140625" style="151" customWidth="1"/>
    <col min="259" max="259" width="9.28515625" style="151" customWidth="1"/>
    <col min="260" max="260" width="3.7109375" style="151" customWidth="1"/>
    <col min="261" max="262" width="9.140625" style="151"/>
    <col min="263" max="263" width="3.85546875" style="151" customWidth="1"/>
    <col min="264" max="265" width="9.140625" style="151"/>
    <col min="266" max="266" width="3.5703125" style="151" customWidth="1"/>
    <col min="267" max="268" width="9.140625" style="151"/>
    <col min="269" max="269" width="3.140625" style="151" customWidth="1"/>
    <col min="270" max="512" width="9.140625" style="151"/>
    <col min="513" max="513" width="5.42578125" style="151" customWidth="1"/>
    <col min="514" max="514" width="20.140625" style="151" customWidth="1"/>
    <col min="515" max="515" width="9.28515625" style="151" customWidth="1"/>
    <col min="516" max="516" width="3.7109375" style="151" customWidth="1"/>
    <col min="517" max="518" width="9.140625" style="151"/>
    <col min="519" max="519" width="3.85546875" style="151" customWidth="1"/>
    <col min="520" max="521" width="9.140625" style="151"/>
    <col min="522" max="522" width="3.5703125" style="151" customWidth="1"/>
    <col min="523" max="524" width="9.140625" style="151"/>
    <col min="525" max="525" width="3.140625" style="151" customWidth="1"/>
    <col min="526" max="768" width="9.140625" style="151"/>
    <col min="769" max="769" width="5.42578125" style="151" customWidth="1"/>
    <col min="770" max="770" width="20.140625" style="151" customWidth="1"/>
    <col min="771" max="771" width="9.28515625" style="151" customWidth="1"/>
    <col min="772" max="772" width="3.7109375" style="151" customWidth="1"/>
    <col min="773" max="774" width="9.140625" style="151"/>
    <col min="775" max="775" width="3.85546875" style="151" customWidth="1"/>
    <col min="776" max="777" width="9.140625" style="151"/>
    <col min="778" max="778" width="3.5703125" style="151" customWidth="1"/>
    <col min="779" max="780" width="9.140625" style="151"/>
    <col min="781" max="781" width="3.140625" style="151" customWidth="1"/>
    <col min="782" max="1024" width="9.140625" style="151"/>
    <col min="1025" max="1025" width="5.42578125" style="151" customWidth="1"/>
    <col min="1026" max="1026" width="20.140625" style="151" customWidth="1"/>
    <col min="1027" max="1027" width="9.28515625" style="151" customWidth="1"/>
    <col min="1028" max="1028" width="3.7109375" style="151" customWidth="1"/>
    <col min="1029" max="1030" width="9.140625" style="151"/>
    <col min="1031" max="1031" width="3.85546875" style="151" customWidth="1"/>
    <col min="1032" max="1033" width="9.140625" style="151"/>
    <col min="1034" max="1034" width="3.5703125" style="151" customWidth="1"/>
    <col min="1035" max="1036" width="9.140625" style="151"/>
    <col min="1037" max="1037" width="3.140625" style="151" customWidth="1"/>
    <col min="1038" max="1280" width="9.140625" style="151"/>
    <col min="1281" max="1281" width="5.42578125" style="151" customWidth="1"/>
    <col min="1282" max="1282" width="20.140625" style="151" customWidth="1"/>
    <col min="1283" max="1283" width="9.28515625" style="151" customWidth="1"/>
    <col min="1284" max="1284" width="3.7109375" style="151" customWidth="1"/>
    <col min="1285" max="1286" width="9.140625" style="151"/>
    <col min="1287" max="1287" width="3.85546875" style="151" customWidth="1"/>
    <col min="1288" max="1289" width="9.140625" style="151"/>
    <col min="1290" max="1290" width="3.5703125" style="151" customWidth="1"/>
    <col min="1291" max="1292" width="9.140625" style="151"/>
    <col min="1293" max="1293" width="3.140625" style="151" customWidth="1"/>
    <col min="1294" max="1536" width="9.140625" style="151"/>
    <col min="1537" max="1537" width="5.42578125" style="151" customWidth="1"/>
    <col min="1538" max="1538" width="20.140625" style="151" customWidth="1"/>
    <col min="1539" max="1539" width="9.28515625" style="151" customWidth="1"/>
    <col min="1540" max="1540" width="3.7109375" style="151" customWidth="1"/>
    <col min="1541" max="1542" width="9.140625" style="151"/>
    <col min="1543" max="1543" width="3.85546875" style="151" customWidth="1"/>
    <col min="1544" max="1545" width="9.140625" style="151"/>
    <col min="1546" max="1546" width="3.5703125" style="151" customWidth="1"/>
    <col min="1547" max="1548" width="9.140625" style="151"/>
    <col min="1549" max="1549" width="3.140625" style="151" customWidth="1"/>
    <col min="1550" max="1792" width="9.140625" style="151"/>
    <col min="1793" max="1793" width="5.42578125" style="151" customWidth="1"/>
    <col min="1794" max="1794" width="20.140625" style="151" customWidth="1"/>
    <col min="1795" max="1795" width="9.28515625" style="151" customWidth="1"/>
    <col min="1796" max="1796" width="3.7109375" style="151" customWidth="1"/>
    <col min="1797" max="1798" width="9.140625" style="151"/>
    <col min="1799" max="1799" width="3.85546875" style="151" customWidth="1"/>
    <col min="1800" max="1801" width="9.140625" style="151"/>
    <col min="1802" max="1802" width="3.5703125" style="151" customWidth="1"/>
    <col min="1803" max="1804" width="9.140625" style="151"/>
    <col min="1805" max="1805" width="3.140625" style="151" customWidth="1"/>
    <col min="1806" max="2048" width="9.140625" style="151"/>
    <col min="2049" max="2049" width="5.42578125" style="151" customWidth="1"/>
    <col min="2050" max="2050" width="20.140625" style="151" customWidth="1"/>
    <col min="2051" max="2051" width="9.28515625" style="151" customWidth="1"/>
    <col min="2052" max="2052" width="3.7109375" style="151" customWidth="1"/>
    <col min="2053" max="2054" width="9.140625" style="151"/>
    <col min="2055" max="2055" width="3.85546875" style="151" customWidth="1"/>
    <col min="2056" max="2057" width="9.140625" style="151"/>
    <col min="2058" max="2058" width="3.5703125" style="151" customWidth="1"/>
    <col min="2059" max="2060" width="9.140625" style="151"/>
    <col min="2061" max="2061" width="3.140625" style="151" customWidth="1"/>
    <col min="2062" max="2304" width="9.140625" style="151"/>
    <col min="2305" max="2305" width="5.42578125" style="151" customWidth="1"/>
    <col min="2306" max="2306" width="20.140625" style="151" customWidth="1"/>
    <col min="2307" max="2307" width="9.28515625" style="151" customWidth="1"/>
    <col min="2308" max="2308" width="3.7109375" style="151" customWidth="1"/>
    <col min="2309" max="2310" width="9.140625" style="151"/>
    <col min="2311" max="2311" width="3.85546875" style="151" customWidth="1"/>
    <col min="2312" max="2313" width="9.140625" style="151"/>
    <col min="2314" max="2314" width="3.5703125" style="151" customWidth="1"/>
    <col min="2315" max="2316" width="9.140625" style="151"/>
    <col min="2317" max="2317" width="3.140625" style="151" customWidth="1"/>
    <col min="2318" max="2560" width="9.140625" style="151"/>
    <col min="2561" max="2561" width="5.42578125" style="151" customWidth="1"/>
    <col min="2562" max="2562" width="20.140625" style="151" customWidth="1"/>
    <col min="2563" max="2563" width="9.28515625" style="151" customWidth="1"/>
    <col min="2564" max="2564" width="3.7109375" style="151" customWidth="1"/>
    <col min="2565" max="2566" width="9.140625" style="151"/>
    <col min="2567" max="2567" width="3.85546875" style="151" customWidth="1"/>
    <col min="2568" max="2569" width="9.140625" style="151"/>
    <col min="2570" max="2570" width="3.5703125" style="151" customWidth="1"/>
    <col min="2571" max="2572" width="9.140625" style="151"/>
    <col min="2573" max="2573" width="3.140625" style="151" customWidth="1"/>
    <col min="2574" max="2816" width="9.140625" style="151"/>
    <col min="2817" max="2817" width="5.42578125" style="151" customWidth="1"/>
    <col min="2818" max="2818" width="20.140625" style="151" customWidth="1"/>
    <col min="2819" max="2819" width="9.28515625" style="151" customWidth="1"/>
    <col min="2820" max="2820" width="3.7109375" style="151" customWidth="1"/>
    <col min="2821" max="2822" width="9.140625" style="151"/>
    <col min="2823" max="2823" width="3.85546875" style="151" customWidth="1"/>
    <col min="2824" max="2825" width="9.140625" style="151"/>
    <col min="2826" max="2826" width="3.5703125" style="151" customWidth="1"/>
    <col min="2827" max="2828" width="9.140625" style="151"/>
    <col min="2829" max="2829" width="3.140625" style="151" customWidth="1"/>
    <col min="2830" max="3072" width="9.140625" style="151"/>
    <col min="3073" max="3073" width="5.42578125" style="151" customWidth="1"/>
    <col min="3074" max="3074" width="20.140625" style="151" customWidth="1"/>
    <col min="3075" max="3075" width="9.28515625" style="151" customWidth="1"/>
    <col min="3076" max="3076" width="3.7109375" style="151" customWidth="1"/>
    <col min="3077" max="3078" width="9.140625" style="151"/>
    <col min="3079" max="3079" width="3.85546875" style="151" customWidth="1"/>
    <col min="3080" max="3081" width="9.140625" style="151"/>
    <col min="3082" max="3082" width="3.5703125" style="151" customWidth="1"/>
    <col min="3083" max="3084" width="9.140625" style="151"/>
    <col min="3085" max="3085" width="3.140625" style="151" customWidth="1"/>
    <col min="3086" max="3328" width="9.140625" style="151"/>
    <col min="3329" max="3329" width="5.42578125" style="151" customWidth="1"/>
    <col min="3330" max="3330" width="20.140625" style="151" customWidth="1"/>
    <col min="3331" max="3331" width="9.28515625" style="151" customWidth="1"/>
    <col min="3332" max="3332" width="3.7109375" style="151" customWidth="1"/>
    <col min="3333" max="3334" width="9.140625" style="151"/>
    <col min="3335" max="3335" width="3.85546875" style="151" customWidth="1"/>
    <col min="3336" max="3337" width="9.140625" style="151"/>
    <col min="3338" max="3338" width="3.5703125" style="151" customWidth="1"/>
    <col min="3339" max="3340" width="9.140625" style="151"/>
    <col min="3341" max="3341" width="3.140625" style="151" customWidth="1"/>
    <col min="3342" max="3584" width="9.140625" style="151"/>
    <col min="3585" max="3585" width="5.42578125" style="151" customWidth="1"/>
    <col min="3586" max="3586" width="20.140625" style="151" customWidth="1"/>
    <col min="3587" max="3587" width="9.28515625" style="151" customWidth="1"/>
    <col min="3588" max="3588" width="3.7109375" style="151" customWidth="1"/>
    <col min="3589" max="3590" width="9.140625" style="151"/>
    <col min="3591" max="3591" width="3.85546875" style="151" customWidth="1"/>
    <col min="3592" max="3593" width="9.140625" style="151"/>
    <col min="3594" max="3594" width="3.5703125" style="151" customWidth="1"/>
    <col min="3595" max="3596" width="9.140625" style="151"/>
    <col min="3597" max="3597" width="3.140625" style="151" customWidth="1"/>
    <col min="3598" max="3840" width="9.140625" style="151"/>
    <col min="3841" max="3841" width="5.42578125" style="151" customWidth="1"/>
    <col min="3842" max="3842" width="20.140625" style="151" customWidth="1"/>
    <col min="3843" max="3843" width="9.28515625" style="151" customWidth="1"/>
    <col min="3844" max="3844" width="3.7109375" style="151" customWidth="1"/>
    <col min="3845" max="3846" width="9.140625" style="151"/>
    <col min="3847" max="3847" width="3.85546875" style="151" customWidth="1"/>
    <col min="3848" max="3849" width="9.140625" style="151"/>
    <col min="3850" max="3850" width="3.5703125" style="151" customWidth="1"/>
    <col min="3851" max="3852" width="9.140625" style="151"/>
    <col min="3853" max="3853" width="3.140625" style="151" customWidth="1"/>
    <col min="3854" max="4096" width="9.140625" style="151"/>
    <col min="4097" max="4097" width="5.42578125" style="151" customWidth="1"/>
    <col min="4098" max="4098" width="20.140625" style="151" customWidth="1"/>
    <col min="4099" max="4099" width="9.28515625" style="151" customWidth="1"/>
    <col min="4100" max="4100" width="3.7109375" style="151" customWidth="1"/>
    <col min="4101" max="4102" width="9.140625" style="151"/>
    <col min="4103" max="4103" width="3.85546875" style="151" customWidth="1"/>
    <col min="4104" max="4105" width="9.140625" style="151"/>
    <col min="4106" max="4106" width="3.5703125" style="151" customWidth="1"/>
    <col min="4107" max="4108" width="9.140625" style="151"/>
    <col min="4109" max="4109" width="3.140625" style="151" customWidth="1"/>
    <col min="4110" max="4352" width="9.140625" style="151"/>
    <col min="4353" max="4353" width="5.42578125" style="151" customWidth="1"/>
    <col min="4354" max="4354" width="20.140625" style="151" customWidth="1"/>
    <col min="4355" max="4355" width="9.28515625" style="151" customWidth="1"/>
    <col min="4356" max="4356" width="3.7109375" style="151" customWidth="1"/>
    <col min="4357" max="4358" width="9.140625" style="151"/>
    <col min="4359" max="4359" width="3.85546875" style="151" customWidth="1"/>
    <col min="4360" max="4361" width="9.140625" style="151"/>
    <col min="4362" max="4362" width="3.5703125" style="151" customWidth="1"/>
    <col min="4363" max="4364" width="9.140625" style="151"/>
    <col min="4365" max="4365" width="3.140625" style="151" customWidth="1"/>
    <col min="4366" max="4608" width="9.140625" style="151"/>
    <col min="4609" max="4609" width="5.42578125" style="151" customWidth="1"/>
    <col min="4610" max="4610" width="20.140625" style="151" customWidth="1"/>
    <col min="4611" max="4611" width="9.28515625" style="151" customWidth="1"/>
    <col min="4612" max="4612" width="3.7109375" style="151" customWidth="1"/>
    <col min="4613" max="4614" width="9.140625" style="151"/>
    <col min="4615" max="4615" width="3.85546875" style="151" customWidth="1"/>
    <col min="4616" max="4617" width="9.140625" style="151"/>
    <col min="4618" max="4618" width="3.5703125" style="151" customWidth="1"/>
    <col min="4619" max="4620" width="9.140625" style="151"/>
    <col min="4621" max="4621" width="3.140625" style="151" customWidth="1"/>
    <col min="4622" max="4864" width="9.140625" style="151"/>
    <col min="4865" max="4865" width="5.42578125" style="151" customWidth="1"/>
    <col min="4866" max="4866" width="20.140625" style="151" customWidth="1"/>
    <col min="4867" max="4867" width="9.28515625" style="151" customWidth="1"/>
    <col min="4868" max="4868" width="3.7109375" style="151" customWidth="1"/>
    <col min="4869" max="4870" width="9.140625" style="151"/>
    <col min="4871" max="4871" width="3.85546875" style="151" customWidth="1"/>
    <col min="4872" max="4873" width="9.140625" style="151"/>
    <col min="4874" max="4874" width="3.5703125" style="151" customWidth="1"/>
    <col min="4875" max="4876" width="9.140625" style="151"/>
    <col min="4877" max="4877" width="3.140625" style="151" customWidth="1"/>
    <col min="4878" max="5120" width="9.140625" style="151"/>
    <col min="5121" max="5121" width="5.42578125" style="151" customWidth="1"/>
    <col min="5122" max="5122" width="20.140625" style="151" customWidth="1"/>
    <col min="5123" max="5123" width="9.28515625" style="151" customWidth="1"/>
    <col min="5124" max="5124" width="3.7109375" style="151" customWidth="1"/>
    <col min="5125" max="5126" width="9.140625" style="151"/>
    <col min="5127" max="5127" width="3.85546875" style="151" customWidth="1"/>
    <col min="5128" max="5129" width="9.140625" style="151"/>
    <col min="5130" max="5130" width="3.5703125" style="151" customWidth="1"/>
    <col min="5131" max="5132" width="9.140625" style="151"/>
    <col min="5133" max="5133" width="3.140625" style="151" customWidth="1"/>
    <col min="5134" max="5376" width="9.140625" style="151"/>
    <col min="5377" max="5377" width="5.42578125" style="151" customWidth="1"/>
    <col min="5378" max="5378" width="20.140625" style="151" customWidth="1"/>
    <col min="5379" max="5379" width="9.28515625" style="151" customWidth="1"/>
    <col min="5380" max="5380" width="3.7109375" style="151" customWidth="1"/>
    <col min="5381" max="5382" width="9.140625" style="151"/>
    <col min="5383" max="5383" width="3.85546875" style="151" customWidth="1"/>
    <col min="5384" max="5385" width="9.140625" style="151"/>
    <col min="5386" max="5386" width="3.5703125" style="151" customWidth="1"/>
    <col min="5387" max="5388" width="9.140625" style="151"/>
    <col min="5389" max="5389" width="3.140625" style="151" customWidth="1"/>
    <col min="5390" max="5632" width="9.140625" style="151"/>
    <col min="5633" max="5633" width="5.42578125" style="151" customWidth="1"/>
    <col min="5634" max="5634" width="20.140625" style="151" customWidth="1"/>
    <col min="5635" max="5635" width="9.28515625" style="151" customWidth="1"/>
    <col min="5636" max="5636" width="3.7109375" style="151" customWidth="1"/>
    <col min="5637" max="5638" width="9.140625" style="151"/>
    <col min="5639" max="5639" width="3.85546875" style="151" customWidth="1"/>
    <col min="5640" max="5641" width="9.140625" style="151"/>
    <col min="5642" max="5642" width="3.5703125" style="151" customWidth="1"/>
    <col min="5643" max="5644" width="9.140625" style="151"/>
    <col min="5645" max="5645" width="3.140625" style="151" customWidth="1"/>
    <col min="5646" max="5888" width="9.140625" style="151"/>
    <col min="5889" max="5889" width="5.42578125" style="151" customWidth="1"/>
    <col min="5890" max="5890" width="20.140625" style="151" customWidth="1"/>
    <col min="5891" max="5891" width="9.28515625" style="151" customWidth="1"/>
    <col min="5892" max="5892" width="3.7109375" style="151" customWidth="1"/>
    <col min="5893" max="5894" width="9.140625" style="151"/>
    <col min="5895" max="5895" width="3.85546875" style="151" customWidth="1"/>
    <col min="5896" max="5897" width="9.140625" style="151"/>
    <col min="5898" max="5898" width="3.5703125" style="151" customWidth="1"/>
    <col min="5899" max="5900" width="9.140625" style="151"/>
    <col min="5901" max="5901" width="3.140625" style="151" customWidth="1"/>
    <col min="5902" max="6144" width="9.140625" style="151"/>
    <col min="6145" max="6145" width="5.42578125" style="151" customWidth="1"/>
    <col min="6146" max="6146" width="20.140625" style="151" customWidth="1"/>
    <col min="6147" max="6147" width="9.28515625" style="151" customWidth="1"/>
    <col min="6148" max="6148" width="3.7109375" style="151" customWidth="1"/>
    <col min="6149" max="6150" width="9.140625" style="151"/>
    <col min="6151" max="6151" width="3.85546875" style="151" customWidth="1"/>
    <col min="6152" max="6153" width="9.140625" style="151"/>
    <col min="6154" max="6154" width="3.5703125" style="151" customWidth="1"/>
    <col min="6155" max="6156" width="9.140625" style="151"/>
    <col min="6157" max="6157" width="3.140625" style="151" customWidth="1"/>
    <col min="6158" max="6400" width="9.140625" style="151"/>
    <col min="6401" max="6401" width="5.42578125" style="151" customWidth="1"/>
    <col min="6402" max="6402" width="20.140625" style="151" customWidth="1"/>
    <col min="6403" max="6403" width="9.28515625" style="151" customWidth="1"/>
    <col min="6404" max="6404" width="3.7109375" style="151" customWidth="1"/>
    <col min="6405" max="6406" width="9.140625" style="151"/>
    <col min="6407" max="6407" width="3.85546875" style="151" customWidth="1"/>
    <col min="6408" max="6409" width="9.140625" style="151"/>
    <col min="6410" max="6410" width="3.5703125" style="151" customWidth="1"/>
    <col min="6411" max="6412" width="9.140625" style="151"/>
    <col min="6413" max="6413" width="3.140625" style="151" customWidth="1"/>
    <col min="6414" max="6656" width="9.140625" style="151"/>
    <col min="6657" max="6657" width="5.42578125" style="151" customWidth="1"/>
    <col min="6658" max="6658" width="20.140625" style="151" customWidth="1"/>
    <col min="6659" max="6659" width="9.28515625" style="151" customWidth="1"/>
    <col min="6660" max="6660" width="3.7109375" style="151" customWidth="1"/>
    <col min="6661" max="6662" width="9.140625" style="151"/>
    <col min="6663" max="6663" width="3.85546875" style="151" customWidth="1"/>
    <col min="6664" max="6665" width="9.140625" style="151"/>
    <col min="6666" max="6666" width="3.5703125" style="151" customWidth="1"/>
    <col min="6667" max="6668" width="9.140625" style="151"/>
    <col min="6669" max="6669" width="3.140625" style="151" customWidth="1"/>
    <col min="6670" max="6912" width="9.140625" style="151"/>
    <col min="6913" max="6913" width="5.42578125" style="151" customWidth="1"/>
    <col min="6914" max="6914" width="20.140625" style="151" customWidth="1"/>
    <col min="6915" max="6915" width="9.28515625" style="151" customWidth="1"/>
    <col min="6916" max="6916" width="3.7109375" style="151" customWidth="1"/>
    <col min="6917" max="6918" width="9.140625" style="151"/>
    <col min="6919" max="6919" width="3.85546875" style="151" customWidth="1"/>
    <col min="6920" max="6921" width="9.140625" style="151"/>
    <col min="6922" max="6922" width="3.5703125" style="151" customWidth="1"/>
    <col min="6923" max="6924" width="9.140625" style="151"/>
    <col min="6925" max="6925" width="3.140625" style="151" customWidth="1"/>
    <col min="6926" max="7168" width="9.140625" style="151"/>
    <col min="7169" max="7169" width="5.42578125" style="151" customWidth="1"/>
    <col min="7170" max="7170" width="20.140625" style="151" customWidth="1"/>
    <col min="7171" max="7171" width="9.28515625" style="151" customWidth="1"/>
    <col min="7172" max="7172" width="3.7109375" style="151" customWidth="1"/>
    <col min="7173" max="7174" width="9.140625" style="151"/>
    <col min="7175" max="7175" width="3.85546875" style="151" customWidth="1"/>
    <col min="7176" max="7177" width="9.140625" style="151"/>
    <col min="7178" max="7178" width="3.5703125" style="151" customWidth="1"/>
    <col min="7179" max="7180" width="9.140625" style="151"/>
    <col min="7181" max="7181" width="3.140625" style="151" customWidth="1"/>
    <col min="7182" max="7424" width="9.140625" style="151"/>
    <col min="7425" max="7425" width="5.42578125" style="151" customWidth="1"/>
    <col min="7426" max="7426" width="20.140625" style="151" customWidth="1"/>
    <col min="7427" max="7427" width="9.28515625" style="151" customWidth="1"/>
    <col min="7428" max="7428" width="3.7109375" style="151" customWidth="1"/>
    <col min="7429" max="7430" width="9.140625" style="151"/>
    <col min="7431" max="7431" width="3.85546875" style="151" customWidth="1"/>
    <col min="7432" max="7433" width="9.140625" style="151"/>
    <col min="7434" max="7434" width="3.5703125" style="151" customWidth="1"/>
    <col min="7435" max="7436" width="9.140625" style="151"/>
    <col min="7437" max="7437" width="3.140625" style="151" customWidth="1"/>
    <col min="7438" max="7680" width="9.140625" style="151"/>
    <col min="7681" max="7681" width="5.42578125" style="151" customWidth="1"/>
    <col min="7682" max="7682" width="20.140625" style="151" customWidth="1"/>
    <col min="7683" max="7683" width="9.28515625" style="151" customWidth="1"/>
    <col min="7684" max="7684" width="3.7109375" style="151" customWidth="1"/>
    <col min="7685" max="7686" width="9.140625" style="151"/>
    <col min="7687" max="7687" width="3.85546875" style="151" customWidth="1"/>
    <col min="7688" max="7689" width="9.140625" style="151"/>
    <col min="7690" max="7690" width="3.5703125" style="151" customWidth="1"/>
    <col min="7691" max="7692" width="9.140625" style="151"/>
    <col min="7693" max="7693" width="3.140625" style="151" customWidth="1"/>
    <col min="7694" max="7936" width="9.140625" style="151"/>
    <col min="7937" max="7937" width="5.42578125" style="151" customWidth="1"/>
    <col min="7938" max="7938" width="20.140625" style="151" customWidth="1"/>
    <col min="7939" max="7939" width="9.28515625" style="151" customWidth="1"/>
    <col min="7940" max="7940" width="3.7109375" style="151" customWidth="1"/>
    <col min="7941" max="7942" width="9.140625" style="151"/>
    <col min="7943" max="7943" width="3.85546875" style="151" customWidth="1"/>
    <col min="7944" max="7945" width="9.140625" style="151"/>
    <col min="7946" max="7946" width="3.5703125" style="151" customWidth="1"/>
    <col min="7947" max="7948" width="9.140625" style="151"/>
    <col min="7949" max="7949" width="3.140625" style="151" customWidth="1"/>
    <col min="7950" max="8192" width="9.140625" style="151"/>
    <col min="8193" max="8193" width="5.42578125" style="151" customWidth="1"/>
    <col min="8194" max="8194" width="20.140625" style="151" customWidth="1"/>
    <col min="8195" max="8195" width="9.28515625" style="151" customWidth="1"/>
    <col min="8196" max="8196" width="3.7109375" style="151" customWidth="1"/>
    <col min="8197" max="8198" width="9.140625" style="151"/>
    <col min="8199" max="8199" width="3.85546875" style="151" customWidth="1"/>
    <col min="8200" max="8201" width="9.140625" style="151"/>
    <col min="8202" max="8202" width="3.5703125" style="151" customWidth="1"/>
    <col min="8203" max="8204" width="9.140625" style="151"/>
    <col min="8205" max="8205" width="3.140625" style="151" customWidth="1"/>
    <col min="8206" max="8448" width="9.140625" style="151"/>
    <col min="8449" max="8449" width="5.42578125" style="151" customWidth="1"/>
    <col min="8450" max="8450" width="20.140625" style="151" customWidth="1"/>
    <col min="8451" max="8451" width="9.28515625" style="151" customWidth="1"/>
    <col min="8452" max="8452" width="3.7109375" style="151" customWidth="1"/>
    <col min="8453" max="8454" width="9.140625" style="151"/>
    <col min="8455" max="8455" width="3.85546875" style="151" customWidth="1"/>
    <col min="8456" max="8457" width="9.140625" style="151"/>
    <col min="8458" max="8458" width="3.5703125" style="151" customWidth="1"/>
    <col min="8459" max="8460" width="9.140625" style="151"/>
    <col min="8461" max="8461" width="3.140625" style="151" customWidth="1"/>
    <col min="8462" max="8704" width="9.140625" style="151"/>
    <col min="8705" max="8705" width="5.42578125" style="151" customWidth="1"/>
    <col min="8706" max="8706" width="20.140625" style="151" customWidth="1"/>
    <col min="8707" max="8707" width="9.28515625" style="151" customWidth="1"/>
    <col min="8708" max="8708" width="3.7109375" style="151" customWidth="1"/>
    <col min="8709" max="8710" width="9.140625" style="151"/>
    <col min="8711" max="8711" width="3.85546875" style="151" customWidth="1"/>
    <col min="8712" max="8713" width="9.140625" style="151"/>
    <col min="8714" max="8714" width="3.5703125" style="151" customWidth="1"/>
    <col min="8715" max="8716" width="9.140625" style="151"/>
    <col min="8717" max="8717" width="3.140625" style="151" customWidth="1"/>
    <col min="8718" max="8960" width="9.140625" style="151"/>
    <col min="8961" max="8961" width="5.42578125" style="151" customWidth="1"/>
    <col min="8962" max="8962" width="20.140625" style="151" customWidth="1"/>
    <col min="8963" max="8963" width="9.28515625" style="151" customWidth="1"/>
    <col min="8964" max="8964" width="3.7109375" style="151" customWidth="1"/>
    <col min="8965" max="8966" width="9.140625" style="151"/>
    <col min="8967" max="8967" width="3.85546875" style="151" customWidth="1"/>
    <col min="8968" max="8969" width="9.140625" style="151"/>
    <col min="8970" max="8970" width="3.5703125" style="151" customWidth="1"/>
    <col min="8971" max="8972" width="9.140625" style="151"/>
    <col min="8973" max="8973" width="3.140625" style="151" customWidth="1"/>
    <col min="8974" max="9216" width="9.140625" style="151"/>
    <col min="9217" max="9217" width="5.42578125" style="151" customWidth="1"/>
    <col min="9218" max="9218" width="20.140625" style="151" customWidth="1"/>
    <col min="9219" max="9219" width="9.28515625" style="151" customWidth="1"/>
    <col min="9220" max="9220" width="3.7109375" style="151" customWidth="1"/>
    <col min="9221" max="9222" width="9.140625" style="151"/>
    <col min="9223" max="9223" width="3.85546875" style="151" customWidth="1"/>
    <col min="9224" max="9225" width="9.140625" style="151"/>
    <col min="9226" max="9226" width="3.5703125" style="151" customWidth="1"/>
    <col min="9227" max="9228" width="9.140625" style="151"/>
    <col min="9229" max="9229" width="3.140625" style="151" customWidth="1"/>
    <col min="9230" max="9472" width="9.140625" style="151"/>
    <col min="9473" max="9473" width="5.42578125" style="151" customWidth="1"/>
    <col min="9474" max="9474" width="20.140625" style="151" customWidth="1"/>
    <col min="9475" max="9475" width="9.28515625" style="151" customWidth="1"/>
    <col min="9476" max="9476" width="3.7109375" style="151" customWidth="1"/>
    <col min="9477" max="9478" width="9.140625" style="151"/>
    <col min="9479" max="9479" width="3.85546875" style="151" customWidth="1"/>
    <col min="9480" max="9481" width="9.140625" style="151"/>
    <col min="9482" max="9482" width="3.5703125" style="151" customWidth="1"/>
    <col min="9483" max="9484" width="9.140625" style="151"/>
    <col min="9485" max="9485" width="3.140625" style="151" customWidth="1"/>
    <col min="9486" max="9728" width="9.140625" style="151"/>
    <col min="9729" max="9729" width="5.42578125" style="151" customWidth="1"/>
    <col min="9730" max="9730" width="20.140625" style="151" customWidth="1"/>
    <col min="9731" max="9731" width="9.28515625" style="151" customWidth="1"/>
    <col min="9732" max="9732" width="3.7109375" style="151" customWidth="1"/>
    <col min="9733" max="9734" width="9.140625" style="151"/>
    <col min="9735" max="9735" width="3.85546875" style="151" customWidth="1"/>
    <col min="9736" max="9737" width="9.140625" style="151"/>
    <col min="9738" max="9738" width="3.5703125" style="151" customWidth="1"/>
    <col min="9739" max="9740" width="9.140625" style="151"/>
    <col min="9741" max="9741" width="3.140625" style="151" customWidth="1"/>
    <col min="9742" max="9984" width="9.140625" style="151"/>
    <col min="9985" max="9985" width="5.42578125" style="151" customWidth="1"/>
    <col min="9986" max="9986" width="20.140625" style="151" customWidth="1"/>
    <col min="9987" max="9987" width="9.28515625" style="151" customWidth="1"/>
    <col min="9988" max="9988" width="3.7109375" style="151" customWidth="1"/>
    <col min="9989" max="9990" width="9.140625" style="151"/>
    <col min="9991" max="9991" width="3.85546875" style="151" customWidth="1"/>
    <col min="9992" max="9993" width="9.140625" style="151"/>
    <col min="9994" max="9994" width="3.5703125" style="151" customWidth="1"/>
    <col min="9995" max="9996" width="9.140625" style="151"/>
    <col min="9997" max="9997" width="3.140625" style="151" customWidth="1"/>
    <col min="9998" max="10240" width="9.140625" style="151"/>
    <col min="10241" max="10241" width="5.42578125" style="151" customWidth="1"/>
    <col min="10242" max="10242" width="20.140625" style="151" customWidth="1"/>
    <col min="10243" max="10243" width="9.28515625" style="151" customWidth="1"/>
    <col min="10244" max="10244" width="3.7109375" style="151" customWidth="1"/>
    <col min="10245" max="10246" width="9.140625" style="151"/>
    <col min="10247" max="10247" width="3.85546875" style="151" customWidth="1"/>
    <col min="10248" max="10249" width="9.140625" style="151"/>
    <col min="10250" max="10250" width="3.5703125" style="151" customWidth="1"/>
    <col min="10251" max="10252" width="9.140625" style="151"/>
    <col min="10253" max="10253" width="3.140625" style="151" customWidth="1"/>
    <col min="10254" max="10496" width="9.140625" style="151"/>
    <col min="10497" max="10497" width="5.42578125" style="151" customWidth="1"/>
    <col min="10498" max="10498" width="20.140625" style="151" customWidth="1"/>
    <col min="10499" max="10499" width="9.28515625" style="151" customWidth="1"/>
    <col min="10500" max="10500" width="3.7109375" style="151" customWidth="1"/>
    <col min="10501" max="10502" width="9.140625" style="151"/>
    <col min="10503" max="10503" width="3.85546875" style="151" customWidth="1"/>
    <col min="10504" max="10505" width="9.140625" style="151"/>
    <col min="10506" max="10506" width="3.5703125" style="151" customWidth="1"/>
    <col min="10507" max="10508" width="9.140625" style="151"/>
    <col min="10509" max="10509" width="3.140625" style="151" customWidth="1"/>
    <col min="10510" max="10752" width="9.140625" style="151"/>
    <col min="10753" max="10753" width="5.42578125" style="151" customWidth="1"/>
    <col min="10754" max="10754" width="20.140625" style="151" customWidth="1"/>
    <col min="10755" max="10755" width="9.28515625" style="151" customWidth="1"/>
    <col min="10756" max="10756" width="3.7109375" style="151" customWidth="1"/>
    <col min="10757" max="10758" width="9.140625" style="151"/>
    <col min="10759" max="10759" width="3.85546875" style="151" customWidth="1"/>
    <col min="10760" max="10761" width="9.140625" style="151"/>
    <col min="10762" max="10762" width="3.5703125" style="151" customWidth="1"/>
    <col min="10763" max="10764" width="9.140625" style="151"/>
    <col min="10765" max="10765" width="3.140625" style="151" customWidth="1"/>
    <col min="10766" max="11008" width="9.140625" style="151"/>
    <col min="11009" max="11009" width="5.42578125" style="151" customWidth="1"/>
    <col min="11010" max="11010" width="20.140625" style="151" customWidth="1"/>
    <col min="11011" max="11011" width="9.28515625" style="151" customWidth="1"/>
    <col min="11012" max="11012" width="3.7109375" style="151" customWidth="1"/>
    <col min="11013" max="11014" width="9.140625" style="151"/>
    <col min="11015" max="11015" width="3.85546875" style="151" customWidth="1"/>
    <col min="11016" max="11017" width="9.140625" style="151"/>
    <col min="11018" max="11018" width="3.5703125" style="151" customWidth="1"/>
    <col min="11019" max="11020" width="9.140625" style="151"/>
    <col min="11021" max="11021" width="3.140625" style="151" customWidth="1"/>
    <col min="11022" max="11264" width="9.140625" style="151"/>
    <col min="11265" max="11265" width="5.42578125" style="151" customWidth="1"/>
    <col min="11266" max="11266" width="20.140625" style="151" customWidth="1"/>
    <col min="11267" max="11267" width="9.28515625" style="151" customWidth="1"/>
    <col min="11268" max="11268" width="3.7109375" style="151" customWidth="1"/>
    <col min="11269" max="11270" width="9.140625" style="151"/>
    <col min="11271" max="11271" width="3.85546875" style="151" customWidth="1"/>
    <col min="11272" max="11273" width="9.140625" style="151"/>
    <col min="11274" max="11274" width="3.5703125" style="151" customWidth="1"/>
    <col min="11275" max="11276" width="9.140625" style="151"/>
    <col min="11277" max="11277" width="3.140625" style="151" customWidth="1"/>
    <col min="11278" max="11520" width="9.140625" style="151"/>
    <col min="11521" max="11521" width="5.42578125" style="151" customWidth="1"/>
    <col min="11522" max="11522" width="20.140625" style="151" customWidth="1"/>
    <col min="11523" max="11523" width="9.28515625" style="151" customWidth="1"/>
    <col min="11524" max="11524" width="3.7109375" style="151" customWidth="1"/>
    <col min="11525" max="11526" width="9.140625" style="151"/>
    <col min="11527" max="11527" width="3.85546875" style="151" customWidth="1"/>
    <col min="11528" max="11529" width="9.140625" style="151"/>
    <col min="11530" max="11530" width="3.5703125" style="151" customWidth="1"/>
    <col min="11531" max="11532" width="9.140625" style="151"/>
    <col min="11533" max="11533" width="3.140625" style="151" customWidth="1"/>
    <col min="11534" max="11776" width="9.140625" style="151"/>
    <col min="11777" max="11777" width="5.42578125" style="151" customWidth="1"/>
    <col min="11778" max="11778" width="20.140625" style="151" customWidth="1"/>
    <col min="11779" max="11779" width="9.28515625" style="151" customWidth="1"/>
    <col min="11780" max="11780" width="3.7109375" style="151" customWidth="1"/>
    <col min="11781" max="11782" width="9.140625" style="151"/>
    <col min="11783" max="11783" width="3.85546875" style="151" customWidth="1"/>
    <col min="11784" max="11785" width="9.140625" style="151"/>
    <col min="11786" max="11786" width="3.5703125" style="151" customWidth="1"/>
    <col min="11787" max="11788" width="9.140625" style="151"/>
    <col min="11789" max="11789" width="3.140625" style="151" customWidth="1"/>
    <col min="11790" max="12032" width="9.140625" style="151"/>
    <col min="12033" max="12033" width="5.42578125" style="151" customWidth="1"/>
    <col min="12034" max="12034" width="20.140625" style="151" customWidth="1"/>
    <col min="12035" max="12035" width="9.28515625" style="151" customWidth="1"/>
    <col min="12036" max="12036" width="3.7109375" style="151" customWidth="1"/>
    <col min="12037" max="12038" width="9.140625" style="151"/>
    <col min="12039" max="12039" width="3.85546875" style="151" customWidth="1"/>
    <col min="12040" max="12041" width="9.140625" style="151"/>
    <col min="12042" max="12042" width="3.5703125" style="151" customWidth="1"/>
    <col min="12043" max="12044" width="9.140625" style="151"/>
    <col min="12045" max="12045" width="3.140625" style="151" customWidth="1"/>
    <col min="12046" max="12288" width="9.140625" style="151"/>
    <col min="12289" max="12289" width="5.42578125" style="151" customWidth="1"/>
    <col min="12290" max="12290" width="20.140625" style="151" customWidth="1"/>
    <col min="12291" max="12291" width="9.28515625" style="151" customWidth="1"/>
    <col min="12292" max="12292" width="3.7109375" style="151" customWidth="1"/>
    <col min="12293" max="12294" width="9.140625" style="151"/>
    <col min="12295" max="12295" width="3.85546875" style="151" customWidth="1"/>
    <col min="12296" max="12297" width="9.140625" style="151"/>
    <col min="12298" max="12298" width="3.5703125" style="151" customWidth="1"/>
    <col min="12299" max="12300" width="9.140625" style="151"/>
    <col min="12301" max="12301" width="3.140625" style="151" customWidth="1"/>
    <col min="12302" max="12544" width="9.140625" style="151"/>
    <col min="12545" max="12545" width="5.42578125" style="151" customWidth="1"/>
    <col min="12546" max="12546" width="20.140625" style="151" customWidth="1"/>
    <col min="12547" max="12547" width="9.28515625" style="151" customWidth="1"/>
    <col min="12548" max="12548" width="3.7109375" style="151" customWidth="1"/>
    <col min="12549" max="12550" width="9.140625" style="151"/>
    <col min="12551" max="12551" width="3.85546875" style="151" customWidth="1"/>
    <col min="12552" max="12553" width="9.140625" style="151"/>
    <col min="12554" max="12554" width="3.5703125" style="151" customWidth="1"/>
    <col min="12555" max="12556" width="9.140625" style="151"/>
    <col min="12557" max="12557" width="3.140625" style="151" customWidth="1"/>
    <col min="12558" max="12800" width="9.140625" style="151"/>
    <col min="12801" max="12801" width="5.42578125" style="151" customWidth="1"/>
    <col min="12802" max="12802" width="20.140625" style="151" customWidth="1"/>
    <col min="12803" max="12803" width="9.28515625" style="151" customWidth="1"/>
    <col min="12804" max="12804" width="3.7109375" style="151" customWidth="1"/>
    <col min="12805" max="12806" width="9.140625" style="151"/>
    <col min="12807" max="12807" width="3.85546875" style="151" customWidth="1"/>
    <col min="12808" max="12809" width="9.140625" style="151"/>
    <col min="12810" max="12810" width="3.5703125" style="151" customWidth="1"/>
    <col min="12811" max="12812" width="9.140625" style="151"/>
    <col min="12813" max="12813" width="3.140625" style="151" customWidth="1"/>
    <col min="12814" max="13056" width="9.140625" style="151"/>
    <col min="13057" max="13057" width="5.42578125" style="151" customWidth="1"/>
    <col min="13058" max="13058" width="20.140625" style="151" customWidth="1"/>
    <col min="13059" max="13059" width="9.28515625" style="151" customWidth="1"/>
    <col min="13060" max="13060" width="3.7109375" style="151" customWidth="1"/>
    <col min="13061" max="13062" width="9.140625" style="151"/>
    <col min="13063" max="13063" width="3.85546875" style="151" customWidth="1"/>
    <col min="13064" max="13065" width="9.140625" style="151"/>
    <col min="13066" max="13066" width="3.5703125" style="151" customWidth="1"/>
    <col min="13067" max="13068" width="9.140625" style="151"/>
    <col min="13069" max="13069" width="3.140625" style="151" customWidth="1"/>
    <col min="13070" max="13312" width="9.140625" style="151"/>
    <col min="13313" max="13313" width="5.42578125" style="151" customWidth="1"/>
    <col min="13314" max="13314" width="20.140625" style="151" customWidth="1"/>
    <col min="13315" max="13315" width="9.28515625" style="151" customWidth="1"/>
    <col min="13316" max="13316" width="3.7109375" style="151" customWidth="1"/>
    <col min="13317" max="13318" width="9.140625" style="151"/>
    <col min="13319" max="13319" width="3.85546875" style="151" customWidth="1"/>
    <col min="13320" max="13321" width="9.140625" style="151"/>
    <col min="13322" max="13322" width="3.5703125" style="151" customWidth="1"/>
    <col min="13323" max="13324" width="9.140625" style="151"/>
    <col min="13325" max="13325" width="3.140625" style="151" customWidth="1"/>
    <col min="13326" max="13568" width="9.140625" style="151"/>
    <col min="13569" max="13569" width="5.42578125" style="151" customWidth="1"/>
    <col min="13570" max="13570" width="20.140625" style="151" customWidth="1"/>
    <col min="13571" max="13571" width="9.28515625" style="151" customWidth="1"/>
    <col min="13572" max="13572" width="3.7109375" style="151" customWidth="1"/>
    <col min="13573" max="13574" width="9.140625" style="151"/>
    <col min="13575" max="13575" width="3.85546875" style="151" customWidth="1"/>
    <col min="13576" max="13577" width="9.140625" style="151"/>
    <col min="13578" max="13578" width="3.5703125" style="151" customWidth="1"/>
    <col min="13579" max="13580" width="9.140625" style="151"/>
    <col min="13581" max="13581" width="3.140625" style="151" customWidth="1"/>
    <col min="13582" max="13824" width="9.140625" style="151"/>
    <col min="13825" max="13825" width="5.42578125" style="151" customWidth="1"/>
    <col min="13826" max="13826" width="20.140625" style="151" customWidth="1"/>
    <col min="13827" max="13827" width="9.28515625" style="151" customWidth="1"/>
    <col min="13828" max="13828" width="3.7109375" style="151" customWidth="1"/>
    <col min="13829" max="13830" width="9.140625" style="151"/>
    <col min="13831" max="13831" width="3.85546875" style="151" customWidth="1"/>
    <col min="13832" max="13833" width="9.140625" style="151"/>
    <col min="13834" max="13834" width="3.5703125" style="151" customWidth="1"/>
    <col min="13835" max="13836" width="9.140625" style="151"/>
    <col min="13837" max="13837" width="3.140625" style="151" customWidth="1"/>
    <col min="13838" max="14080" width="9.140625" style="151"/>
    <col min="14081" max="14081" width="5.42578125" style="151" customWidth="1"/>
    <col min="14082" max="14082" width="20.140625" style="151" customWidth="1"/>
    <col min="14083" max="14083" width="9.28515625" style="151" customWidth="1"/>
    <col min="14084" max="14084" width="3.7109375" style="151" customWidth="1"/>
    <col min="14085" max="14086" width="9.140625" style="151"/>
    <col min="14087" max="14087" width="3.85546875" style="151" customWidth="1"/>
    <col min="14088" max="14089" width="9.140625" style="151"/>
    <col min="14090" max="14090" width="3.5703125" style="151" customWidth="1"/>
    <col min="14091" max="14092" width="9.140625" style="151"/>
    <col min="14093" max="14093" width="3.140625" style="151" customWidth="1"/>
    <col min="14094" max="14336" width="9.140625" style="151"/>
    <col min="14337" max="14337" width="5.42578125" style="151" customWidth="1"/>
    <col min="14338" max="14338" width="20.140625" style="151" customWidth="1"/>
    <col min="14339" max="14339" width="9.28515625" style="151" customWidth="1"/>
    <col min="14340" max="14340" width="3.7109375" style="151" customWidth="1"/>
    <col min="14341" max="14342" width="9.140625" style="151"/>
    <col min="14343" max="14343" width="3.85546875" style="151" customWidth="1"/>
    <col min="14344" max="14345" width="9.140625" style="151"/>
    <col min="14346" max="14346" width="3.5703125" style="151" customWidth="1"/>
    <col min="14347" max="14348" width="9.140625" style="151"/>
    <col min="14349" max="14349" width="3.140625" style="151" customWidth="1"/>
    <col min="14350" max="14592" width="9.140625" style="151"/>
    <col min="14593" max="14593" width="5.42578125" style="151" customWidth="1"/>
    <col min="14594" max="14594" width="20.140625" style="151" customWidth="1"/>
    <col min="14595" max="14595" width="9.28515625" style="151" customWidth="1"/>
    <col min="14596" max="14596" width="3.7109375" style="151" customWidth="1"/>
    <col min="14597" max="14598" width="9.140625" style="151"/>
    <col min="14599" max="14599" width="3.85546875" style="151" customWidth="1"/>
    <col min="14600" max="14601" width="9.140625" style="151"/>
    <col min="14602" max="14602" width="3.5703125" style="151" customWidth="1"/>
    <col min="14603" max="14604" width="9.140625" style="151"/>
    <col min="14605" max="14605" width="3.140625" style="151" customWidth="1"/>
    <col min="14606" max="14848" width="9.140625" style="151"/>
    <col min="14849" max="14849" width="5.42578125" style="151" customWidth="1"/>
    <col min="14850" max="14850" width="20.140625" style="151" customWidth="1"/>
    <col min="14851" max="14851" width="9.28515625" style="151" customWidth="1"/>
    <col min="14852" max="14852" width="3.7109375" style="151" customWidth="1"/>
    <col min="14853" max="14854" width="9.140625" style="151"/>
    <col min="14855" max="14855" width="3.85546875" style="151" customWidth="1"/>
    <col min="14856" max="14857" width="9.140625" style="151"/>
    <col min="14858" max="14858" width="3.5703125" style="151" customWidth="1"/>
    <col min="14859" max="14860" width="9.140625" style="151"/>
    <col min="14861" max="14861" width="3.140625" style="151" customWidth="1"/>
    <col min="14862" max="15104" width="9.140625" style="151"/>
    <col min="15105" max="15105" width="5.42578125" style="151" customWidth="1"/>
    <col min="15106" max="15106" width="20.140625" style="151" customWidth="1"/>
    <col min="15107" max="15107" width="9.28515625" style="151" customWidth="1"/>
    <col min="15108" max="15108" width="3.7109375" style="151" customWidth="1"/>
    <col min="15109" max="15110" width="9.140625" style="151"/>
    <col min="15111" max="15111" width="3.85546875" style="151" customWidth="1"/>
    <col min="15112" max="15113" width="9.140625" style="151"/>
    <col min="15114" max="15114" width="3.5703125" style="151" customWidth="1"/>
    <col min="15115" max="15116" width="9.140625" style="151"/>
    <col min="15117" max="15117" width="3.140625" style="151" customWidth="1"/>
    <col min="15118" max="15360" width="9.140625" style="151"/>
    <col min="15361" max="15361" width="5.42578125" style="151" customWidth="1"/>
    <col min="15362" max="15362" width="20.140625" style="151" customWidth="1"/>
    <col min="15363" max="15363" width="9.28515625" style="151" customWidth="1"/>
    <col min="15364" max="15364" width="3.7109375" style="151" customWidth="1"/>
    <col min="15365" max="15366" width="9.140625" style="151"/>
    <col min="15367" max="15367" width="3.85546875" style="151" customWidth="1"/>
    <col min="15368" max="15369" width="9.140625" style="151"/>
    <col min="15370" max="15370" width="3.5703125" style="151" customWidth="1"/>
    <col min="15371" max="15372" width="9.140625" style="151"/>
    <col min="15373" max="15373" width="3.140625" style="151" customWidth="1"/>
    <col min="15374" max="15616" width="9.140625" style="151"/>
    <col min="15617" max="15617" width="5.42578125" style="151" customWidth="1"/>
    <col min="15618" max="15618" width="20.140625" style="151" customWidth="1"/>
    <col min="15619" max="15619" width="9.28515625" style="151" customWidth="1"/>
    <col min="15620" max="15620" width="3.7109375" style="151" customWidth="1"/>
    <col min="15621" max="15622" width="9.140625" style="151"/>
    <col min="15623" max="15623" width="3.85546875" style="151" customWidth="1"/>
    <col min="15624" max="15625" width="9.140625" style="151"/>
    <col min="15626" max="15626" width="3.5703125" style="151" customWidth="1"/>
    <col min="15627" max="15628" width="9.140625" style="151"/>
    <col min="15629" max="15629" width="3.140625" style="151" customWidth="1"/>
    <col min="15630" max="15872" width="9.140625" style="151"/>
    <col min="15873" max="15873" width="5.42578125" style="151" customWidth="1"/>
    <col min="15874" max="15874" width="20.140625" style="151" customWidth="1"/>
    <col min="15875" max="15875" width="9.28515625" style="151" customWidth="1"/>
    <col min="15876" max="15876" width="3.7109375" style="151" customWidth="1"/>
    <col min="15877" max="15878" width="9.140625" style="151"/>
    <col min="15879" max="15879" width="3.85546875" style="151" customWidth="1"/>
    <col min="15880" max="15881" width="9.140625" style="151"/>
    <col min="15882" max="15882" width="3.5703125" style="151" customWidth="1"/>
    <col min="15883" max="15884" width="9.140625" style="151"/>
    <col min="15885" max="15885" width="3.140625" style="151" customWidth="1"/>
    <col min="15886" max="16128" width="9.140625" style="151"/>
    <col min="16129" max="16129" width="5.42578125" style="151" customWidth="1"/>
    <col min="16130" max="16130" width="20.140625" style="151" customWidth="1"/>
    <col min="16131" max="16131" width="9.28515625" style="151" customWidth="1"/>
    <col min="16132" max="16132" width="3.7109375" style="151" customWidth="1"/>
    <col min="16133" max="16134" width="9.140625" style="151"/>
    <col min="16135" max="16135" width="3.85546875" style="151" customWidth="1"/>
    <col min="16136" max="16137" width="9.140625" style="151"/>
    <col min="16138" max="16138" width="3.5703125" style="151" customWidth="1"/>
    <col min="16139" max="16140" width="9.140625" style="151"/>
    <col min="16141" max="16141" width="3.140625" style="151" customWidth="1"/>
    <col min="16142" max="16384" width="9.140625" style="151"/>
  </cols>
  <sheetData>
    <row r="2" spans="1:23" ht="26.25" x14ac:dyDescent="0.4">
      <c r="A2" s="148" t="s">
        <v>495</v>
      </c>
      <c r="B2" s="149"/>
      <c r="C2" s="150"/>
      <c r="K2" s="152"/>
      <c r="N2" s="152"/>
    </row>
    <row r="3" spans="1:23" ht="15" customHeight="1" x14ac:dyDescent="0.4">
      <c r="A3" s="148"/>
      <c r="B3" s="149"/>
      <c r="C3" s="150"/>
      <c r="K3" s="152"/>
      <c r="N3" s="152"/>
    </row>
    <row r="4" spans="1:23" ht="15" customHeight="1" x14ac:dyDescent="0.25">
      <c r="A4" s="371" t="s">
        <v>493</v>
      </c>
      <c r="B4" s="149"/>
      <c r="C4" s="152" t="s">
        <v>497</v>
      </c>
      <c r="K4" s="152"/>
      <c r="N4" s="152"/>
    </row>
    <row r="5" spans="1:23" ht="15" customHeight="1" x14ac:dyDescent="0.25">
      <c r="A5" s="371"/>
      <c r="B5" s="149"/>
      <c r="C5" s="152" t="s">
        <v>489</v>
      </c>
      <c r="K5" s="152"/>
      <c r="N5" s="152"/>
    </row>
    <row r="6" spans="1:23" ht="15" customHeight="1" thickBot="1" x14ac:dyDescent="0.25"/>
    <row r="7" spans="1:23" ht="15" customHeight="1" thickBot="1" x14ac:dyDescent="0.3">
      <c r="A7" s="153" t="s">
        <v>12</v>
      </c>
      <c r="B7" s="154" t="s">
        <v>186</v>
      </c>
      <c r="C7" s="154" t="s">
        <v>187</v>
      </c>
      <c r="D7" s="154"/>
      <c r="E7" s="154"/>
      <c r="F7" s="155" t="s">
        <v>188</v>
      </c>
      <c r="G7" s="155"/>
      <c r="H7" s="156"/>
      <c r="I7" s="155" t="s">
        <v>189</v>
      </c>
      <c r="J7" s="155"/>
      <c r="K7" s="155"/>
      <c r="L7" s="157" t="s">
        <v>192</v>
      </c>
      <c r="M7" s="155"/>
      <c r="N7" s="156"/>
      <c r="O7" s="156" t="s">
        <v>193</v>
      </c>
      <c r="P7" s="158" t="s">
        <v>194</v>
      </c>
      <c r="R7" s="159"/>
      <c r="S7" s="159" t="s">
        <v>193</v>
      </c>
      <c r="V7" s="151" t="s">
        <v>256</v>
      </c>
      <c r="W7" s="151" t="s">
        <v>196</v>
      </c>
    </row>
    <row r="8" spans="1:23" ht="15" customHeight="1" thickTop="1" x14ac:dyDescent="0.2">
      <c r="A8" s="160"/>
      <c r="B8" s="161"/>
      <c r="C8" s="162">
        <v>2</v>
      </c>
      <c r="D8" s="162"/>
      <c r="E8" s="163"/>
      <c r="F8" s="162">
        <v>4</v>
      </c>
      <c r="G8" s="162"/>
      <c r="H8" s="163"/>
      <c r="I8" s="162">
        <v>3</v>
      </c>
      <c r="J8" s="162"/>
      <c r="K8" s="162"/>
      <c r="L8" s="164"/>
      <c r="M8" s="162"/>
      <c r="N8" s="163">
        <f>L9-N9</f>
        <v>12</v>
      </c>
      <c r="O8" s="163"/>
      <c r="P8" s="165"/>
      <c r="R8" s="159"/>
      <c r="S8" s="159" t="s">
        <v>197</v>
      </c>
      <c r="T8" s="151" t="s">
        <v>198</v>
      </c>
      <c r="U8" s="151" t="s">
        <v>199</v>
      </c>
    </row>
    <row r="9" spans="1:23" ht="15" customHeight="1" x14ac:dyDescent="0.25">
      <c r="A9" s="166">
        <v>1</v>
      </c>
      <c r="B9" s="167" t="s">
        <v>468</v>
      </c>
      <c r="C9" s="168">
        <v>12</v>
      </c>
      <c r="D9" s="169"/>
      <c r="E9" s="170">
        <v>6</v>
      </c>
      <c r="F9" s="168"/>
      <c r="G9" s="169"/>
      <c r="H9" s="170"/>
      <c r="I9" s="168">
        <v>12</v>
      </c>
      <c r="J9" s="169"/>
      <c r="K9" s="168">
        <v>7</v>
      </c>
      <c r="L9" s="171">
        <f>C9+C10+F9+F10+I9+I10</f>
        <v>43</v>
      </c>
      <c r="M9" s="169" t="s">
        <v>202</v>
      </c>
      <c r="N9" s="172">
        <f>E9+E10+H9+H10+K9+K10</f>
        <v>31</v>
      </c>
      <c r="O9" s="173">
        <f>SUM(S9:U9)</f>
        <v>3</v>
      </c>
      <c r="P9" s="174">
        <f>IF(B9="FRI","",IF($C$9="","",RANK(V9,$V$9:$V$18)))</f>
        <v>1</v>
      </c>
      <c r="R9" s="159"/>
      <c r="S9" s="175">
        <f>IF(C9=12,1,0)+IF(C10=12,1,0)</f>
        <v>2</v>
      </c>
      <c r="T9" s="175">
        <f>IF(F9=12,1,0)+IF(F10=12,1,0)</f>
        <v>0</v>
      </c>
      <c r="U9" s="175">
        <f>IF(I9=12,1,0)+IF(I10=12,1,0)</f>
        <v>1</v>
      </c>
      <c r="V9" s="176">
        <f>IF(B9="FRI",-9999,SUM(S9:U9)*10000+N8*10-W9)</f>
        <v>30120</v>
      </c>
      <c r="W9" s="177"/>
    </row>
    <row r="10" spans="1:23" ht="15" customHeight="1" x14ac:dyDescent="0.25">
      <c r="A10" s="178"/>
      <c r="B10" s="179"/>
      <c r="C10" s="180">
        <v>12</v>
      </c>
      <c r="D10" s="181" t="s">
        <v>202</v>
      </c>
      <c r="E10" s="182">
        <v>6</v>
      </c>
      <c r="F10" s="180"/>
      <c r="G10" s="181" t="s">
        <v>202</v>
      </c>
      <c r="H10" s="182"/>
      <c r="I10" s="180">
        <v>7</v>
      </c>
      <c r="J10" s="181" t="s">
        <v>202</v>
      </c>
      <c r="K10" s="180">
        <v>12</v>
      </c>
      <c r="L10" s="183"/>
      <c r="M10" s="181"/>
      <c r="N10" s="184"/>
      <c r="O10" s="185"/>
      <c r="P10" s="186"/>
      <c r="R10" s="159"/>
      <c r="S10" s="159"/>
    </row>
    <row r="11" spans="1:23" ht="15" customHeight="1" x14ac:dyDescent="0.2">
      <c r="A11" s="160"/>
      <c r="B11" s="187"/>
      <c r="C11" s="162">
        <v>1</v>
      </c>
      <c r="D11" s="162"/>
      <c r="E11" s="163"/>
      <c r="F11" s="162">
        <v>3</v>
      </c>
      <c r="G11" s="162"/>
      <c r="H11" s="163"/>
      <c r="I11" s="162">
        <v>4</v>
      </c>
      <c r="J11" s="162"/>
      <c r="K11" s="162"/>
      <c r="L11" s="164"/>
      <c r="M11" s="162"/>
      <c r="N11" s="163">
        <f>L12-N12</f>
        <v>-23</v>
      </c>
      <c r="O11" s="188"/>
      <c r="P11" s="189"/>
      <c r="R11" s="159"/>
      <c r="S11" s="159"/>
    </row>
    <row r="12" spans="1:23" ht="15" customHeight="1" x14ac:dyDescent="0.25">
      <c r="A12" s="166">
        <v>2</v>
      </c>
      <c r="B12" s="167" t="s">
        <v>70</v>
      </c>
      <c r="C12" s="190">
        <f>E9</f>
        <v>6</v>
      </c>
      <c r="D12" s="190" t="s">
        <v>202</v>
      </c>
      <c r="E12" s="191">
        <f>C9</f>
        <v>12</v>
      </c>
      <c r="F12" s="168">
        <v>8</v>
      </c>
      <c r="G12" s="169" t="s">
        <v>202</v>
      </c>
      <c r="H12" s="170">
        <v>12</v>
      </c>
      <c r="I12" s="168"/>
      <c r="J12" s="169" t="s">
        <v>202</v>
      </c>
      <c r="K12" s="168"/>
      <c r="L12" s="171">
        <f>C12+C13+F12+F13+I12+I13</f>
        <v>25</v>
      </c>
      <c r="M12" s="169" t="s">
        <v>202</v>
      </c>
      <c r="N12" s="172">
        <f>E12+E13+H12+H13+K12+K13</f>
        <v>48</v>
      </c>
      <c r="O12" s="173">
        <f>SUM(S12:U12)</f>
        <v>0</v>
      </c>
      <c r="P12" s="174">
        <v>3</v>
      </c>
      <c r="R12" s="159"/>
      <c r="S12" s="175">
        <f>IF(C12=12,1,0)+IF(C13=12,1,0)</f>
        <v>0</v>
      </c>
      <c r="T12" s="175">
        <f>IF(F12=12,1,0)+IF(F13=12,1,0)</f>
        <v>0</v>
      </c>
      <c r="U12" s="175">
        <f>IF(I12=12,1,0)+IF(I13=12,1,0)</f>
        <v>0</v>
      </c>
      <c r="V12" s="176">
        <f>IF(B12="FRI",-9999,SUM(S12:U12)*10000+N11*10-W12)</f>
        <v>-230</v>
      </c>
      <c r="W12" s="177"/>
    </row>
    <row r="13" spans="1:23" ht="15" customHeight="1" x14ac:dyDescent="0.25">
      <c r="A13" s="178"/>
      <c r="B13" s="179"/>
      <c r="C13" s="181">
        <f>E10</f>
        <v>6</v>
      </c>
      <c r="D13" s="181" t="s">
        <v>202</v>
      </c>
      <c r="E13" s="184">
        <f>C10</f>
        <v>12</v>
      </c>
      <c r="F13" s="180">
        <v>5</v>
      </c>
      <c r="G13" s="181" t="s">
        <v>202</v>
      </c>
      <c r="H13" s="182">
        <v>12</v>
      </c>
      <c r="I13" s="180"/>
      <c r="J13" s="181" t="s">
        <v>202</v>
      </c>
      <c r="K13" s="180"/>
      <c r="L13" s="183"/>
      <c r="M13" s="181"/>
      <c r="N13" s="184"/>
      <c r="O13" s="185"/>
      <c r="P13" s="186"/>
    </row>
    <row r="14" spans="1:23" ht="15" customHeight="1" x14ac:dyDescent="0.2">
      <c r="A14" s="160"/>
      <c r="B14" s="187"/>
      <c r="C14" s="162">
        <v>4</v>
      </c>
      <c r="D14" s="162"/>
      <c r="E14" s="163"/>
      <c r="F14" s="162">
        <v>2</v>
      </c>
      <c r="G14" s="162"/>
      <c r="H14" s="163"/>
      <c r="I14" s="162">
        <v>1</v>
      </c>
      <c r="J14" s="162"/>
      <c r="K14" s="162"/>
      <c r="L14" s="164"/>
      <c r="M14" s="162"/>
      <c r="N14" s="163">
        <f>L15-N15</f>
        <v>11</v>
      </c>
      <c r="O14" s="188"/>
      <c r="P14" s="189"/>
    </row>
    <row r="15" spans="1:23" ht="15" customHeight="1" x14ac:dyDescent="0.25">
      <c r="A15" s="166">
        <v>3</v>
      </c>
      <c r="B15" s="192" t="s">
        <v>116</v>
      </c>
      <c r="C15" s="168"/>
      <c r="D15" s="169" t="s">
        <v>202</v>
      </c>
      <c r="E15" s="170"/>
      <c r="F15" s="169">
        <f>H12</f>
        <v>12</v>
      </c>
      <c r="G15" s="169" t="s">
        <v>202</v>
      </c>
      <c r="H15" s="172">
        <f>F12</f>
        <v>8</v>
      </c>
      <c r="I15" s="169">
        <f>K9</f>
        <v>7</v>
      </c>
      <c r="J15" s="169" t="s">
        <v>202</v>
      </c>
      <c r="K15" s="169">
        <f>I9</f>
        <v>12</v>
      </c>
      <c r="L15" s="171">
        <f>C15+C16+F15+F16+I15+I16</f>
        <v>43</v>
      </c>
      <c r="M15" s="169" t="s">
        <v>202</v>
      </c>
      <c r="N15" s="172">
        <f>E15+E16+H15+H16+K15+K16</f>
        <v>32</v>
      </c>
      <c r="O15" s="173">
        <f>SUM(S15:U15)</f>
        <v>3</v>
      </c>
      <c r="P15" s="174">
        <f>IF(B15="FRI","",IF($C$9="","",RANK(V15,$V$9:$V$18)))</f>
        <v>2</v>
      </c>
      <c r="R15" s="159"/>
      <c r="S15" s="175">
        <f>IF(C15=12,1,0)+IF(C16=12,1,0)</f>
        <v>0</v>
      </c>
      <c r="T15" s="175">
        <f>IF(F15=12,1,0)+IF(F16=12,1,0)</f>
        <v>2</v>
      </c>
      <c r="U15" s="175">
        <f>IF(I15=12,1,0)+IF(I16=12,1,0)</f>
        <v>1</v>
      </c>
      <c r="V15" s="176">
        <f>IF(B15="FRI",-9999,SUM(S15:U15)*10000+N14*10-W15)</f>
        <v>30110</v>
      </c>
      <c r="W15" s="177"/>
    </row>
    <row r="16" spans="1:23" ht="15" customHeight="1" x14ac:dyDescent="0.25">
      <c r="A16" s="178"/>
      <c r="B16" s="179"/>
      <c r="C16" s="180"/>
      <c r="D16" s="181" t="s">
        <v>202</v>
      </c>
      <c r="E16" s="182"/>
      <c r="F16" s="181">
        <f>H13</f>
        <v>12</v>
      </c>
      <c r="G16" s="181" t="s">
        <v>202</v>
      </c>
      <c r="H16" s="184">
        <f>F13</f>
        <v>5</v>
      </c>
      <c r="I16" s="181">
        <f>K10</f>
        <v>12</v>
      </c>
      <c r="J16" s="181" t="s">
        <v>202</v>
      </c>
      <c r="K16" s="181">
        <f>I10</f>
        <v>7</v>
      </c>
      <c r="L16" s="183"/>
      <c r="M16" s="181"/>
      <c r="N16" s="184"/>
      <c r="O16" s="185"/>
      <c r="P16" s="186"/>
    </row>
    <row r="17" spans="1:23" ht="15" customHeight="1" x14ac:dyDescent="0.2">
      <c r="A17" s="160"/>
      <c r="B17" s="187"/>
      <c r="C17" s="162">
        <v>3</v>
      </c>
      <c r="D17" s="162"/>
      <c r="E17" s="163"/>
      <c r="F17" s="162">
        <v>1</v>
      </c>
      <c r="G17" s="162"/>
      <c r="H17" s="163"/>
      <c r="I17" s="162">
        <v>2</v>
      </c>
      <c r="J17" s="162"/>
      <c r="K17" s="162"/>
      <c r="L17" s="164"/>
      <c r="M17" s="162"/>
      <c r="N17" s="163">
        <f>L18-N18</f>
        <v>0</v>
      </c>
      <c r="O17" s="188"/>
      <c r="P17" s="189"/>
    </row>
    <row r="18" spans="1:23" ht="15" customHeight="1" x14ac:dyDescent="0.25">
      <c r="A18" s="166">
        <v>4</v>
      </c>
      <c r="B18" s="167"/>
      <c r="C18" s="169">
        <f>E15</f>
        <v>0</v>
      </c>
      <c r="D18" s="169" t="s">
        <v>202</v>
      </c>
      <c r="E18" s="172">
        <f>C15</f>
        <v>0</v>
      </c>
      <c r="F18" s="169">
        <f>H9</f>
        <v>0</v>
      </c>
      <c r="G18" s="169" t="s">
        <v>202</v>
      </c>
      <c r="H18" s="172">
        <f>F9</f>
        <v>0</v>
      </c>
      <c r="I18" s="169">
        <f>K12</f>
        <v>0</v>
      </c>
      <c r="J18" s="169" t="s">
        <v>202</v>
      </c>
      <c r="K18" s="169">
        <f>I12</f>
        <v>0</v>
      </c>
      <c r="L18" s="171">
        <f>C18+C19+F18+F19+I18+I19</f>
        <v>0</v>
      </c>
      <c r="M18" s="169" t="s">
        <v>202</v>
      </c>
      <c r="N18" s="172">
        <f>E18+E19+H18+H19+K18+K19</f>
        <v>0</v>
      </c>
      <c r="O18" s="173">
        <f>SUM(S18:U18)</f>
        <v>0</v>
      </c>
      <c r="P18" s="174"/>
      <c r="R18" s="159"/>
      <c r="S18" s="175">
        <f>IF(C18=12,1,0)+IF(C19=12,1,0)</f>
        <v>0</v>
      </c>
      <c r="T18" s="175">
        <f>IF(F18=12,1,0)+IF(F19=12,1,0)</f>
        <v>0</v>
      </c>
      <c r="U18" s="175">
        <f>IF(I18=12,1,0)+IF(I19=12,1,0)</f>
        <v>0</v>
      </c>
      <c r="V18" s="176">
        <f>IF(B18="FRI",-9999,SUM(S18:U18)*10000+N17*10-W18)</f>
        <v>0</v>
      </c>
      <c r="W18" s="177"/>
    </row>
    <row r="19" spans="1:23" ht="15" customHeight="1" thickBot="1" x14ac:dyDescent="0.3">
      <c r="A19" s="193"/>
      <c r="B19" s="370">
        <f>VLOOKUP(B17,Namn,2)</f>
        <v>0</v>
      </c>
      <c r="C19" s="194">
        <f>E16</f>
        <v>0</v>
      </c>
      <c r="D19" s="194" t="s">
        <v>202</v>
      </c>
      <c r="E19" s="195">
        <f>C16</f>
        <v>0</v>
      </c>
      <c r="F19" s="194">
        <f>H10</f>
        <v>0</v>
      </c>
      <c r="G19" s="194" t="s">
        <v>202</v>
      </c>
      <c r="H19" s="195">
        <f>F10</f>
        <v>0</v>
      </c>
      <c r="I19" s="194">
        <f>K13</f>
        <v>0</v>
      </c>
      <c r="J19" s="194"/>
      <c r="K19" s="194">
        <f>I13</f>
        <v>0</v>
      </c>
      <c r="L19" s="196"/>
      <c r="M19" s="194"/>
      <c r="N19" s="195"/>
      <c r="O19" s="197"/>
      <c r="P19" s="198"/>
    </row>
    <row r="21" spans="1:23" ht="26.25" x14ac:dyDescent="0.4">
      <c r="A21" s="148"/>
      <c r="B21" s="149"/>
      <c r="C21" s="150"/>
      <c r="K21" s="152"/>
      <c r="N21" s="152"/>
    </row>
    <row r="22" spans="1:23" ht="15.75" x14ac:dyDescent="0.25">
      <c r="A22" s="371" t="s">
        <v>494</v>
      </c>
      <c r="B22" s="149"/>
      <c r="C22" s="152" t="s">
        <v>497</v>
      </c>
      <c r="K22" s="152"/>
      <c r="N22" s="152"/>
    </row>
    <row r="23" spans="1:23" ht="15.75" x14ac:dyDescent="0.25">
      <c r="A23" s="371"/>
      <c r="B23" s="149"/>
      <c r="C23" s="152" t="s">
        <v>489</v>
      </c>
      <c r="K23" s="152"/>
      <c r="N23" s="152"/>
    </row>
    <row r="24" spans="1:23" ht="13.5" thickBot="1" x14ac:dyDescent="0.25"/>
    <row r="25" spans="1:23" ht="18.75" thickBot="1" x14ac:dyDescent="0.3">
      <c r="A25" s="153" t="s">
        <v>12</v>
      </c>
      <c r="B25" s="154" t="s">
        <v>186</v>
      </c>
      <c r="C25" s="154" t="s">
        <v>187</v>
      </c>
      <c r="D25" s="154"/>
      <c r="E25" s="154"/>
      <c r="F25" s="155" t="s">
        <v>188</v>
      </c>
      <c r="G25" s="155"/>
      <c r="H25" s="156"/>
      <c r="I25" s="155" t="s">
        <v>189</v>
      </c>
      <c r="J25" s="155"/>
      <c r="K25" s="155"/>
      <c r="L25" s="157" t="s">
        <v>192</v>
      </c>
      <c r="M25" s="155"/>
      <c r="N25" s="156"/>
      <c r="O25" s="156" t="s">
        <v>193</v>
      </c>
      <c r="P25" s="158" t="s">
        <v>194</v>
      </c>
    </row>
    <row r="26" spans="1:23" ht="13.5" thickTop="1" x14ac:dyDescent="0.2">
      <c r="A26" s="160"/>
      <c r="B26" s="161"/>
      <c r="C26" s="162">
        <v>2</v>
      </c>
      <c r="D26" s="162"/>
      <c r="E26" s="163"/>
      <c r="F26" s="162">
        <v>4</v>
      </c>
      <c r="G26" s="162"/>
      <c r="H26" s="163"/>
      <c r="I26" s="162">
        <v>3</v>
      </c>
      <c r="J26" s="162"/>
      <c r="K26" s="162"/>
      <c r="L26" s="164"/>
      <c r="M26" s="162"/>
      <c r="N26" s="163">
        <f>L27-N27</f>
        <v>-26</v>
      </c>
      <c r="O26" s="163"/>
      <c r="P26" s="165"/>
    </row>
    <row r="27" spans="1:23" ht="18" x14ac:dyDescent="0.25">
      <c r="A27" s="166">
        <v>1</v>
      </c>
      <c r="B27" s="167" t="s">
        <v>469</v>
      </c>
      <c r="C27" s="168">
        <v>5</v>
      </c>
      <c r="D27" s="169"/>
      <c r="E27" s="170">
        <v>12</v>
      </c>
      <c r="F27" s="168"/>
      <c r="G27" s="169"/>
      <c r="H27" s="170"/>
      <c r="I27" s="168">
        <v>5</v>
      </c>
      <c r="J27" s="169"/>
      <c r="K27" s="168">
        <v>12</v>
      </c>
      <c r="L27" s="171">
        <f>C27+C28+F27+F28+I27+I28</f>
        <v>22</v>
      </c>
      <c r="M27" s="169" t="s">
        <v>202</v>
      </c>
      <c r="N27" s="172">
        <f>E27+E28+H27+H28+K27+K28</f>
        <v>48</v>
      </c>
      <c r="O27" s="173">
        <f>SUM(S27:U27)</f>
        <v>0</v>
      </c>
      <c r="P27" s="174">
        <f>IF(B27="FRI","",IF($C$9="","",RANK(V27,$V$9:$V$18)))</f>
        <v>3</v>
      </c>
    </row>
    <row r="28" spans="1:23" ht="18" x14ac:dyDescent="0.25">
      <c r="A28" s="178"/>
      <c r="B28" s="179"/>
      <c r="C28" s="180">
        <v>5</v>
      </c>
      <c r="D28" s="181" t="s">
        <v>202</v>
      </c>
      <c r="E28" s="182">
        <v>12</v>
      </c>
      <c r="F28" s="180"/>
      <c r="G28" s="181" t="s">
        <v>202</v>
      </c>
      <c r="H28" s="182"/>
      <c r="I28" s="180">
        <v>7</v>
      </c>
      <c r="J28" s="181" t="s">
        <v>202</v>
      </c>
      <c r="K28" s="180">
        <v>12</v>
      </c>
      <c r="L28" s="183"/>
      <c r="M28" s="181"/>
      <c r="N28" s="184"/>
      <c r="O28" s="185"/>
      <c r="P28" s="186"/>
    </row>
    <row r="29" spans="1:23" x14ac:dyDescent="0.2">
      <c r="A29" s="160"/>
      <c r="B29" s="187"/>
      <c r="C29" s="162">
        <v>1</v>
      </c>
      <c r="D29" s="162"/>
      <c r="E29" s="163"/>
      <c r="F29" s="162">
        <v>3</v>
      </c>
      <c r="G29" s="162"/>
      <c r="H29" s="163"/>
      <c r="I29" s="162">
        <v>4</v>
      </c>
      <c r="J29" s="162"/>
      <c r="K29" s="162"/>
      <c r="L29" s="164"/>
      <c r="M29" s="162"/>
      <c r="N29" s="163">
        <f>L30-N30</f>
        <v>19</v>
      </c>
      <c r="O29" s="188"/>
      <c r="P29" s="189"/>
    </row>
    <row r="30" spans="1:23" ht="18" x14ac:dyDescent="0.25">
      <c r="A30" s="166">
        <v>2</v>
      </c>
      <c r="B30" s="167" t="s">
        <v>167</v>
      </c>
      <c r="C30" s="190">
        <f>E27</f>
        <v>12</v>
      </c>
      <c r="D30" s="190" t="s">
        <v>202</v>
      </c>
      <c r="E30" s="191">
        <f>C27</f>
        <v>5</v>
      </c>
      <c r="F30" s="168">
        <v>12</v>
      </c>
      <c r="G30" s="169" t="s">
        <v>202</v>
      </c>
      <c r="H30" s="170">
        <v>11</v>
      </c>
      <c r="I30" s="168"/>
      <c r="J30" s="169" t="s">
        <v>202</v>
      </c>
      <c r="K30" s="168"/>
      <c r="L30" s="171">
        <f>C30+C31+F30+F31+I30+I31</f>
        <v>48</v>
      </c>
      <c r="M30" s="169" t="s">
        <v>202</v>
      </c>
      <c r="N30" s="172">
        <f>E30+E31+H30+H31+K30+K31</f>
        <v>29</v>
      </c>
      <c r="O30" s="173">
        <v>4</v>
      </c>
      <c r="P30" s="174">
        <v>1</v>
      </c>
    </row>
    <row r="31" spans="1:23" ht="18" x14ac:dyDescent="0.25">
      <c r="A31" s="178"/>
      <c r="B31" s="179"/>
      <c r="C31" s="181">
        <f>E28</f>
        <v>12</v>
      </c>
      <c r="D31" s="181" t="s">
        <v>202</v>
      </c>
      <c r="E31" s="184">
        <f>C28</f>
        <v>5</v>
      </c>
      <c r="F31" s="180">
        <v>12</v>
      </c>
      <c r="G31" s="181" t="s">
        <v>202</v>
      </c>
      <c r="H31" s="182">
        <v>8</v>
      </c>
      <c r="I31" s="180"/>
      <c r="J31" s="181" t="s">
        <v>202</v>
      </c>
      <c r="K31" s="180"/>
      <c r="L31" s="183"/>
      <c r="M31" s="181"/>
      <c r="N31" s="184"/>
      <c r="O31" s="185"/>
      <c r="P31" s="186"/>
    </row>
    <row r="32" spans="1:23" x14ac:dyDescent="0.2">
      <c r="A32" s="160"/>
      <c r="B32" s="187"/>
      <c r="C32" s="162">
        <v>4</v>
      </c>
      <c r="D32" s="162"/>
      <c r="E32" s="163"/>
      <c r="F32" s="162">
        <v>2</v>
      </c>
      <c r="G32" s="162"/>
      <c r="H32" s="163"/>
      <c r="I32" s="162">
        <v>1</v>
      </c>
      <c r="J32" s="162"/>
      <c r="K32" s="162"/>
      <c r="L32" s="164"/>
      <c r="M32" s="162"/>
      <c r="N32" s="163">
        <f>L33-N33</f>
        <v>7</v>
      </c>
      <c r="O32" s="188"/>
      <c r="P32" s="189"/>
    </row>
    <row r="33" spans="1:16" ht="18" x14ac:dyDescent="0.25">
      <c r="A33" s="166">
        <v>3</v>
      </c>
      <c r="B33" s="192" t="s">
        <v>144</v>
      </c>
      <c r="C33" s="168"/>
      <c r="D33" s="169" t="s">
        <v>202</v>
      </c>
      <c r="E33" s="170"/>
      <c r="F33" s="169">
        <f>H30</f>
        <v>11</v>
      </c>
      <c r="G33" s="169" t="s">
        <v>202</v>
      </c>
      <c r="H33" s="172">
        <f>F30</f>
        <v>12</v>
      </c>
      <c r="I33" s="169">
        <f>K27</f>
        <v>12</v>
      </c>
      <c r="J33" s="169" t="s">
        <v>202</v>
      </c>
      <c r="K33" s="169">
        <f>I27</f>
        <v>5</v>
      </c>
      <c r="L33" s="171">
        <f>C33+C34+F33+F34+I33+I34</f>
        <v>43</v>
      </c>
      <c r="M33" s="169" t="s">
        <v>202</v>
      </c>
      <c r="N33" s="172">
        <f>E33+E34+H33+H34+K33+K34</f>
        <v>36</v>
      </c>
      <c r="O33" s="173">
        <v>2</v>
      </c>
      <c r="P33" s="174">
        <v>2</v>
      </c>
    </row>
    <row r="34" spans="1:16" ht="18" x14ac:dyDescent="0.25">
      <c r="A34" s="178"/>
      <c r="B34" s="179"/>
      <c r="C34" s="180"/>
      <c r="D34" s="181" t="s">
        <v>202</v>
      </c>
      <c r="E34" s="182"/>
      <c r="F34" s="181">
        <f>H31</f>
        <v>8</v>
      </c>
      <c r="G34" s="181" t="s">
        <v>202</v>
      </c>
      <c r="H34" s="184">
        <f>F31</f>
        <v>12</v>
      </c>
      <c r="I34" s="181">
        <f>K28</f>
        <v>12</v>
      </c>
      <c r="J34" s="181" t="s">
        <v>202</v>
      </c>
      <c r="K34" s="181">
        <f>I28</f>
        <v>7</v>
      </c>
      <c r="L34" s="183"/>
      <c r="M34" s="181"/>
      <c r="N34" s="184"/>
      <c r="O34" s="185"/>
      <c r="P34" s="186"/>
    </row>
    <row r="35" spans="1:16" x14ac:dyDescent="0.2">
      <c r="A35" s="160"/>
      <c r="B35" s="187"/>
      <c r="C35" s="162">
        <v>3</v>
      </c>
      <c r="D35" s="162"/>
      <c r="E35" s="163"/>
      <c r="F35" s="162">
        <v>1</v>
      </c>
      <c r="G35" s="162"/>
      <c r="H35" s="163"/>
      <c r="I35" s="162">
        <v>2</v>
      </c>
      <c r="J35" s="162"/>
      <c r="K35" s="162"/>
      <c r="L35" s="164"/>
      <c r="M35" s="162"/>
      <c r="N35" s="163">
        <f>L36-N36</f>
        <v>0</v>
      </c>
      <c r="O35" s="188"/>
      <c r="P35" s="189"/>
    </row>
    <row r="36" spans="1:16" ht="18" x14ac:dyDescent="0.25">
      <c r="A36" s="166">
        <v>4</v>
      </c>
      <c r="B36" s="167"/>
      <c r="C36" s="169">
        <f>E33</f>
        <v>0</v>
      </c>
      <c r="D36" s="169" t="s">
        <v>202</v>
      </c>
      <c r="E36" s="172">
        <f>C33</f>
        <v>0</v>
      </c>
      <c r="F36" s="169">
        <f>H27</f>
        <v>0</v>
      </c>
      <c r="G36" s="169" t="s">
        <v>202</v>
      </c>
      <c r="H36" s="172">
        <f>F27</f>
        <v>0</v>
      </c>
      <c r="I36" s="169">
        <f>K30</f>
        <v>0</v>
      </c>
      <c r="J36" s="169" t="s">
        <v>202</v>
      </c>
      <c r="K36" s="169">
        <f>I30</f>
        <v>0</v>
      </c>
      <c r="L36" s="171">
        <f>C36+C37+F36+F37+I36+I37</f>
        <v>0</v>
      </c>
      <c r="M36" s="169" t="s">
        <v>202</v>
      </c>
      <c r="N36" s="172">
        <f>E36+E37+H36+H37+K36+K37</f>
        <v>0</v>
      </c>
      <c r="O36" s="173">
        <f>SUM(S36:U36)</f>
        <v>0</v>
      </c>
      <c r="P36" s="174"/>
    </row>
    <row r="37" spans="1:16" ht="18.75" thickBot="1" x14ac:dyDescent="0.3">
      <c r="A37" s="193"/>
      <c r="B37" s="370"/>
      <c r="C37" s="194">
        <f>E34</f>
        <v>0</v>
      </c>
      <c r="D37" s="194" t="s">
        <v>202</v>
      </c>
      <c r="E37" s="195">
        <f>C34</f>
        <v>0</v>
      </c>
      <c r="F37" s="194">
        <f>H28</f>
        <v>0</v>
      </c>
      <c r="G37" s="194" t="s">
        <v>202</v>
      </c>
      <c r="H37" s="195">
        <f>F28</f>
        <v>0</v>
      </c>
      <c r="I37" s="194">
        <f>K31</f>
        <v>0</v>
      </c>
      <c r="J37" s="194"/>
      <c r="K37" s="194">
        <f>I31</f>
        <v>0</v>
      </c>
      <c r="L37" s="196"/>
      <c r="M37" s="194"/>
      <c r="N37" s="195"/>
      <c r="O37" s="197"/>
      <c r="P37" s="198"/>
    </row>
    <row r="38" spans="1:16" x14ac:dyDescent="0.2">
      <c r="N38" s="199"/>
    </row>
    <row r="39" spans="1:16" x14ac:dyDescent="0.2">
      <c r="N39" s="199"/>
    </row>
    <row r="40" spans="1:16" x14ac:dyDescent="0.2">
      <c r="B40" s="151" t="s">
        <v>512</v>
      </c>
      <c r="C40" s="151" t="s">
        <v>563</v>
      </c>
      <c r="K40" s="151" t="s">
        <v>553</v>
      </c>
      <c r="N40" s="199"/>
    </row>
    <row r="41" spans="1:16" x14ac:dyDescent="0.2">
      <c r="C41" s="151" t="s">
        <v>564</v>
      </c>
      <c r="K41" s="151" t="s">
        <v>516</v>
      </c>
    </row>
    <row r="43" spans="1:16" x14ac:dyDescent="0.2">
      <c r="C43" s="151" t="s">
        <v>565</v>
      </c>
      <c r="K43" s="151" t="s">
        <v>516</v>
      </c>
      <c r="N43" s="199"/>
    </row>
    <row r="44" spans="1:16" x14ac:dyDescent="0.2">
      <c r="C44" s="151" t="s">
        <v>566</v>
      </c>
      <c r="K44" s="151" t="s">
        <v>573</v>
      </c>
      <c r="N44" s="199"/>
    </row>
    <row r="45" spans="1:16" x14ac:dyDescent="0.2">
      <c r="N45" s="199"/>
    </row>
    <row r="46" spans="1:16" x14ac:dyDescent="0.2">
      <c r="B46" s="151" t="s">
        <v>513</v>
      </c>
      <c r="C46" s="151" t="s">
        <v>564</v>
      </c>
      <c r="K46" s="382" t="s">
        <v>578</v>
      </c>
      <c r="N46" s="199"/>
    </row>
    <row r="47" spans="1:16" x14ac:dyDescent="0.2">
      <c r="C47" s="151" t="s">
        <v>565</v>
      </c>
      <c r="K47" s="382" t="s">
        <v>579</v>
      </c>
    </row>
    <row r="48" spans="1:16" x14ac:dyDescent="0.2">
      <c r="N48" s="199"/>
    </row>
    <row r="50" spans="2:14" x14ac:dyDescent="0.2">
      <c r="B50" s="151" t="s">
        <v>514</v>
      </c>
      <c r="C50" s="151" t="s">
        <v>563</v>
      </c>
      <c r="K50" s="151">
        <v>12</v>
      </c>
      <c r="N50" s="199"/>
    </row>
    <row r="51" spans="2:14" x14ac:dyDescent="0.2">
      <c r="C51" s="151" t="s">
        <v>566</v>
      </c>
      <c r="K51" s="151">
        <v>9</v>
      </c>
    </row>
  </sheetData>
  <pageMargins left="0.75" right="0.75" top="1" bottom="1" header="0.5" footer="0.5"/>
  <pageSetup paperSize="9" orientation="landscape" horizontalDpi="4294967293" verticalDpi="4294967293"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U681"/>
  <sheetViews>
    <sheetView showZeros="0" zoomScaleNormal="100" workbookViewId="0">
      <selection activeCell="A3" sqref="A3:A58"/>
    </sheetView>
  </sheetViews>
  <sheetFormatPr defaultRowHeight="12.75" x14ac:dyDescent="0.2"/>
  <cols>
    <col min="1" max="1" width="4" style="53" customWidth="1"/>
    <col min="2" max="2" width="11.5703125" bestFit="1" customWidth="1"/>
    <col min="3" max="3" width="10.7109375" bestFit="1" customWidth="1"/>
    <col min="4" max="4" width="19" customWidth="1"/>
    <col min="5" max="5" width="7.140625" customWidth="1"/>
    <col min="6" max="12" width="5.140625" customWidth="1"/>
    <col min="13" max="13" width="3.42578125" customWidth="1"/>
    <col min="14" max="14" width="2.7109375" hidden="1" customWidth="1"/>
    <col min="15" max="15" width="4" style="53" hidden="1" customWidth="1"/>
    <col min="16" max="16" width="11.5703125" hidden="1" customWidth="1"/>
    <col min="17" max="17" width="10.7109375" hidden="1" customWidth="1"/>
    <col min="18" max="18" width="19" hidden="1" customWidth="1"/>
    <col min="19" max="21" width="5.7109375" hidden="1" customWidth="1"/>
    <col min="22" max="22" width="7.28515625" hidden="1" customWidth="1"/>
    <col min="23" max="23" width="9.28515625" customWidth="1"/>
    <col min="24" max="24" width="2.7109375" customWidth="1"/>
    <col min="25" max="25" width="4" style="53" customWidth="1"/>
    <col min="26" max="26" width="11.5703125" customWidth="1"/>
    <col min="27" max="27" width="10.7109375" customWidth="1"/>
    <col min="28" max="28" width="19" customWidth="1"/>
    <col min="29" max="31" width="5.7109375" customWidth="1"/>
    <col min="32" max="32" width="7.28515625" customWidth="1"/>
    <col min="33" max="33" width="9.28515625" customWidth="1"/>
    <col min="34" max="34" width="2.7109375" customWidth="1"/>
    <col min="35" max="35" width="4" style="53" customWidth="1"/>
    <col min="36" max="36" width="11.5703125" customWidth="1"/>
    <col min="37" max="37" width="10.7109375" customWidth="1"/>
    <col min="38" max="38" width="19" customWidth="1"/>
    <col min="39" max="41" width="5.7109375" customWidth="1"/>
    <col min="42" max="42" width="7.28515625" customWidth="1"/>
    <col min="43" max="43" width="9.28515625" customWidth="1"/>
    <col min="44" max="44" width="2.7109375" customWidth="1"/>
    <col min="45" max="45" width="4" style="53" customWidth="1"/>
    <col min="46" max="46" width="11.5703125" customWidth="1"/>
    <col min="47" max="47" width="10.7109375" customWidth="1"/>
    <col min="48" max="48" width="19" customWidth="1"/>
    <col min="49" max="51" width="5.7109375" customWidth="1"/>
    <col min="52" max="52" width="7.28515625" customWidth="1"/>
    <col min="53" max="53" width="9.28515625" customWidth="1"/>
    <col min="54" max="54" width="2.7109375" hidden="1" customWidth="1"/>
    <col min="55" max="55" width="4" style="53" hidden="1" customWidth="1"/>
    <col min="56" max="56" width="11.5703125" hidden="1" customWidth="1"/>
    <col min="57" max="57" width="10.7109375" hidden="1" customWidth="1"/>
    <col min="58" max="58" width="19" hidden="1" customWidth="1"/>
    <col min="59" max="61" width="5.7109375" hidden="1" customWidth="1"/>
    <col min="62" max="62" width="7.28515625" hidden="1" customWidth="1"/>
    <col min="63" max="63" width="9.28515625" customWidth="1"/>
    <col min="64" max="64" width="2.7109375" customWidth="1"/>
    <col min="65" max="65" width="4" style="53" customWidth="1"/>
    <col min="66" max="66" width="11.5703125" customWidth="1"/>
    <col min="67" max="67" width="10.7109375" customWidth="1"/>
    <col min="68" max="68" width="19" customWidth="1"/>
    <col min="69" max="71" width="5.7109375" customWidth="1"/>
    <col min="72" max="72" width="7.28515625" customWidth="1"/>
    <col min="73" max="73" width="9.28515625" customWidth="1"/>
    <col min="74" max="74" width="2.7109375" customWidth="1"/>
    <col min="75" max="75" width="4" style="53" customWidth="1"/>
    <col min="76" max="76" width="11.5703125" customWidth="1"/>
    <col min="77" max="77" width="10.7109375" customWidth="1"/>
    <col min="78" max="78" width="19" customWidth="1"/>
    <col min="79" max="81" width="5.7109375" customWidth="1"/>
    <col min="82" max="82" width="7.28515625" customWidth="1"/>
    <col min="83" max="83" width="9.28515625" customWidth="1"/>
    <col min="84" max="84" width="2.7109375" customWidth="1"/>
    <col min="85" max="85" width="4" style="53" customWidth="1"/>
    <col min="86" max="86" width="11.5703125" customWidth="1"/>
    <col min="87" max="87" width="10.7109375" customWidth="1"/>
    <col min="88" max="88" width="19" customWidth="1"/>
    <col min="89" max="91" width="5.7109375" customWidth="1"/>
    <col min="92" max="92" width="7.28515625" customWidth="1"/>
    <col min="93" max="93" width="9.28515625" customWidth="1"/>
    <col min="94" max="94" width="10.42578125" customWidth="1"/>
    <col min="95" max="95" width="2.7109375" customWidth="1"/>
    <col min="96" max="96" width="4" style="53" customWidth="1"/>
    <col min="97" max="97" width="11.5703125" customWidth="1"/>
    <col min="98" max="98" width="10.7109375" customWidth="1"/>
    <col min="99" max="99" width="19" customWidth="1"/>
    <col min="100" max="102" width="5.7109375" style="255" customWidth="1"/>
    <col min="103" max="103" width="7.28515625" style="255" customWidth="1"/>
    <col min="104" max="104" width="9.28515625" style="255" customWidth="1"/>
    <col min="106" max="106" width="2.7109375" customWidth="1"/>
    <col min="107" max="107" width="4" style="53" customWidth="1"/>
    <col min="108" max="108" width="11.5703125" customWidth="1"/>
    <col min="109" max="109" width="10.7109375" customWidth="1"/>
    <col min="110" max="110" width="19" customWidth="1"/>
    <col min="111" max="113" width="5.7109375" style="255" customWidth="1"/>
    <col min="114" max="114" width="7.28515625" style="255" customWidth="1"/>
    <col min="115" max="115" width="9.28515625" customWidth="1"/>
    <col min="116" max="116" width="2.7109375" customWidth="1"/>
    <col min="117" max="117" width="4" style="53" customWidth="1"/>
    <col min="118" max="118" width="11.5703125" customWidth="1"/>
    <col min="119" max="119" width="10.7109375" customWidth="1"/>
    <col min="120" max="120" width="19" customWidth="1"/>
    <col min="121" max="123" width="5.7109375" style="255" customWidth="1"/>
    <col min="124" max="124" width="7.28515625" style="255" customWidth="1"/>
    <col min="125" max="125" width="9.28515625" customWidth="1"/>
    <col min="126" max="126" width="2.85546875" customWidth="1"/>
    <col min="127" max="127" width="4" style="53" customWidth="1"/>
    <col min="128" max="128" width="11.5703125" customWidth="1"/>
    <col min="129" max="129" width="10.7109375" customWidth="1"/>
    <col min="130" max="130" width="19" customWidth="1"/>
    <col min="131" max="133" width="5.7109375" style="255" customWidth="1"/>
    <col min="134" max="134" width="7.28515625" style="255" customWidth="1"/>
    <col min="135" max="135" width="9.7109375" customWidth="1"/>
    <col min="136" max="136" width="2.7109375" customWidth="1"/>
    <col min="137" max="137" width="4" style="53" customWidth="1"/>
    <col min="138" max="138" width="11.5703125" customWidth="1"/>
    <col min="139" max="139" width="10.7109375" customWidth="1"/>
    <col min="140" max="140" width="19" customWidth="1"/>
    <col min="141" max="143" width="5.7109375" style="255" customWidth="1"/>
    <col min="144" max="144" width="7.28515625" style="255" customWidth="1"/>
    <col min="145" max="145" width="9.28515625" style="255" customWidth="1"/>
    <col min="146" max="146" width="4.42578125" customWidth="1"/>
    <col min="147" max="147" width="2.7109375" customWidth="1"/>
    <col min="148" max="148" width="4" style="53" customWidth="1"/>
    <col min="149" max="149" width="11.5703125" customWidth="1"/>
    <col min="150" max="150" width="10.7109375" customWidth="1"/>
    <col min="151" max="151" width="19" customWidth="1"/>
    <col min="152" max="154" width="5.7109375" style="255" customWidth="1"/>
    <col min="155" max="155" width="7.28515625" style="255" customWidth="1"/>
    <col min="156" max="156" width="9.28515625" customWidth="1"/>
    <col min="157" max="157" width="4.7109375" customWidth="1"/>
    <col min="158" max="158" width="18.85546875" customWidth="1"/>
    <col min="159" max="159" width="5.140625" customWidth="1"/>
    <col min="160" max="161" width="11.7109375" customWidth="1"/>
    <col min="162" max="162" width="5.5703125" customWidth="1"/>
    <col min="163" max="164" width="11.7109375" customWidth="1"/>
    <col min="165" max="165" width="4.5703125" customWidth="1"/>
    <col min="166" max="167" width="11.7109375" customWidth="1"/>
    <col min="168" max="170" width="6.7109375" customWidth="1"/>
    <col min="171" max="171" width="8.85546875" customWidth="1"/>
    <col min="173" max="173" width="4.7109375" customWidth="1"/>
    <col min="174" max="174" width="18.85546875" customWidth="1"/>
    <col min="175" max="175" width="6.7109375" customWidth="1"/>
    <col min="176" max="177" width="11.7109375" customWidth="1"/>
    <col min="179" max="180" width="11.7109375" customWidth="1"/>
    <col min="181" max="181" width="4.5703125" customWidth="1"/>
    <col min="182" max="183" width="11.7109375" customWidth="1"/>
    <col min="184" max="186" width="6.7109375" customWidth="1"/>
    <col min="187" max="187" width="8.85546875" customWidth="1"/>
    <col min="188" max="188" width="4.7109375" customWidth="1"/>
    <col min="189" max="189" width="18.85546875" customWidth="1"/>
    <col min="190" max="190" width="6.7109375" customWidth="1"/>
    <col min="191" max="192" width="11.7109375" customWidth="1"/>
    <col min="194" max="195" width="11.7109375" customWidth="1"/>
    <col min="196" max="196" width="4.5703125" customWidth="1"/>
    <col min="197" max="198" width="11.7109375" customWidth="1"/>
    <col min="199" max="201" width="6.7109375" customWidth="1"/>
    <col min="202" max="202" width="8.85546875" customWidth="1"/>
    <col min="204" max="204" width="4.7109375" customWidth="1"/>
    <col min="205" max="205" width="18.85546875" customWidth="1"/>
    <col min="206" max="206" width="6.7109375" customWidth="1"/>
    <col min="207" max="208" width="11.7109375" customWidth="1"/>
    <col min="210" max="211" width="11.7109375" customWidth="1"/>
    <col min="212" max="212" width="4.5703125" customWidth="1"/>
    <col min="213" max="214" width="11.7109375" customWidth="1"/>
    <col min="215" max="217" width="6.7109375" customWidth="1"/>
    <col min="218" max="218" width="8.85546875" customWidth="1"/>
    <col min="220" max="220" width="15.85546875" customWidth="1"/>
    <col min="221" max="221" width="6.7109375" customWidth="1"/>
    <col min="223" max="223" width="10.28515625" customWidth="1"/>
    <col min="227" max="227" width="4.5703125" customWidth="1"/>
    <col min="229" max="229" width="10.140625" customWidth="1"/>
    <col min="230" max="233" width="6.7109375" customWidth="1"/>
    <col min="235" max="235" width="2.7109375" customWidth="1"/>
    <col min="236" max="236" width="4" style="53" customWidth="1"/>
    <col min="237" max="237" width="11.5703125" customWidth="1"/>
    <col min="238" max="238" width="10.7109375" customWidth="1"/>
    <col min="239" max="239" width="19" customWidth="1"/>
    <col min="240" max="242" width="5.7109375" customWidth="1"/>
    <col min="243" max="243" width="7.28515625" customWidth="1"/>
    <col min="244" max="244" width="9.28515625" style="256" customWidth="1"/>
    <col min="246" max="246" width="2.7109375" customWidth="1"/>
    <col min="247" max="247" width="4" style="53" customWidth="1"/>
    <col min="248" max="248" width="11.5703125" customWidth="1"/>
    <col min="249" max="249" width="10.7109375" customWidth="1"/>
    <col min="250" max="250" width="19" customWidth="1"/>
    <col min="251" max="253" width="5.7109375" customWidth="1"/>
    <col min="254" max="254" width="7.28515625" customWidth="1"/>
    <col min="255" max="255" width="9.28515625" style="256" customWidth="1"/>
    <col min="259" max="259" width="4" customWidth="1"/>
    <col min="260" max="260" width="11.5703125" bestFit="1" customWidth="1"/>
    <col min="261" max="261" width="10.7109375" bestFit="1" customWidth="1"/>
    <col min="262" max="262" width="19" customWidth="1"/>
    <col min="263" max="263" width="7.140625" customWidth="1"/>
    <col min="264" max="268" width="5.140625" customWidth="1"/>
    <col min="269" max="269" width="3.42578125" customWidth="1"/>
    <col min="270" max="278" width="0" hidden="1" customWidth="1"/>
    <col min="279" max="279" width="9.28515625" customWidth="1"/>
    <col min="280" max="280" width="2.7109375" customWidth="1"/>
    <col min="281" max="281" width="4" customWidth="1"/>
    <col min="282" max="282" width="11.5703125" customWidth="1"/>
    <col min="283" max="283" width="10.7109375" customWidth="1"/>
    <col min="284" max="284" width="19" customWidth="1"/>
    <col min="285" max="287" width="5.7109375" customWidth="1"/>
    <col min="288" max="288" width="7.28515625" customWidth="1"/>
    <col min="289" max="289" width="9.28515625" customWidth="1"/>
    <col min="290" max="290" width="2.7109375" customWidth="1"/>
    <col min="291" max="291" width="4" customWidth="1"/>
    <col min="292" max="292" width="11.5703125" customWidth="1"/>
    <col min="293" max="293" width="10.7109375" customWidth="1"/>
    <col min="294" max="294" width="19" customWidth="1"/>
    <col min="295" max="297" width="5.7109375" customWidth="1"/>
    <col min="298" max="298" width="7.28515625" customWidth="1"/>
    <col min="299" max="299" width="9.28515625" customWidth="1"/>
    <col min="300" max="300" width="2.7109375" customWidth="1"/>
    <col min="301" max="301" width="4" customWidth="1"/>
    <col min="302" max="302" width="11.5703125" customWidth="1"/>
    <col min="303" max="303" width="10.7109375" customWidth="1"/>
    <col min="304" max="304" width="19" customWidth="1"/>
    <col min="305" max="307" width="5.7109375" customWidth="1"/>
    <col min="308" max="308" width="7.28515625" customWidth="1"/>
    <col min="309" max="309" width="9.28515625" customWidth="1"/>
    <col min="310" max="318" width="0" hidden="1" customWidth="1"/>
    <col min="319" max="319" width="9.28515625" customWidth="1"/>
    <col min="320" max="320" width="2.7109375" customWidth="1"/>
    <col min="321" max="321" width="4" customWidth="1"/>
    <col min="322" max="322" width="11.5703125" customWidth="1"/>
    <col min="323" max="323" width="10.7109375" customWidth="1"/>
    <col min="324" max="324" width="19" customWidth="1"/>
    <col min="325" max="327" width="5.7109375" customWidth="1"/>
    <col min="328" max="328" width="7.28515625" customWidth="1"/>
    <col min="329" max="329" width="9.28515625" customWidth="1"/>
    <col min="330" max="330" width="2.7109375" customWidth="1"/>
    <col min="331" max="331" width="4" customWidth="1"/>
    <col min="332" max="332" width="11.5703125" customWidth="1"/>
    <col min="333" max="333" width="10.7109375" customWidth="1"/>
    <col min="334" max="334" width="19" customWidth="1"/>
    <col min="335" max="337" width="5.7109375" customWidth="1"/>
    <col min="338" max="338" width="7.28515625" customWidth="1"/>
    <col min="339" max="339" width="9.28515625" customWidth="1"/>
    <col min="340" max="340" width="2.7109375" customWidth="1"/>
    <col min="341" max="341" width="4" customWidth="1"/>
    <col min="342" max="342" width="11.5703125" customWidth="1"/>
    <col min="343" max="343" width="10.7109375" customWidth="1"/>
    <col min="344" max="344" width="19" customWidth="1"/>
    <col min="345" max="347" width="5.7109375" customWidth="1"/>
    <col min="348" max="348" width="7.28515625" customWidth="1"/>
    <col min="349" max="349" width="9.28515625" customWidth="1"/>
    <col min="350" max="350" width="10.42578125" customWidth="1"/>
    <col min="351" max="351" width="2.7109375" customWidth="1"/>
    <col min="352" max="352" width="4" customWidth="1"/>
    <col min="353" max="353" width="11.5703125" customWidth="1"/>
    <col min="354" max="354" width="10.7109375" customWidth="1"/>
    <col min="355" max="355" width="19" customWidth="1"/>
    <col min="356" max="358" width="5.7109375" customWidth="1"/>
    <col min="359" max="359" width="7.28515625" customWidth="1"/>
    <col min="360" max="360" width="9.28515625" customWidth="1"/>
    <col min="362" max="362" width="2.7109375" customWidth="1"/>
    <col min="363" max="363" width="4" customWidth="1"/>
    <col min="364" max="364" width="11.5703125" customWidth="1"/>
    <col min="365" max="365" width="10.7109375" customWidth="1"/>
    <col min="366" max="366" width="19" customWidth="1"/>
    <col min="367" max="369" width="5.7109375" customWidth="1"/>
    <col min="370" max="370" width="7.28515625" customWidth="1"/>
    <col min="371" max="371" width="9.28515625" customWidth="1"/>
    <col min="372" max="372" width="2.7109375" customWidth="1"/>
    <col min="373" max="373" width="4" customWidth="1"/>
    <col min="374" max="374" width="11.5703125" customWidth="1"/>
    <col min="375" max="375" width="10.7109375" customWidth="1"/>
    <col min="376" max="376" width="19" customWidth="1"/>
    <col min="377" max="379" width="5.7109375" customWidth="1"/>
    <col min="380" max="380" width="7.28515625" customWidth="1"/>
    <col min="381" max="381" width="9.28515625" customWidth="1"/>
    <col min="382" max="382" width="2.85546875" customWidth="1"/>
    <col min="383" max="383" width="4" customWidth="1"/>
    <col min="384" max="384" width="11.5703125" customWidth="1"/>
    <col min="385" max="385" width="10.7109375" customWidth="1"/>
    <col min="386" max="386" width="19" customWidth="1"/>
    <col min="387" max="389" width="5.7109375" customWidth="1"/>
    <col min="390" max="390" width="7.28515625" customWidth="1"/>
    <col min="391" max="391" width="9.7109375" customWidth="1"/>
    <col min="392" max="392" width="2.7109375" customWidth="1"/>
    <col min="393" max="393" width="4" customWidth="1"/>
    <col min="394" max="394" width="11.5703125" customWidth="1"/>
    <col min="395" max="395" width="10.7109375" customWidth="1"/>
    <col min="396" max="396" width="19" customWidth="1"/>
    <col min="397" max="399" width="5.7109375" customWidth="1"/>
    <col min="400" max="400" width="7.28515625" customWidth="1"/>
    <col min="401" max="401" width="9.28515625" customWidth="1"/>
    <col min="402" max="402" width="4.42578125" customWidth="1"/>
    <col min="403" max="403" width="2.7109375" customWidth="1"/>
    <col min="404" max="404" width="4" customWidth="1"/>
    <col min="405" max="405" width="11.5703125" customWidth="1"/>
    <col min="406" max="406" width="10.7109375" customWidth="1"/>
    <col min="407" max="407" width="19" customWidth="1"/>
    <col min="408" max="410" width="5.7109375" customWidth="1"/>
    <col min="411" max="411" width="7.28515625" customWidth="1"/>
    <col min="412" max="412" width="9.28515625" customWidth="1"/>
    <col min="413" max="413" width="4.7109375" customWidth="1"/>
    <col min="414" max="414" width="18.85546875" customWidth="1"/>
    <col min="415" max="415" width="5.140625" customWidth="1"/>
    <col min="416" max="417" width="11.7109375" customWidth="1"/>
    <col min="418" max="418" width="5.5703125" customWidth="1"/>
    <col min="419" max="420" width="11.7109375" customWidth="1"/>
    <col min="421" max="421" width="4.5703125" customWidth="1"/>
    <col min="422" max="423" width="11.7109375" customWidth="1"/>
    <col min="424" max="426" width="6.7109375" customWidth="1"/>
    <col min="427" max="427" width="8.85546875" customWidth="1"/>
    <col min="429" max="429" width="4.7109375" customWidth="1"/>
    <col min="430" max="430" width="18.85546875" customWidth="1"/>
    <col min="431" max="431" width="6.7109375" customWidth="1"/>
    <col min="432" max="433" width="11.7109375" customWidth="1"/>
    <col min="435" max="436" width="11.7109375" customWidth="1"/>
    <col min="437" max="437" width="4.5703125" customWidth="1"/>
    <col min="438" max="439" width="11.7109375" customWidth="1"/>
    <col min="440" max="442" width="6.7109375" customWidth="1"/>
    <col min="443" max="443" width="8.85546875" customWidth="1"/>
    <col min="444" max="444" width="4.7109375" customWidth="1"/>
    <col min="445" max="445" width="18.85546875" customWidth="1"/>
    <col min="446" max="446" width="6.7109375" customWidth="1"/>
    <col min="447" max="448" width="11.7109375" customWidth="1"/>
    <col min="450" max="451" width="11.7109375" customWidth="1"/>
    <col min="452" max="452" width="4.5703125" customWidth="1"/>
    <col min="453" max="454" width="11.7109375" customWidth="1"/>
    <col min="455" max="457" width="6.7109375" customWidth="1"/>
    <col min="458" max="458" width="8.85546875" customWidth="1"/>
    <col min="460" max="460" width="4.7109375" customWidth="1"/>
    <col min="461" max="461" width="18.85546875" customWidth="1"/>
    <col min="462" max="462" width="6.7109375" customWidth="1"/>
    <col min="463" max="464" width="11.7109375" customWidth="1"/>
    <col min="466" max="467" width="11.7109375" customWidth="1"/>
    <col min="468" max="468" width="4.5703125" customWidth="1"/>
    <col min="469" max="470" width="11.7109375" customWidth="1"/>
    <col min="471" max="473" width="6.7109375" customWidth="1"/>
    <col min="474" max="474" width="8.85546875" customWidth="1"/>
    <col min="476" max="476" width="15.85546875" customWidth="1"/>
    <col min="477" max="477" width="6.7109375" customWidth="1"/>
    <col min="479" max="479" width="10.28515625" customWidth="1"/>
    <col min="483" max="483" width="4.5703125" customWidth="1"/>
    <col min="485" max="485" width="10.140625" customWidth="1"/>
    <col min="486" max="489" width="6.7109375" customWidth="1"/>
    <col min="491" max="491" width="2.7109375" customWidth="1"/>
    <col min="492" max="492" width="4" customWidth="1"/>
    <col min="493" max="493" width="11.5703125" customWidth="1"/>
    <col min="494" max="494" width="10.7109375" customWidth="1"/>
    <col min="495" max="495" width="19" customWidth="1"/>
    <col min="496" max="498" width="5.7109375" customWidth="1"/>
    <col min="499" max="499" width="7.28515625" customWidth="1"/>
    <col min="500" max="500" width="9.28515625" customWidth="1"/>
    <col min="502" max="502" width="2.7109375" customWidth="1"/>
    <col min="503" max="503" width="4" customWidth="1"/>
    <col min="504" max="504" width="11.5703125" customWidth="1"/>
    <col min="505" max="505" width="10.7109375" customWidth="1"/>
    <col min="506" max="506" width="19" customWidth="1"/>
    <col min="507" max="509" width="5.7109375" customWidth="1"/>
    <col min="510" max="510" width="7.28515625" customWidth="1"/>
    <col min="511" max="511" width="9.28515625" customWidth="1"/>
    <col min="515" max="515" width="4" customWidth="1"/>
    <col min="516" max="516" width="11.5703125" bestFit="1" customWidth="1"/>
    <col min="517" max="517" width="10.7109375" bestFit="1" customWidth="1"/>
    <col min="518" max="518" width="19" customWidth="1"/>
    <col min="519" max="519" width="7.140625" customWidth="1"/>
    <col min="520" max="524" width="5.140625" customWidth="1"/>
    <col min="525" max="525" width="3.42578125" customWidth="1"/>
    <col min="526" max="534" width="0" hidden="1" customWidth="1"/>
    <col min="535" max="535" width="9.28515625" customWidth="1"/>
    <col min="536" max="536" width="2.7109375" customWidth="1"/>
    <col min="537" max="537" width="4" customWidth="1"/>
    <col min="538" max="538" width="11.5703125" customWidth="1"/>
    <col min="539" max="539" width="10.7109375" customWidth="1"/>
    <col min="540" max="540" width="19" customWidth="1"/>
    <col min="541" max="543" width="5.7109375" customWidth="1"/>
    <col min="544" max="544" width="7.28515625" customWidth="1"/>
    <col min="545" max="545" width="9.28515625" customWidth="1"/>
    <col min="546" max="546" width="2.7109375" customWidth="1"/>
    <col min="547" max="547" width="4" customWidth="1"/>
    <col min="548" max="548" width="11.5703125" customWidth="1"/>
    <col min="549" max="549" width="10.7109375" customWidth="1"/>
    <col min="550" max="550" width="19" customWidth="1"/>
    <col min="551" max="553" width="5.7109375" customWidth="1"/>
    <col min="554" max="554" width="7.28515625" customWidth="1"/>
    <col min="555" max="555" width="9.28515625" customWidth="1"/>
    <col min="556" max="556" width="2.7109375" customWidth="1"/>
    <col min="557" max="557" width="4" customWidth="1"/>
    <col min="558" max="558" width="11.5703125" customWidth="1"/>
    <col min="559" max="559" width="10.7109375" customWidth="1"/>
    <col min="560" max="560" width="19" customWidth="1"/>
    <col min="561" max="563" width="5.7109375" customWidth="1"/>
    <col min="564" max="564" width="7.28515625" customWidth="1"/>
    <col min="565" max="565" width="9.28515625" customWidth="1"/>
    <col min="566" max="574" width="0" hidden="1" customWidth="1"/>
    <col min="575" max="575" width="9.28515625" customWidth="1"/>
    <col min="576" max="576" width="2.7109375" customWidth="1"/>
    <col min="577" max="577" width="4" customWidth="1"/>
    <col min="578" max="578" width="11.5703125" customWidth="1"/>
    <col min="579" max="579" width="10.7109375" customWidth="1"/>
    <col min="580" max="580" width="19" customWidth="1"/>
    <col min="581" max="583" width="5.7109375" customWidth="1"/>
    <col min="584" max="584" width="7.28515625" customWidth="1"/>
    <col min="585" max="585" width="9.28515625" customWidth="1"/>
    <col min="586" max="586" width="2.7109375" customWidth="1"/>
    <col min="587" max="587" width="4" customWidth="1"/>
    <col min="588" max="588" width="11.5703125" customWidth="1"/>
    <col min="589" max="589" width="10.7109375" customWidth="1"/>
    <col min="590" max="590" width="19" customWidth="1"/>
    <col min="591" max="593" width="5.7109375" customWidth="1"/>
    <col min="594" max="594" width="7.28515625" customWidth="1"/>
    <col min="595" max="595" width="9.28515625" customWidth="1"/>
    <col min="596" max="596" width="2.7109375" customWidth="1"/>
    <col min="597" max="597" width="4" customWidth="1"/>
    <col min="598" max="598" width="11.5703125" customWidth="1"/>
    <col min="599" max="599" width="10.7109375" customWidth="1"/>
    <col min="600" max="600" width="19" customWidth="1"/>
    <col min="601" max="603" width="5.7109375" customWidth="1"/>
    <col min="604" max="604" width="7.28515625" customWidth="1"/>
    <col min="605" max="605" width="9.28515625" customWidth="1"/>
    <col min="606" max="606" width="10.42578125" customWidth="1"/>
    <col min="607" max="607" width="2.7109375" customWidth="1"/>
    <col min="608" max="608" width="4" customWidth="1"/>
    <col min="609" max="609" width="11.5703125" customWidth="1"/>
    <col min="610" max="610" width="10.7109375" customWidth="1"/>
    <col min="611" max="611" width="19" customWidth="1"/>
    <col min="612" max="614" width="5.7109375" customWidth="1"/>
    <col min="615" max="615" width="7.28515625" customWidth="1"/>
    <col min="616" max="616" width="9.28515625" customWidth="1"/>
    <col min="618" max="618" width="2.7109375" customWidth="1"/>
    <col min="619" max="619" width="4" customWidth="1"/>
    <col min="620" max="620" width="11.5703125" customWidth="1"/>
    <col min="621" max="621" width="10.7109375" customWidth="1"/>
    <col min="622" max="622" width="19" customWidth="1"/>
    <col min="623" max="625" width="5.7109375" customWidth="1"/>
    <col min="626" max="626" width="7.28515625" customWidth="1"/>
    <col min="627" max="627" width="9.28515625" customWidth="1"/>
    <col min="628" max="628" width="2.7109375" customWidth="1"/>
    <col min="629" max="629" width="4" customWidth="1"/>
    <col min="630" max="630" width="11.5703125" customWidth="1"/>
    <col min="631" max="631" width="10.7109375" customWidth="1"/>
    <col min="632" max="632" width="19" customWidth="1"/>
    <col min="633" max="635" width="5.7109375" customWidth="1"/>
    <col min="636" max="636" width="7.28515625" customWidth="1"/>
    <col min="637" max="637" width="9.28515625" customWidth="1"/>
    <col min="638" max="638" width="2.85546875" customWidth="1"/>
    <col min="639" max="639" width="4" customWidth="1"/>
    <col min="640" max="640" width="11.5703125" customWidth="1"/>
    <col min="641" max="641" width="10.7109375" customWidth="1"/>
    <col min="642" max="642" width="19" customWidth="1"/>
    <col min="643" max="645" width="5.7109375" customWidth="1"/>
    <col min="646" max="646" width="7.28515625" customWidth="1"/>
    <col min="647" max="647" width="9.7109375" customWidth="1"/>
    <col min="648" max="648" width="2.7109375" customWidth="1"/>
    <col min="649" max="649" width="4" customWidth="1"/>
    <col min="650" max="650" width="11.5703125" customWidth="1"/>
    <col min="651" max="651" width="10.7109375" customWidth="1"/>
    <col min="652" max="652" width="19" customWidth="1"/>
    <col min="653" max="655" width="5.7109375" customWidth="1"/>
    <col min="656" max="656" width="7.28515625" customWidth="1"/>
    <col min="657" max="657" width="9.28515625" customWidth="1"/>
    <col min="658" max="658" width="4.42578125" customWidth="1"/>
    <col min="659" max="659" width="2.7109375" customWidth="1"/>
    <col min="660" max="660" width="4" customWidth="1"/>
    <col min="661" max="661" width="11.5703125" customWidth="1"/>
    <col min="662" max="662" width="10.7109375" customWidth="1"/>
    <col min="663" max="663" width="19" customWidth="1"/>
    <col min="664" max="666" width="5.7109375" customWidth="1"/>
    <col min="667" max="667" width="7.28515625" customWidth="1"/>
    <col min="668" max="668" width="9.28515625" customWidth="1"/>
    <col min="669" max="669" width="4.7109375" customWidth="1"/>
    <col min="670" max="670" width="18.85546875" customWidth="1"/>
    <col min="671" max="671" width="5.140625" customWidth="1"/>
    <col min="672" max="673" width="11.7109375" customWidth="1"/>
    <col min="674" max="674" width="5.5703125" customWidth="1"/>
    <col min="675" max="676" width="11.7109375" customWidth="1"/>
    <col min="677" max="677" width="4.5703125" customWidth="1"/>
    <col min="678" max="679" width="11.7109375" customWidth="1"/>
    <col min="680" max="682" width="6.7109375" customWidth="1"/>
    <col min="683" max="683" width="8.85546875" customWidth="1"/>
    <col min="685" max="685" width="4.7109375" customWidth="1"/>
    <col min="686" max="686" width="18.85546875" customWidth="1"/>
    <col min="687" max="687" width="6.7109375" customWidth="1"/>
    <col min="688" max="689" width="11.7109375" customWidth="1"/>
    <col min="691" max="692" width="11.7109375" customWidth="1"/>
    <col min="693" max="693" width="4.5703125" customWidth="1"/>
    <col min="694" max="695" width="11.7109375" customWidth="1"/>
    <col min="696" max="698" width="6.7109375" customWidth="1"/>
    <col min="699" max="699" width="8.85546875" customWidth="1"/>
    <col min="700" max="700" width="4.7109375" customWidth="1"/>
    <col min="701" max="701" width="18.85546875" customWidth="1"/>
    <col min="702" max="702" width="6.7109375" customWidth="1"/>
    <col min="703" max="704" width="11.7109375" customWidth="1"/>
    <col min="706" max="707" width="11.7109375" customWidth="1"/>
    <col min="708" max="708" width="4.5703125" customWidth="1"/>
    <col min="709" max="710" width="11.7109375" customWidth="1"/>
    <col min="711" max="713" width="6.7109375" customWidth="1"/>
    <col min="714" max="714" width="8.85546875" customWidth="1"/>
    <col min="716" max="716" width="4.7109375" customWidth="1"/>
    <col min="717" max="717" width="18.85546875" customWidth="1"/>
    <col min="718" max="718" width="6.7109375" customWidth="1"/>
    <col min="719" max="720" width="11.7109375" customWidth="1"/>
    <col min="722" max="723" width="11.7109375" customWidth="1"/>
    <col min="724" max="724" width="4.5703125" customWidth="1"/>
    <col min="725" max="726" width="11.7109375" customWidth="1"/>
    <col min="727" max="729" width="6.7109375" customWidth="1"/>
    <col min="730" max="730" width="8.85546875" customWidth="1"/>
    <col min="732" max="732" width="15.85546875" customWidth="1"/>
    <col min="733" max="733" width="6.7109375" customWidth="1"/>
    <col min="735" max="735" width="10.28515625" customWidth="1"/>
    <col min="739" max="739" width="4.5703125" customWidth="1"/>
    <col min="741" max="741" width="10.140625" customWidth="1"/>
    <col min="742" max="745" width="6.7109375" customWidth="1"/>
    <col min="747" max="747" width="2.7109375" customWidth="1"/>
    <col min="748" max="748" width="4" customWidth="1"/>
    <col min="749" max="749" width="11.5703125" customWidth="1"/>
    <col min="750" max="750" width="10.7109375" customWidth="1"/>
    <col min="751" max="751" width="19" customWidth="1"/>
    <col min="752" max="754" width="5.7109375" customWidth="1"/>
    <col min="755" max="755" width="7.28515625" customWidth="1"/>
    <col min="756" max="756" width="9.28515625" customWidth="1"/>
    <col min="758" max="758" width="2.7109375" customWidth="1"/>
    <col min="759" max="759" width="4" customWidth="1"/>
    <col min="760" max="760" width="11.5703125" customWidth="1"/>
    <col min="761" max="761" width="10.7109375" customWidth="1"/>
    <col min="762" max="762" width="19" customWidth="1"/>
    <col min="763" max="765" width="5.7109375" customWidth="1"/>
    <col min="766" max="766" width="7.28515625" customWidth="1"/>
    <col min="767" max="767" width="9.28515625" customWidth="1"/>
    <col min="771" max="771" width="4" customWidth="1"/>
    <col min="772" max="772" width="11.5703125" bestFit="1" customWidth="1"/>
    <col min="773" max="773" width="10.7109375" bestFit="1" customWidth="1"/>
    <col min="774" max="774" width="19" customWidth="1"/>
    <col min="775" max="775" width="7.140625" customWidth="1"/>
    <col min="776" max="780" width="5.140625" customWidth="1"/>
    <col min="781" max="781" width="3.42578125" customWidth="1"/>
    <col min="782" max="790" width="0" hidden="1" customWidth="1"/>
    <col min="791" max="791" width="9.28515625" customWidth="1"/>
    <col min="792" max="792" width="2.7109375" customWidth="1"/>
    <col min="793" max="793" width="4" customWidth="1"/>
    <col min="794" max="794" width="11.5703125" customWidth="1"/>
    <col min="795" max="795" width="10.7109375" customWidth="1"/>
    <col min="796" max="796" width="19" customWidth="1"/>
    <col min="797" max="799" width="5.7109375" customWidth="1"/>
    <col min="800" max="800" width="7.28515625" customWidth="1"/>
    <col min="801" max="801" width="9.28515625" customWidth="1"/>
    <col min="802" max="802" width="2.7109375" customWidth="1"/>
    <col min="803" max="803" width="4" customWidth="1"/>
    <col min="804" max="804" width="11.5703125" customWidth="1"/>
    <col min="805" max="805" width="10.7109375" customWidth="1"/>
    <col min="806" max="806" width="19" customWidth="1"/>
    <col min="807" max="809" width="5.7109375" customWidth="1"/>
    <col min="810" max="810" width="7.28515625" customWidth="1"/>
    <col min="811" max="811" width="9.28515625" customWidth="1"/>
    <col min="812" max="812" width="2.7109375" customWidth="1"/>
    <col min="813" max="813" width="4" customWidth="1"/>
    <col min="814" max="814" width="11.5703125" customWidth="1"/>
    <col min="815" max="815" width="10.7109375" customWidth="1"/>
    <col min="816" max="816" width="19" customWidth="1"/>
    <col min="817" max="819" width="5.7109375" customWidth="1"/>
    <col min="820" max="820" width="7.28515625" customWidth="1"/>
    <col min="821" max="821" width="9.28515625" customWidth="1"/>
    <col min="822" max="830" width="0" hidden="1" customWidth="1"/>
    <col min="831" max="831" width="9.28515625" customWidth="1"/>
    <col min="832" max="832" width="2.7109375" customWidth="1"/>
    <col min="833" max="833" width="4" customWidth="1"/>
    <col min="834" max="834" width="11.5703125" customWidth="1"/>
    <col min="835" max="835" width="10.7109375" customWidth="1"/>
    <col min="836" max="836" width="19" customWidth="1"/>
    <col min="837" max="839" width="5.7109375" customWidth="1"/>
    <col min="840" max="840" width="7.28515625" customWidth="1"/>
    <col min="841" max="841" width="9.28515625" customWidth="1"/>
    <col min="842" max="842" width="2.7109375" customWidth="1"/>
    <col min="843" max="843" width="4" customWidth="1"/>
    <col min="844" max="844" width="11.5703125" customWidth="1"/>
    <col min="845" max="845" width="10.7109375" customWidth="1"/>
    <col min="846" max="846" width="19" customWidth="1"/>
    <col min="847" max="849" width="5.7109375" customWidth="1"/>
    <col min="850" max="850" width="7.28515625" customWidth="1"/>
    <col min="851" max="851" width="9.28515625" customWidth="1"/>
    <col min="852" max="852" width="2.7109375" customWidth="1"/>
    <col min="853" max="853" width="4" customWidth="1"/>
    <col min="854" max="854" width="11.5703125" customWidth="1"/>
    <col min="855" max="855" width="10.7109375" customWidth="1"/>
    <col min="856" max="856" width="19" customWidth="1"/>
    <col min="857" max="859" width="5.7109375" customWidth="1"/>
    <col min="860" max="860" width="7.28515625" customWidth="1"/>
    <col min="861" max="861" width="9.28515625" customWidth="1"/>
    <col min="862" max="862" width="10.42578125" customWidth="1"/>
    <col min="863" max="863" width="2.7109375" customWidth="1"/>
    <col min="864" max="864" width="4" customWidth="1"/>
    <col min="865" max="865" width="11.5703125" customWidth="1"/>
    <col min="866" max="866" width="10.7109375" customWidth="1"/>
    <col min="867" max="867" width="19" customWidth="1"/>
    <col min="868" max="870" width="5.7109375" customWidth="1"/>
    <col min="871" max="871" width="7.28515625" customWidth="1"/>
    <col min="872" max="872" width="9.28515625" customWidth="1"/>
    <col min="874" max="874" width="2.7109375" customWidth="1"/>
    <col min="875" max="875" width="4" customWidth="1"/>
    <col min="876" max="876" width="11.5703125" customWidth="1"/>
    <col min="877" max="877" width="10.7109375" customWidth="1"/>
    <col min="878" max="878" width="19" customWidth="1"/>
    <col min="879" max="881" width="5.7109375" customWidth="1"/>
    <col min="882" max="882" width="7.28515625" customWidth="1"/>
    <col min="883" max="883" width="9.28515625" customWidth="1"/>
    <col min="884" max="884" width="2.7109375" customWidth="1"/>
    <col min="885" max="885" width="4" customWidth="1"/>
    <col min="886" max="886" width="11.5703125" customWidth="1"/>
    <col min="887" max="887" width="10.7109375" customWidth="1"/>
    <col min="888" max="888" width="19" customWidth="1"/>
    <col min="889" max="891" width="5.7109375" customWidth="1"/>
    <col min="892" max="892" width="7.28515625" customWidth="1"/>
    <col min="893" max="893" width="9.28515625" customWidth="1"/>
    <col min="894" max="894" width="2.85546875" customWidth="1"/>
    <col min="895" max="895" width="4" customWidth="1"/>
    <col min="896" max="896" width="11.5703125" customWidth="1"/>
    <col min="897" max="897" width="10.7109375" customWidth="1"/>
    <col min="898" max="898" width="19" customWidth="1"/>
    <col min="899" max="901" width="5.7109375" customWidth="1"/>
    <col min="902" max="902" width="7.28515625" customWidth="1"/>
    <col min="903" max="903" width="9.7109375" customWidth="1"/>
    <col min="904" max="904" width="2.7109375" customWidth="1"/>
    <col min="905" max="905" width="4" customWidth="1"/>
    <col min="906" max="906" width="11.5703125" customWidth="1"/>
    <col min="907" max="907" width="10.7109375" customWidth="1"/>
    <col min="908" max="908" width="19" customWidth="1"/>
    <col min="909" max="911" width="5.7109375" customWidth="1"/>
    <col min="912" max="912" width="7.28515625" customWidth="1"/>
    <col min="913" max="913" width="9.28515625" customWidth="1"/>
    <col min="914" max="914" width="4.42578125" customWidth="1"/>
    <col min="915" max="915" width="2.7109375" customWidth="1"/>
    <col min="916" max="916" width="4" customWidth="1"/>
    <col min="917" max="917" width="11.5703125" customWidth="1"/>
    <col min="918" max="918" width="10.7109375" customWidth="1"/>
    <col min="919" max="919" width="19" customWidth="1"/>
    <col min="920" max="922" width="5.7109375" customWidth="1"/>
    <col min="923" max="923" width="7.28515625" customWidth="1"/>
    <col min="924" max="924" width="9.28515625" customWidth="1"/>
    <col min="925" max="925" width="4.7109375" customWidth="1"/>
    <col min="926" max="926" width="18.85546875" customWidth="1"/>
    <col min="927" max="927" width="5.140625" customWidth="1"/>
    <col min="928" max="929" width="11.7109375" customWidth="1"/>
    <col min="930" max="930" width="5.5703125" customWidth="1"/>
    <col min="931" max="932" width="11.7109375" customWidth="1"/>
    <col min="933" max="933" width="4.5703125" customWidth="1"/>
    <col min="934" max="935" width="11.7109375" customWidth="1"/>
    <col min="936" max="938" width="6.7109375" customWidth="1"/>
    <col min="939" max="939" width="8.85546875" customWidth="1"/>
    <col min="941" max="941" width="4.7109375" customWidth="1"/>
    <col min="942" max="942" width="18.85546875" customWidth="1"/>
    <col min="943" max="943" width="6.7109375" customWidth="1"/>
    <col min="944" max="945" width="11.7109375" customWidth="1"/>
    <col min="947" max="948" width="11.7109375" customWidth="1"/>
    <col min="949" max="949" width="4.5703125" customWidth="1"/>
    <col min="950" max="951" width="11.7109375" customWidth="1"/>
    <col min="952" max="954" width="6.7109375" customWidth="1"/>
    <col min="955" max="955" width="8.85546875" customWidth="1"/>
    <col min="956" max="956" width="4.7109375" customWidth="1"/>
    <col min="957" max="957" width="18.85546875" customWidth="1"/>
    <col min="958" max="958" width="6.7109375" customWidth="1"/>
    <col min="959" max="960" width="11.7109375" customWidth="1"/>
    <col min="962" max="963" width="11.7109375" customWidth="1"/>
    <col min="964" max="964" width="4.5703125" customWidth="1"/>
    <col min="965" max="966" width="11.7109375" customWidth="1"/>
    <col min="967" max="969" width="6.7109375" customWidth="1"/>
    <col min="970" max="970" width="8.85546875" customWidth="1"/>
    <col min="972" max="972" width="4.7109375" customWidth="1"/>
    <col min="973" max="973" width="18.85546875" customWidth="1"/>
    <col min="974" max="974" width="6.7109375" customWidth="1"/>
    <col min="975" max="976" width="11.7109375" customWidth="1"/>
    <col min="978" max="979" width="11.7109375" customWidth="1"/>
    <col min="980" max="980" width="4.5703125" customWidth="1"/>
    <col min="981" max="982" width="11.7109375" customWidth="1"/>
    <col min="983" max="985" width="6.7109375" customWidth="1"/>
    <col min="986" max="986" width="8.85546875" customWidth="1"/>
    <col min="988" max="988" width="15.85546875" customWidth="1"/>
    <col min="989" max="989" width="6.7109375" customWidth="1"/>
    <col min="991" max="991" width="10.28515625" customWidth="1"/>
    <col min="995" max="995" width="4.5703125" customWidth="1"/>
    <col min="997" max="997" width="10.140625" customWidth="1"/>
    <col min="998" max="1001" width="6.7109375" customWidth="1"/>
    <col min="1003" max="1003" width="2.7109375" customWidth="1"/>
    <col min="1004" max="1004" width="4" customWidth="1"/>
    <col min="1005" max="1005" width="11.5703125" customWidth="1"/>
    <col min="1006" max="1006" width="10.7109375" customWidth="1"/>
    <col min="1007" max="1007" width="19" customWidth="1"/>
    <col min="1008" max="1010" width="5.7109375" customWidth="1"/>
    <col min="1011" max="1011" width="7.28515625" customWidth="1"/>
    <col min="1012" max="1012" width="9.28515625" customWidth="1"/>
    <col min="1014" max="1014" width="2.7109375" customWidth="1"/>
    <col min="1015" max="1015" width="4" customWidth="1"/>
    <col min="1016" max="1016" width="11.5703125" customWidth="1"/>
    <col min="1017" max="1017" width="10.7109375" customWidth="1"/>
    <col min="1018" max="1018" width="19" customWidth="1"/>
    <col min="1019" max="1021" width="5.7109375" customWidth="1"/>
    <col min="1022" max="1022" width="7.28515625" customWidth="1"/>
    <col min="1023" max="1023" width="9.28515625" customWidth="1"/>
    <col min="1027" max="1027" width="4" customWidth="1"/>
    <col min="1028" max="1028" width="11.5703125" bestFit="1" customWidth="1"/>
    <col min="1029" max="1029" width="10.7109375" bestFit="1" customWidth="1"/>
    <col min="1030" max="1030" width="19" customWidth="1"/>
    <col min="1031" max="1031" width="7.140625" customWidth="1"/>
    <col min="1032" max="1036" width="5.140625" customWidth="1"/>
    <col min="1037" max="1037" width="3.42578125" customWidth="1"/>
    <col min="1038" max="1046" width="0" hidden="1" customWidth="1"/>
    <col min="1047" max="1047" width="9.28515625" customWidth="1"/>
    <col min="1048" max="1048" width="2.7109375" customWidth="1"/>
    <col min="1049" max="1049" width="4" customWidth="1"/>
    <col min="1050" max="1050" width="11.5703125" customWidth="1"/>
    <col min="1051" max="1051" width="10.7109375" customWidth="1"/>
    <col min="1052" max="1052" width="19" customWidth="1"/>
    <col min="1053" max="1055" width="5.7109375" customWidth="1"/>
    <col min="1056" max="1056" width="7.28515625" customWidth="1"/>
    <col min="1057" max="1057" width="9.28515625" customWidth="1"/>
    <col min="1058" max="1058" width="2.7109375" customWidth="1"/>
    <col min="1059" max="1059" width="4" customWidth="1"/>
    <col min="1060" max="1060" width="11.5703125" customWidth="1"/>
    <col min="1061" max="1061" width="10.7109375" customWidth="1"/>
    <col min="1062" max="1062" width="19" customWidth="1"/>
    <col min="1063" max="1065" width="5.7109375" customWidth="1"/>
    <col min="1066" max="1066" width="7.28515625" customWidth="1"/>
    <col min="1067" max="1067" width="9.28515625" customWidth="1"/>
    <col min="1068" max="1068" width="2.7109375" customWidth="1"/>
    <col min="1069" max="1069" width="4" customWidth="1"/>
    <col min="1070" max="1070" width="11.5703125" customWidth="1"/>
    <col min="1071" max="1071" width="10.7109375" customWidth="1"/>
    <col min="1072" max="1072" width="19" customWidth="1"/>
    <col min="1073" max="1075" width="5.7109375" customWidth="1"/>
    <col min="1076" max="1076" width="7.28515625" customWidth="1"/>
    <col min="1077" max="1077" width="9.28515625" customWidth="1"/>
    <col min="1078" max="1086" width="0" hidden="1" customWidth="1"/>
    <col min="1087" max="1087" width="9.28515625" customWidth="1"/>
    <col min="1088" max="1088" width="2.7109375" customWidth="1"/>
    <col min="1089" max="1089" width="4" customWidth="1"/>
    <col min="1090" max="1090" width="11.5703125" customWidth="1"/>
    <col min="1091" max="1091" width="10.7109375" customWidth="1"/>
    <col min="1092" max="1092" width="19" customWidth="1"/>
    <col min="1093" max="1095" width="5.7109375" customWidth="1"/>
    <col min="1096" max="1096" width="7.28515625" customWidth="1"/>
    <col min="1097" max="1097" width="9.28515625" customWidth="1"/>
    <col min="1098" max="1098" width="2.7109375" customWidth="1"/>
    <col min="1099" max="1099" width="4" customWidth="1"/>
    <col min="1100" max="1100" width="11.5703125" customWidth="1"/>
    <col min="1101" max="1101" width="10.7109375" customWidth="1"/>
    <col min="1102" max="1102" width="19" customWidth="1"/>
    <col min="1103" max="1105" width="5.7109375" customWidth="1"/>
    <col min="1106" max="1106" width="7.28515625" customWidth="1"/>
    <col min="1107" max="1107" width="9.28515625" customWidth="1"/>
    <col min="1108" max="1108" width="2.7109375" customWidth="1"/>
    <col min="1109" max="1109" width="4" customWidth="1"/>
    <col min="1110" max="1110" width="11.5703125" customWidth="1"/>
    <col min="1111" max="1111" width="10.7109375" customWidth="1"/>
    <col min="1112" max="1112" width="19" customWidth="1"/>
    <col min="1113" max="1115" width="5.7109375" customWidth="1"/>
    <col min="1116" max="1116" width="7.28515625" customWidth="1"/>
    <col min="1117" max="1117" width="9.28515625" customWidth="1"/>
    <col min="1118" max="1118" width="10.42578125" customWidth="1"/>
    <col min="1119" max="1119" width="2.7109375" customWidth="1"/>
    <col min="1120" max="1120" width="4" customWidth="1"/>
    <col min="1121" max="1121" width="11.5703125" customWidth="1"/>
    <col min="1122" max="1122" width="10.7109375" customWidth="1"/>
    <col min="1123" max="1123" width="19" customWidth="1"/>
    <col min="1124" max="1126" width="5.7109375" customWidth="1"/>
    <col min="1127" max="1127" width="7.28515625" customWidth="1"/>
    <col min="1128" max="1128" width="9.28515625" customWidth="1"/>
    <col min="1130" max="1130" width="2.7109375" customWidth="1"/>
    <col min="1131" max="1131" width="4" customWidth="1"/>
    <col min="1132" max="1132" width="11.5703125" customWidth="1"/>
    <col min="1133" max="1133" width="10.7109375" customWidth="1"/>
    <col min="1134" max="1134" width="19" customWidth="1"/>
    <col min="1135" max="1137" width="5.7109375" customWidth="1"/>
    <col min="1138" max="1138" width="7.28515625" customWidth="1"/>
    <col min="1139" max="1139" width="9.28515625" customWidth="1"/>
    <col min="1140" max="1140" width="2.7109375" customWidth="1"/>
    <col min="1141" max="1141" width="4" customWidth="1"/>
    <col min="1142" max="1142" width="11.5703125" customWidth="1"/>
    <col min="1143" max="1143" width="10.7109375" customWidth="1"/>
    <col min="1144" max="1144" width="19" customWidth="1"/>
    <col min="1145" max="1147" width="5.7109375" customWidth="1"/>
    <col min="1148" max="1148" width="7.28515625" customWidth="1"/>
    <col min="1149" max="1149" width="9.28515625" customWidth="1"/>
    <col min="1150" max="1150" width="2.85546875" customWidth="1"/>
    <col min="1151" max="1151" width="4" customWidth="1"/>
    <col min="1152" max="1152" width="11.5703125" customWidth="1"/>
    <col min="1153" max="1153" width="10.7109375" customWidth="1"/>
    <col min="1154" max="1154" width="19" customWidth="1"/>
    <col min="1155" max="1157" width="5.7109375" customWidth="1"/>
    <col min="1158" max="1158" width="7.28515625" customWidth="1"/>
    <col min="1159" max="1159" width="9.7109375" customWidth="1"/>
    <col min="1160" max="1160" width="2.7109375" customWidth="1"/>
    <col min="1161" max="1161" width="4" customWidth="1"/>
    <col min="1162" max="1162" width="11.5703125" customWidth="1"/>
    <col min="1163" max="1163" width="10.7109375" customWidth="1"/>
    <col min="1164" max="1164" width="19" customWidth="1"/>
    <col min="1165" max="1167" width="5.7109375" customWidth="1"/>
    <col min="1168" max="1168" width="7.28515625" customWidth="1"/>
    <col min="1169" max="1169" width="9.28515625" customWidth="1"/>
    <col min="1170" max="1170" width="4.42578125" customWidth="1"/>
    <col min="1171" max="1171" width="2.7109375" customWidth="1"/>
    <col min="1172" max="1172" width="4" customWidth="1"/>
    <col min="1173" max="1173" width="11.5703125" customWidth="1"/>
    <col min="1174" max="1174" width="10.7109375" customWidth="1"/>
    <col min="1175" max="1175" width="19" customWidth="1"/>
    <col min="1176" max="1178" width="5.7109375" customWidth="1"/>
    <col min="1179" max="1179" width="7.28515625" customWidth="1"/>
    <col min="1180" max="1180" width="9.28515625" customWidth="1"/>
    <col min="1181" max="1181" width="4.7109375" customWidth="1"/>
    <col min="1182" max="1182" width="18.85546875" customWidth="1"/>
    <col min="1183" max="1183" width="5.140625" customWidth="1"/>
    <col min="1184" max="1185" width="11.7109375" customWidth="1"/>
    <col min="1186" max="1186" width="5.5703125" customWidth="1"/>
    <col min="1187" max="1188" width="11.7109375" customWidth="1"/>
    <col min="1189" max="1189" width="4.5703125" customWidth="1"/>
    <col min="1190" max="1191" width="11.7109375" customWidth="1"/>
    <col min="1192" max="1194" width="6.7109375" customWidth="1"/>
    <col min="1195" max="1195" width="8.85546875" customWidth="1"/>
    <col min="1197" max="1197" width="4.7109375" customWidth="1"/>
    <col min="1198" max="1198" width="18.85546875" customWidth="1"/>
    <col min="1199" max="1199" width="6.7109375" customWidth="1"/>
    <col min="1200" max="1201" width="11.7109375" customWidth="1"/>
    <col min="1203" max="1204" width="11.7109375" customWidth="1"/>
    <col min="1205" max="1205" width="4.5703125" customWidth="1"/>
    <col min="1206" max="1207" width="11.7109375" customWidth="1"/>
    <col min="1208" max="1210" width="6.7109375" customWidth="1"/>
    <col min="1211" max="1211" width="8.85546875" customWidth="1"/>
    <col min="1212" max="1212" width="4.7109375" customWidth="1"/>
    <col min="1213" max="1213" width="18.85546875" customWidth="1"/>
    <col min="1214" max="1214" width="6.7109375" customWidth="1"/>
    <col min="1215" max="1216" width="11.7109375" customWidth="1"/>
    <col min="1218" max="1219" width="11.7109375" customWidth="1"/>
    <col min="1220" max="1220" width="4.5703125" customWidth="1"/>
    <col min="1221" max="1222" width="11.7109375" customWidth="1"/>
    <col min="1223" max="1225" width="6.7109375" customWidth="1"/>
    <col min="1226" max="1226" width="8.85546875" customWidth="1"/>
    <col min="1228" max="1228" width="4.7109375" customWidth="1"/>
    <col min="1229" max="1229" width="18.85546875" customWidth="1"/>
    <col min="1230" max="1230" width="6.7109375" customWidth="1"/>
    <col min="1231" max="1232" width="11.7109375" customWidth="1"/>
    <col min="1234" max="1235" width="11.7109375" customWidth="1"/>
    <col min="1236" max="1236" width="4.5703125" customWidth="1"/>
    <col min="1237" max="1238" width="11.7109375" customWidth="1"/>
    <col min="1239" max="1241" width="6.7109375" customWidth="1"/>
    <col min="1242" max="1242" width="8.85546875" customWidth="1"/>
    <col min="1244" max="1244" width="15.85546875" customWidth="1"/>
    <col min="1245" max="1245" width="6.7109375" customWidth="1"/>
    <col min="1247" max="1247" width="10.28515625" customWidth="1"/>
    <col min="1251" max="1251" width="4.5703125" customWidth="1"/>
    <col min="1253" max="1253" width="10.140625" customWidth="1"/>
    <col min="1254" max="1257" width="6.7109375" customWidth="1"/>
    <col min="1259" max="1259" width="2.7109375" customWidth="1"/>
    <col min="1260" max="1260" width="4" customWidth="1"/>
    <col min="1261" max="1261" width="11.5703125" customWidth="1"/>
    <col min="1262" max="1262" width="10.7109375" customWidth="1"/>
    <col min="1263" max="1263" width="19" customWidth="1"/>
    <col min="1264" max="1266" width="5.7109375" customWidth="1"/>
    <col min="1267" max="1267" width="7.28515625" customWidth="1"/>
    <col min="1268" max="1268" width="9.28515625" customWidth="1"/>
    <col min="1270" max="1270" width="2.7109375" customWidth="1"/>
    <col min="1271" max="1271" width="4" customWidth="1"/>
    <col min="1272" max="1272" width="11.5703125" customWidth="1"/>
    <col min="1273" max="1273" width="10.7109375" customWidth="1"/>
    <col min="1274" max="1274" width="19" customWidth="1"/>
    <col min="1275" max="1277" width="5.7109375" customWidth="1"/>
    <col min="1278" max="1278" width="7.28515625" customWidth="1"/>
    <col min="1279" max="1279" width="9.28515625" customWidth="1"/>
    <col min="1283" max="1283" width="4" customWidth="1"/>
    <col min="1284" max="1284" width="11.5703125" bestFit="1" customWidth="1"/>
    <col min="1285" max="1285" width="10.7109375" bestFit="1" customWidth="1"/>
    <col min="1286" max="1286" width="19" customWidth="1"/>
    <col min="1287" max="1287" width="7.140625" customWidth="1"/>
    <col min="1288" max="1292" width="5.140625" customWidth="1"/>
    <col min="1293" max="1293" width="3.42578125" customWidth="1"/>
    <col min="1294" max="1302" width="0" hidden="1" customWidth="1"/>
    <col min="1303" max="1303" width="9.28515625" customWidth="1"/>
    <col min="1304" max="1304" width="2.7109375" customWidth="1"/>
    <col min="1305" max="1305" width="4" customWidth="1"/>
    <col min="1306" max="1306" width="11.5703125" customWidth="1"/>
    <col min="1307" max="1307" width="10.7109375" customWidth="1"/>
    <col min="1308" max="1308" width="19" customWidth="1"/>
    <col min="1309" max="1311" width="5.7109375" customWidth="1"/>
    <col min="1312" max="1312" width="7.28515625" customWidth="1"/>
    <col min="1313" max="1313" width="9.28515625" customWidth="1"/>
    <col min="1314" max="1314" width="2.7109375" customWidth="1"/>
    <col min="1315" max="1315" width="4" customWidth="1"/>
    <col min="1316" max="1316" width="11.5703125" customWidth="1"/>
    <col min="1317" max="1317" width="10.7109375" customWidth="1"/>
    <col min="1318" max="1318" width="19" customWidth="1"/>
    <col min="1319" max="1321" width="5.7109375" customWidth="1"/>
    <col min="1322" max="1322" width="7.28515625" customWidth="1"/>
    <col min="1323" max="1323" width="9.28515625" customWidth="1"/>
    <col min="1324" max="1324" width="2.7109375" customWidth="1"/>
    <col min="1325" max="1325" width="4" customWidth="1"/>
    <col min="1326" max="1326" width="11.5703125" customWidth="1"/>
    <col min="1327" max="1327" width="10.7109375" customWidth="1"/>
    <col min="1328" max="1328" width="19" customWidth="1"/>
    <col min="1329" max="1331" width="5.7109375" customWidth="1"/>
    <col min="1332" max="1332" width="7.28515625" customWidth="1"/>
    <col min="1333" max="1333" width="9.28515625" customWidth="1"/>
    <col min="1334" max="1342" width="0" hidden="1" customWidth="1"/>
    <col min="1343" max="1343" width="9.28515625" customWidth="1"/>
    <col min="1344" max="1344" width="2.7109375" customWidth="1"/>
    <col min="1345" max="1345" width="4" customWidth="1"/>
    <col min="1346" max="1346" width="11.5703125" customWidth="1"/>
    <col min="1347" max="1347" width="10.7109375" customWidth="1"/>
    <col min="1348" max="1348" width="19" customWidth="1"/>
    <col min="1349" max="1351" width="5.7109375" customWidth="1"/>
    <col min="1352" max="1352" width="7.28515625" customWidth="1"/>
    <col min="1353" max="1353" width="9.28515625" customWidth="1"/>
    <col min="1354" max="1354" width="2.7109375" customWidth="1"/>
    <col min="1355" max="1355" width="4" customWidth="1"/>
    <col min="1356" max="1356" width="11.5703125" customWidth="1"/>
    <col min="1357" max="1357" width="10.7109375" customWidth="1"/>
    <col min="1358" max="1358" width="19" customWidth="1"/>
    <col min="1359" max="1361" width="5.7109375" customWidth="1"/>
    <col min="1362" max="1362" width="7.28515625" customWidth="1"/>
    <col min="1363" max="1363" width="9.28515625" customWidth="1"/>
    <col min="1364" max="1364" width="2.7109375" customWidth="1"/>
    <col min="1365" max="1365" width="4" customWidth="1"/>
    <col min="1366" max="1366" width="11.5703125" customWidth="1"/>
    <col min="1367" max="1367" width="10.7109375" customWidth="1"/>
    <col min="1368" max="1368" width="19" customWidth="1"/>
    <col min="1369" max="1371" width="5.7109375" customWidth="1"/>
    <col min="1372" max="1372" width="7.28515625" customWidth="1"/>
    <col min="1373" max="1373" width="9.28515625" customWidth="1"/>
    <col min="1374" max="1374" width="10.42578125" customWidth="1"/>
    <col min="1375" max="1375" width="2.7109375" customWidth="1"/>
    <col min="1376" max="1376" width="4" customWidth="1"/>
    <col min="1377" max="1377" width="11.5703125" customWidth="1"/>
    <col min="1378" max="1378" width="10.7109375" customWidth="1"/>
    <col min="1379" max="1379" width="19" customWidth="1"/>
    <col min="1380" max="1382" width="5.7109375" customWidth="1"/>
    <col min="1383" max="1383" width="7.28515625" customWidth="1"/>
    <col min="1384" max="1384" width="9.28515625" customWidth="1"/>
    <col min="1386" max="1386" width="2.7109375" customWidth="1"/>
    <col min="1387" max="1387" width="4" customWidth="1"/>
    <col min="1388" max="1388" width="11.5703125" customWidth="1"/>
    <col min="1389" max="1389" width="10.7109375" customWidth="1"/>
    <col min="1390" max="1390" width="19" customWidth="1"/>
    <col min="1391" max="1393" width="5.7109375" customWidth="1"/>
    <col min="1394" max="1394" width="7.28515625" customWidth="1"/>
    <col min="1395" max="1395" width="9.28515625" customWidth="1"/>
    <col min="1396" max="1396" width="2.7109375" customWidth="1"/>
    <col min="1397" max="1397" width="4" customWidth="1"/>
    <col min="1398" max="1398" width="11.5703125" customWidth="1"/>
    <col min="1399" max="1399" width="10.7109375" customWidth="1"/>
    <col min="1400" max="1400" width="19" customWidth="1"/>
    <col min="1401" max="1403" width="5.7109375" customWidth="1"/>
    <col min="1404" max="1404" width="7.28515625" customWidth="1"/>
    <col min="1405" max="1405" width="9.28515625" customWidth="1"/>
    <col min="1406" max="1406" width="2.85546875" customWidth="1"/>
    <col min="1407" max="1407" width="4" customWidth="1"/>
    <col min="1408" max="1408" width="11.5703125" customWidth="1"/>
    <col min="1409" max="1409" width="10.7109375" customWidth="1"/>
    <col min="1410" max="1410" width="19" customWidth="1"/>
    <col min="1411" max="1413" width="5.7109375" customWidth="1"/>
    <col min="1414" max="1414" width="7.28515625" customWidth="1"/>
    <col min="1415" max="1415" width="9.7109375" customWidth="1"/>
    <col min="1416" max="1416" width="2.7109375" customWidth="1"/>
    <col min="1417" max="1417" width="4" customWidth="1"/>
    <col min="1418" max="1418" width="11.5703125" customWidth="1"/>
    <col min="1419" max="1419" width="10.7109375" customWidth="1"/>
    <col min="1420" max="1420" width="19" customWidth="1"/>
    <col min="1421" max="1423" width="5.7109375" customWidth="1"/>
    <col min="1424" max="1424" width="7.28515625" customWidth="1"/>
    <col min="1425" max="1425" width="9.28515625" customWidth="1"/>
    <col min="1426" max="1426" width="4.42578125" customWidth="1"/>
    <col min="1427" max="1427" width="2.7109375" customWidth="1"/>
    <col min="1428" max="1428" width="4" customWidth="1"/>
    <col min="1429" max="1429" width="11.5703125" customWidth="1"/>
    <col min="1430" max="1430" width="10.7109375" customWidth="1"/>
    <col min="1431" max="1431" width="19" customWidth="1"/>
    <col min="1432" max="1434" width="5.7109375" customWidth="1"/>
    <col min="1435" max="1435" width="7.28515625" customWidth="1"/>
    <col min="1436" max="1436" width="9.28515625" customWidth="1"/>
    <col min="1437" max="1437" width="4.7109375" customWidth="1"/>
    <col min="1438" max="1438" width="18.85546875" customWidth="1"/>
    <col min="1439" max="1439" width="5.140625" customWidth="1"/>
    <col min="1440" max="1441" width="11.7109375" customWidth="1"/>
    <col min="1442" max="1442" width="5.5703125" customWidth="1"/>
    <col min="1443" max="1444" width="11.7109375" customWidth="1"/>
    <col min="1445" max="1445" width="4.5703125" customWidth="1"/>
    <col min="1446" max="1447" width="11.7109375" customWidth="1"/>
    <col min="1448" max="1450" width="6.7109375" customWidth="1"/>
    <col min="1451" max="1451" width="8.85546875" customWidth="1"/>
    <col min="1453" max="1453" width="4.7109375" customWidth="1"/>
    <col min="1454" max="1454" width="18.85546875" customWidth="1"/>
    <col min="1455" max="1455" width="6.7109375" customWidth="1"/>
    <col min="1456" max="1457" width="11.7109375" customWidth="1"/>
    <col min="1459" max="1460" width="11.7109375" customWidth="1"/>
    <col min="1461" max="1461" width="4.5703125" customWidth="1"/>
    <col min="1462" max="1463" width="11.7109375" customWidth="1"/>
    <col min="1464" max="1466" width="6.7109375" customWidth="1"/>
    <col min="1467" max="1467" width="8.85546875" customWidth="1"/>
    <col min="1468" max="1468" width="4.7109375" customWidth="1"/>
    <col min="1469" max="1469" width="18.85546875" customWidth="1"/>
    <col min="1470" max="1470" width="6.7109375" customWidth="1"/>
    <col min="1471" max="1472" width="11.7109375" customWidth="1"/>
    <col min="1474" max="1475" width="11.7109375" customWidth="1"/>
    <col min="1476" max="1476" width="4.5703125" customWidth="1"/>
    <col min="1477" max="1478" width="11.7109375" customWidth="1"/>
    <col min="1479" max="1481" width="6.7109375" customWidth="1"/>
    <col min="1482" max="1482" width="8.85546875" customWidth="1"/>
    <col min="1484" max="1484" width="4.7109375" customWidth="1"/>
    <col min="1485" max="1485" width="18.85546875" customWidth="1"/>
    <col min="1486" max="1486" width="6.7109375" customWidth="1"/>
    <col min="1487" max="1488" width="11.7109375" customWidth="1"/>
    <col min="1490" max="1491" width="11.7109375" customWidth="1"/>
    <col min="1492" max="1492" width="4.5703125" customWidth="1"/>
    <col min="1493" max="1494" width="11.7109375" customWidth="1"/>
    <col min="1495" max="1497" width="6.7109375" customWidth="1"/>
    <col min="1498" max="1498" width="8.85546875" customWidth="1"/>
    <col min="1500" max="1500" width="15.85546875" customWidth="1"/>
    <col min="1501" max="1501" width="6.7109375" customWidth="1"/>
    <col min="1503" max="1503" width="10.28515625" customWidth="1"/>
    <col min="1507" max="1507" width="4.5703125" customWidth="1"/>
    <col min="1509" max="1509" width="10.140625" customWidth="1"/>
    <col min="1510" max="1513" width="6.7109375" customWidth="1"/>
    <col min="1515" max="1515" width="2.7109375" customWidth="1"/>
    <col min="1516" max="1516" width="4" customWidth="1"/>
    <col min="1517" max="1517" width="11.5703125" customWidth="1"/>
    <col min="1518" max="1518" width="10.7109375" customWidth="1"/>
    <col min="1519" max="1519" width="19" customWidth="1"/>
    <col min="1520" max="1522" width="5.7109375" customWidth="1"/>
    <col min="1523" max="1523" width="7.28515625" customWidth="1"/>
    <col min="1524" max="1524" width="9.28515625" customWidth="1"/>
    <col min="1526" max="1526" width="2.7109375" customWidth="1"/>
    <col min="1527" max="1527" width="4" customWidth="1"/>
    <col min="1528" max="1528" width="11.5703125" customWidth="1"/>
    <col min="1529" max="1529" width="10.7109375" customWidth="1"/>
    <col min="1530" max="1530" width="19" customWidth="1"/>
    <col min="1531" max="1533" width="5.7109375" customWidth="1"/>
    <col min="1534" max="1534" width="7.28515625" customWidth="1"/>
    <col min="1535" max="1535" width="9.28515625" customWidth="1"/>
    <col min="1539" max="1539" width="4" customWidth="1"/>
    <col min="1540" max="1540" width="11.5703125" bestFit="1" customWidth="1"/>
    <col min="1541" max="1541" width="10.7109375" bestFit="1" customWidth="1"/>
    <col min="1542" max="1542" width="19" customWidth="1"/>
    <col min="1543" max="1543" width="7.140625" customWidth="1"/>
    <col min="1544" max="1548" width="5.140625" customWidth="1"/>
    <col min="1549" max="1549" width="3.42578125" customWidth="1"/>
    <col min="1550" max="1558" width="0" hidden="1" customWidth="1"/>
    <col min="1559" max="1559" width="9.28515625" customWidth="1"/>
    <col min="1560" max="1560" width="2.7109375" customWidth="1"/>
    <col min="1561" max="1561" width="4" customWidth="1"/>
    <col min="1562" max="1562" width="11.5703125" customWidth="1"/>
    <col min="1563" max="1563" width="10.7109375" customWidth="1"/>
    <col min="1564" max="1564" width="19" customWidth="1"/>
    <col min="1565" max="1567" width="5.7109375" customWidth="1"/>
    <col min="1568" max="1568" width="7.28515625" customWidth="1"/>
    <col min="1569" max="1569" width="9.28515625" customWidth="1"/>
    <col min="1570" max="1570" width="2.7109375" customWidth="1"/>
    <col min="1571" max="1571" width="4" customWidth="1"/>
    <col min="1572" max="1572" width="11.5703125" customWidth="1"/>
    <col min="1573" max="1573" width="10.7109375" customWidth="1"/>
    <col min="1574" max="1574" width="19" customWidth="1"/>
    <col min="1575" max="1577" width="5.7109375" customWidth="1"/>
    <col min="1578" max="1578" width="7.28515625" customWidth="1"/>
    <col min="1579" max="1579" width="9.28515625" customWidth="1"/>
    <col min="1580" max="1580" width="2.7109375" customWidth="1"/>
    <col min="1581" max="1581" width="4" customWidth="1"/>
    <col min="1582" max="1582" width="11.5703125" customWidth="1"/>
    <col min="1583" max="1583" width="10.7109375" customWidth="1"/>
    <col min="1584" max="1584" width="19" customWidth="1"/>
    <col min="1585" max="1587" width="5.7109375" customWidth="1"/>
    <col min="1588" max="1588" width="7.28515625" customWidth="1"/>
    <col min="1589" max="1589" width="9.28515625" customWidth="1"/>
    <col min="1590" max="1598" width="0" hidden="1" customWidth="1"/>
    <col min="1599" max="1599" width="9.28515625" customWidth="1"/>
    <col min="1600" max="1600" width="2.7109375" customWidth="1"/>
    <col min="1601" max="1601" width="4" customWidth="1"/>
    <col min="1602" max="1602" width="11.5703125" customWidth="1"/>
    <col min="1603" max="1603" width="10.7109375" customWidth="1"/>
    <col min="1604" max="1604" width="19" customWidth="1"/>
    <col min="1605" max="1607" width="5.7109375" customWidth="1"/>
    <col min="1608" max="1608" width="7.28515625" customWidth="1"/>
    <col min="1609" max="1609" width="9.28515625" customWidth="1"/>
    <col min="1610" max="1610" width="2.7109375" customWidth="1"/>
    <col min="1611" max="1611" width="4" customWidth="1"/>
    <col min="1612" max="1612" width="11.5703125" customWidth="1"/>
    <col min="1613" max="1613" width="10.7109375" customWidth="1"/>
    <col min="1614" max="1614" width="19" customWidth="1"/>
    <col min="1615" max="1617" width="5.7109375" customWidth="1"/>
    <col min="1618" max="1618" width="7.28515625" customWidth="1"/>
    <col min="1619" max="1619" width="9.28515625" customWidth="1"/>
    <col min="1620" max="1620" width="2.7109375" customWidth="1"/>
    <col min="1621" max="1621" width="4" customWidth="1"/>
    <col min="1622" max="1622" width="11.5703125" customWidth="1"/>
    <col min="1623" max="1623" width="10.7109375" customWidth="1"/>
    <col min="1624" max="1624" width="19" customWidth="1"/>
    <col min="1625" max="1627" width="5.7109375" customWidth="1"/>
    <col min="1628" max="1628" width="7.28515625" customWidth="1"/>
    <col min="1629" max="1629" width="9.28515625" customWidth="1"/>
    <col min="1630" max="1630" width="10.42578125" customWidth="1"/>
    <col min="1631" max="1631" width="2.7109375" customWidth="1"/>
    <col min="1632" max="1632" width="4" customWidth="1"/>
    <col min="1633" max="1633" width="11.5703125" customWidth="1"/>
    <col min="1634" max="1634" width="10.7109375" customWidth="1"/>
    <col min="1635" max="1635" width="19" customWidth="1"/>
    <col min="1636" max="1638" width="5.7109375" customWidth="1"/>
    <col min="1639" max="1639" width="7.28515625" customWidth="1"/>
    <col min="1640" max="1640" width="9.28515625" customWidth="1"/>
    <col min="1642" max="1642" width="2.7109375" customWidth="1"/>
    <col min="1643" max="1643" width="4" customWidth="1"/>
    <col min="1644" max="1644" width="11.5703125" customWidth="1"/>
    <col min="1645" max="1645" width="10.7109375" customWidth="1"/>
    <col min="1646" max="1646" width="19" customWidth="1"/>
    <col min="1647" max="1649" width="5.7109375" customWidth="1"/>
    <col min="1650" max="1650" width="7.28515625" customWidth="1"/>
    <col min="1651" max="1651" width="9.28515625" customWidth="1"/>
    <col min="1652" max="1652" width="2.7109375" customWidth="1"/>
    <col min="1653" max="1653" width="4" customWidth="1"/>
    <col min="1654" max="1654" width="11.5703125" customWidth="1"/>
    <col min="1655" max="1655" width="10.7109375" customWidth="1"/>
    <col min="1656" max="1656" width="19" customWidth="1"/>
    <col min="1657" max="1659" width="5.7109375" customWidth="1"/>
    <col min="1660" max="1660" width="7.28515625" customWidth="1"/>
    <col min="1661" max="1661" width="9.28515625" customWidth="1"/>
    <col min="1662" max="1662" width="2.85546875" customWidth="1"/>
    <col min="1663" max="1663" width="4" customWidth="1"/>
    <col min="1664" max="1664" width="11.5703125" customWidth="1"/>
    <col min="1665" max="1665" width="10.7109375" customWidth="1"/>
    <col min="1666" max="1666" width="19" customWidth="1"/>
    <col min="1667" max="1669" width="5.7109375" customWidth="1"/>
    <col min="1670" max="1670" width="7.28515625" customWidth="1"/>
    <col min="1671" max="1671" width="9.7109375" customWidth="1"/>
    <col min="1672" max="1672" width="2.7109375" customWidth="1"/>
    <col min="1673" max="1673" width="4" customWidth="1"/>
    <col min="1674" max="1674" width="11.5703125" customWidth="1"/>
    <col min="1675" max="1675" width="10.7109375" customWidth="1"/>
    <col min="1676" max="1676" width="19" customWidth="1"/>
    <col min="1677" max="1679" width="5.7109375" customWidth="1"/>
    <col min="1680" max="1680" width="7.28515625" customWidth="1"/>
    <col min="1681" max="1681" width="9.28515625" customWidth="1"/>
    <col min="1682" max="1682" width="4.42578125" customWidth="1"/>
    <col min="1683" max="1683" width="2.7109375" customWidth="1"/>
    <col min="1684" max="1684" width="4" customWidth="1"/>
    <col min="1685" max="1685" width="11.5703125" customWidth="1"/>
    <col min="1686" max="1686" width="10.7109375" customWidth="1"/>
    <col min="1687" max="1687" width="19" customWidth="1"/>
    <col min="1688" max="1690" width="5.7109375" customWidth="1"/>
    <col min="1691" max="1691" width="7.28515625" customWidth="1"/>
    <col min="1692" max="1692" width="9.28515625" customWidth="1"/>
    <col min="1693" max="1693" width="4.7109375" customWidth="1"/>
    <col min="1694" max="1694" width="18.85546875" customWidth="1"/>
    <col min="1695" max="1695" width="5.140625" customWidth="1"/>
    <col min="1696" max="1697" width="11.7109375" customWidth="1"/>
    <col min="1698" max="1698" width="5.5703125" customWidth="1"/>
    <col min="1699" max="1700" width="11.7109375" customWidth="1"/>
    <col min="1701" max="1701" width="4.5703125" customWidth="1"/>
    <col min="1702" max="1703" width="11.7109375" customWidth="1"/>
    <col min="1704" max="1706" width="6.7109375" customWidth="1"/>
    <col min="1707" max="1707" width="8.85546875" customWidth="1"/>
    <col min="1709" max="1709" width="4.7109375" customWidth="1"/>
    <col min="1710" max="1710" width="18.85546875" customWidth="1"/>
    <col min="1711" max="1711" width="6.7109375" customWidth="1"/>
    <col min="1712" max="1713" width="11.7109375" customWidth="1"/>
    <col min="1715" max="1716" width="11.7109375" customWidth="1"/>
    <col min="1717" max="1717" width="4.5703125" customWidth="1"/>
    <col min="1718" max="1719" width="11.7109375" customWidth="1"/>
    <col min="1720" max="1722" width="6.7109375" customWidth="1"/>
    <col min="1723" max="1723" width="8.85546875" customWidth="1"/>
    <col min="1724" max="1724" width="4.7109375" customWidth="1"/>
    <col min="1725" max="1725" width="18.85546875" customWidth="1"/>
    <col min="1726" max="1726" width="6.7109375" customWidth="1"/>
    <col min="1727" max="1728" width="11.7109375" customWidth="1"/>
    <col min="1730" max="1731" width="11.7109375" customWidth="1"/>
    <col min="1732" max="1732" width="4.5703125" customWidth="1"/>
    <col min="1733" max="1734" width="11.7109375" customWidth="1"/>
    <col min="1735" max="1737" width="6.7109375" customWidth="1"/>
    <col min="1738" max="1738" width="8.85546875" customWidth="1"/>
    <col min="1740" max="1740" width="4.7109375" customWidth="1"/>
    <col min="1741" max="1741" width="18.85546875" customWidth="1"/>
    <col min="1742" max="1742" width="6.7109375" customWidth="1"/>
    <col min="1743" max="1744" width="11.7109375" customWidth="1"/>
    <col min="1746" max="1747" width="11.7109375" customWidth="1"/>
    <col min="1748" max="1748" width="4.5703125" customWidth="1"/>
    <col min="1749" max="1750" width="11.7109375" customWidth="1"/>
    <col min="1751" max="1753" width="6.7109375" customWidth="1"/>
    <col min="1754" max="1754" width="8.85546875" customWidth="1"/>
    <col min="1756" max="1756" width="15.85546875" customWidth="1"/>
    <col min="1757" max="1757" width="6.7109375" customWidth="1"/>
    <col min="1759" max="1759" width="10.28515625" customWidth="1"/>
    <col min="1763" max="1763" width="4.5703125" customWidth="1"/>
    <col min="1765" max="1765" width="10.140625" customWidth="1"/>
    <col min="1766" max="1769" width="6.7109375" customWidth="1"/>
    <col min="1771" max="1771" width="2.7109375" customWidth="1"/>
    <col min="1772" max="1772" width="4" customWidth="1"/>
    <col min="1773" max="1773" width="11.5703125" customWidth="1"/>
    <col min="1774" max="1774" width="10.7109375" customWidth="1"/>
    <col min="1775" max="1775" width="19" customWidth="1"/>
    <col min="1776" max="1778" width="5.7109375" customWidth="1"/>
    <col min="1779" max="1779" width="7.28515625" customWidth="1"/>
    <col min="1780" max="1780" width="9.28515625" customWidth="1"/>
    <col min="1782" max="1782" width="2.7109375" customWidth="1"/>
    <col min="1783" max="1783" width="4" customWidth="1"/>
    <col min="1784" max="1784" width="11.5703125" customWidth="1"/>
    <col min="1785" max="1785" width="10.7109375" customWidth="1"/>
    <col min="1786" max="1786" width="19" customWidth="1"/>
    <col min="1787" max="1789" width="5.7109375" customWidth="1"/>
    <col min="1790" max="1790" width="7.28515625" customWidth="1"/>
    <col min="1791" max="1791" width="9.28515625" customWidth="1"/>
    <col min="1795" max="1795" width="4" customWidth="1"/>
    <col min="1796" max="1796" width="11.5703125" bestFit="1" customWidth="1"/>
    <col min="1797" max="1797" width="10.7109375" bestFit="1" customWidth="1"/>
    <col min="1798" max="1798" width="19" customWidth="1"/>
    <col min="1799" max="1799" width="7.140625" customWidth="1"/>
    <col min="1800" max="1804" width="5.140625" customWidth="1"/>
    <col min="1805" max="1805" width="3.42578125" customWidth="1"/>
    <col min="1806" max="1814" width="0" hidden="1" customWidth="1"/>
    <col min="1815" max="1815" width="9.28515625" customWidth="1"/>
    <col min="1816" max="1816" width="2.7109375" customWidth="1"/>
    <col min="1817" max="1817" width="4" customWidth="1"/>
    <col min="1818" max="1818" width="11.5703125" customWidth="1"/>
    <col min="1819" max="1819" width="10.7109375" customWidth="1"/>
    <col min="1820" max="1820" width="19" customWidth="1"/>
    <col min="1821" max="1823" width="5.7109375" customWidth="1"/>
    <col min="1824" max="1824" width="7.28515625" customWidth="1"/>
    <col min="1825" max="1825" width="9.28515625" customWidth="1"/>
    <col min="1826" max="1826" width="2.7109375" customWidth="1"/>
    <col min="1827" max="1827" width="4" customWidth="1"/>
    <col min="1828" max="1828" width="11.5703125" customWidth="1"/>
    <col min="1829" max="1829" width="10.7109375" customWidth="1"/>
    <col min="1830" max="1830" width="19" customWidth="1"/>
    <col min="1831" max="1833" width="5.7109375" customWidth="1"/>
    <col min="1834" max="1834" width="7.28515625" customWidth="1"/>
    <col min="1835" max="1835" width="9.28515625" customWidth="1"/>
    <col min="1836" max="1836" width="2.7109375" customWidth="1"/>
    <col min="1837" max="1837" width="4" customWidth="1"/>
    <col min="1838" max="1838" width="11.5703125" customWidth="1"/>
    <col min="1839" max="1839" width="10.7109375" customWidth="1"/>
    <col min="1840" max="1840" width="19" customWidth="1"/>
    <col min="1841" max="1843" width="5.7109375" customWidth="1"/>
    <col min="1844" max="1844" width="7.28515625" customWidth="1"/>
    <col min="1845" max="1845" width="9.28515625" customWidth="1"/>
    <col min="1846" max="1854" width="0" hidden="1" customWidth="1"/>
    <col min="1855" max="1855" width="9.28515625" customWidth="1"/>
    <col min="1856" max="1856" width="2.7109375" customWidth="1"/>
    <col min="1857" max="1857" width="4" customWidth="1"/>
    <col min="1858" max="1858" width="11.5703125" customWidth="1"/>
    <col min="1859" max="1859" width="10.7109375" customWidth="1"/>
    <col min="1860" max="1860" width="19" customWidth="1"/>
    <col min="1861" max="1863" width="5.7109375" customWidth="1"/>
    <col min="1864" max="1864" width="7.28515625" customWidth="1"/>
    <col min="1865" max="1865" width="9.28515625" customWidth="1"/>
    <col min="1866" max="1866" width="2.7109375" customWidth="1"/>
    <col min="1867" max="1867" width="4" customWidth="1"/>
    <col min="1868" max="1868" width="11.5703125" customWidth="1"/>
    <col min="1869" max="1869" width="10.7109375" customWidth="1"/>
    <col min="1870" max="1870" width="19" customWidth="1"/>
    <col min="1871" max="1873" width="5.7109375" customWidth="1"/>
    <col min="1874" max="1874" width="7.28515625" customWidth="1"/>
    <col min="1875" max="1875" width="9.28515625" customWidth="1"/>
    <col min="1876" max="1876" width="2.7109375" customWidth="1"/>
    <col min="1877" max="1877" width="4" customWidth="1"/>
    <col min="1878" max="1878" width="11.5703125" customWidth="1"/>
    <col min="1879" max="1879" width="10.7109375" customWidth="1"/>
    <col min="1880" max="1880" width="19" customWidth="1"/>
    <col min="1881" max="1883" width="5.7109375" customWidth="1"/>
    <col min="1884" max="1884" width="7.28515625" customWidth="1"/>
    <col min="1885" max="1885" width="9.28515625" customWidth="1"/>
    <col min="1886" max="1886" width="10.42578125" customWidth="1"/>
    <col min="1887" max="1887" width="2.7109375" customWidth="1"/>
    <col min="1888" max="1888" width="4" customWidth="1"/>
    <col min="1889" max="1889" width="11.5703125" customWidth="1"/>
    <col min="1890" max="1890" width="10.7109375" customWidth="1"/>
    <col min="1891" max="1891" width="19" customWidth="1"/>
    <col min="1892" max="1894" width="5.7109375" customWidth="1"/>
    <col min="1895" max="1895" width="7.28515625" customWidth="1"/>
    <col min="1896" max="1896" width="9.28515625" customWidth="1"/>
    <col min="1898" max="1898" width="2.7109375" customWidth="1"/>
    <col min="1899" max="1899" width="4" customWidth="1"/>
    <col min="1900" max="1900" width="11.5703125" customWidth="1"/>
    <col min="1901" max="1901" width="10.7109375" customWidth="1"/>
    <col min="1902" max="1902" width="19" customWidth="1"/>
    <col min="1903" max="1905" width="5.7109375" customWidth="1"/>
    <col min="1906" max="1906" width="7.28515625" customWidth="1"/>
    <col min="1907" max="1907" width="9.28515625" customWidth="1"/>
    <col min="1908" max="1908" width="2.7109375" customWidth="1"/>
    <col min="1909" max="1909" width="4" customWidth="1"/>
    <col min="1910" max="1910" width="11.5703125" customWidth="1"/>
    <col min="1911" max="1911" width="10.7109375" customWidth="1"/>
    <col min="1912" max="1912" width="19" customWidth="1"/>
    <col min="1913" max="1915" width="5.7109375" customWidth="1"/>
    <col min="1916" max="1916" width="7.28515625" customWidth="1"/>
    <col min="1917" max="1917" width="9.28515625" customWidth="1"/>
    <col min="1918" max="1918" width="2.85546875" customWidth="1"/>
    <col min="1919" max="1919" width="4" customWidth="1"/>
    <col min="1920" max="1920" width="11.5703125" customWidth="1"/>
    <col min="1921" max="1921" width="10.7109375" customWidth="1"/>
    <col min="1922" max="1922" width="19" customWidth="1"/>
    <col min="1923" max="1925" width="5.7109375" customWidth="1"/>
    <col min="1926" max="1926" width="7.28515625" customWidth="1"/>
    <col min="1927" max="1927" width="9.7109375" customWidth="1"/>
    <col min="1928" max="1928" width="2.7109375" customWidth="1"/>
    <col min="1929" max="1929" width="4" customWidth="1"/>
    <col min="1930" max="1930" width="11.5703125" customWidth="1"/>
    <col min="1931" max="1931" width="10.7109375" customWidth="1"/>
    <col min="1932" max="1932" width="19" customWidth="1"/>
    <col min="1933" max="1935" width="5.7109375" customWidth="1"/>
    <col min="1936" max="1936" width="7.28515625" customWidth="1"/>
    <col min="1937" max="1937" width="9.28515625" customWidth="1"/>
    <col min="1938" max="1938" width="4.42578125" customWidth="1"/>
    <col min="1939" max="1939" width="2.7109375" customWidth="1"/>
    <col min="1940" max="1940" width="4" customWidth="1"/>
    <col min="1941" max="1941" width="11.5703125" customWidth="1"/>
    <col min="1942" max="1942" width="10.7109375" customWidth="1"/>
    <col min="1943" max="1943" width="19" customWidth="1"/>
    <col min="1944" max="1946" width="5.7109375" customWidth="1"/>
    <col min="1947" max="1947" width="7.28515625" customWidth="1"/>
    <col min="1948" max="1948" width="9.28515625" customWidth="1"/>
    <col min="1949" max="1949" width="4.7109375" customWidth="1"/>
    <col min="1950" max="1950" width="18.85546875" customWidth="1"/>
    <col min="1951" max="1951" width="5.140625" customWidth="1"/>
    <col min="1952" max="1953" width="11.7109375" customWidth="1"/>
    <col min="1954" max="1954" width="5.5703125" customWidth="1"/>
    <col min="1955" max="1956" width="11.7109375" customWidth="1"/>
    <col min="1957" max="1957" width="4.5703125" customWidth="1"/>
    <col min="1958" max="1959" width="11.7109375" customWidth="1"/>
    <col min="1960" max="1962" width="6.7109375" customWidth="1"/>
    <col min="1963" max="1963" width="8.85546875" customWidth="1"/>
    <col min="1965" max="1965" width="4.7109375" customWidth="1"/>
    <col min="1966" max="1966" width="18.85546875" customWidth="1"/>
    <col min="1967" max="1967" width="6.7109375" customWidth="1"/>
    <col min="1968" max="1969" width="11.7109375" customWidth="1"/>
    <col min="1971" max="1972" width="11.7109375" customWidth="1"/>
    <col min="1973" max="1973" width="4.5703125" customWidth="1"/>
    <col min="1974" max="1975" width="11.7109375" customWidth="1"/>
    <col min="1976" max="1978" width="6.7109375" customWidth="1"/>
    <col min="1979" max="1979" width="8.85546875" customWidth="1"/>
    <col min="1980" max="1980" width="4.7109375" customWidth="1"/>
    <col min="1981" max="1981" width="18.85546875" customWidth="1"/>
    <col min="1982" max="1982" width="6.7109375" customWidth="1"/>
    <col min="1983" max="1984" width="11.7109375" customWidth="1"/>
    <col min="1986" max="1987" width="11.7109375" customWidth="1"/>
    <col min="1988" max="1988" width="4.5703125" customWidth="1"/>
    <col min="1989" max="1990" width="11.7109375" customWidth="1"/>
    <col min="1991" max="1993" width="6.7109375" customWidth="1"/>
    <col min="1994" max="1994" width="8.85546875" customWidth="1"/>
    <col min="1996" max="1996" width="4.7109375" customWidth="1"/>
    <col min="1997" max="1997" width="18.85546875" customWidth="1"/>
    <col min="1998" max="1998" width="6.7109375" customWidth="1"/>
    <col min="1999" max="2000" width="11.7109375" customWidth="1"/>
    <col min="2002" max="2003" width="11.7109375" customWidth="1"/>
    <col min="2004" max="2004" width="4.5703125" customWidth="1"/>
    <col min="2005" max="2006" width="11.7109375" customWidth="1"/>
    <col min="2007" max="2009" width="6.7109375" customWidth="1"/>
    <col min="2010" max="2010" width="8.85546875" customWidth="1"/>
    <col min="2012" max="2012" width="15.85546875" customWidth="1"/>
    <col min="2013" max="2013" width="6.7109375" customWidth="1"/>
    <col min="2015" max="2015" width="10.28515625" customWidth="1"/>
    <col min="2019" max="2019" width="4.5703125" customWidth="1"/>
    <col min="2021" max="2021" width="10.140625" customWidth="1"/>
    <col min="2022" max="2025" width="6.7109375" customWidth="1"/>
    <col min="2027" max="2027" width="2.7109375" customWidth="1"/>
    <col min="2028" max="2028" width="4" customWidth="1"/>
    <col min="2029" max="2029" width="11.5703125" customWidth="1"/>
    <col min="2030" max="2030" width="10.7109375" customWidth="1"/>
    <col min="2031" max="2031" width="19" customWidth="1"/>
    <col min="2032" max="2034" width="5.7109375" customWidth="1"/>
    <col min="2035" max="2035" width="7.28515625" customWidth="1"/>
    <col min="2036" max="2036" width="9.28515625" customWidth="1"/>
    <col min="2038" max="2038" width="2.7109375" customWidth="1"/>
    <col min="2039" max="2039" width="4" customWidth="1"/>
    <col min="2040" max="2040" width="11.5703125" customWidth="1"/>
    <col min="2041" max="2041" width="10.7109375" customWidth="1"/>
    <col min="2042" max="2042" width="19" customWidth="1"/>
    <col min="2043" max="2045" width="5.7109375" customWidth="1"/>
    <col min="2046" max="2046" width="7.28515625" customWidth="1"/>
    <col min="2047" max="2047" width="9.28515625" customWidth="1"/>
    <col min="2051" max="2051" width="4" customWidth="1"/>
    <col min="2052" max="2052" width="11.5703125" bestFit="1" customWidth="1"/>
    <col min="2053" max="2053" width="10.7109375" bestFit="1" customWidth="1"/>
    <col min="2054" max="2054" width="19" customWidth="1"/>
    <col min="2055" max="2055" width="7.140625" customWidth="1"/>
    <col min="2056" max="2060" width="5.140625" customWidth="1"/>
    <col min="2061" max="2061" width="3.42578125" customWidth="1"/>
    <col min="2062" max="2070" width="0" hidden="1" customWidth="1"/>
    <col min="2071" max="2071" width="9.28515625" customWidth="1"/>
    <col min="2072" max="2072" width="2.7109375" customWidth="1"/>
    <col min="2073" max="2073" width="4" customWidth="1"/>
    <col min="2074" max="2074" width="11.5703125" customWidth="1"/>
    <col min="2075" max="2075" width="10.7109375" customWidth="1"/>
    <col min="2076" max="2076" width="19" customWidth="1"/>
    <col min="2077" max="2079" width="5.7109375" customWidth="1"/>
    <col min="2080" max="2080" width="7.28515625" customWidth="1"/>
    <col min="2081" max="2081" width="9.28515625" customWidth="1"/>
    <col min="2082" max="2082" width="2.7109375" customWidth="1"/>
    <col min="2083" max="2083" width="4" customWidth="1"/>
    <col min="2084" max="2084" width="11.5703125" customWidth="1"/>
    <col min="2085" max="2085" width="10.7109375" customWidth="1"/>
    <col min="2086" max="2086" width="19" customWidth="1"/>
    <col min="2087" max="2089" width="5.7109375" customWidth="1"/>
    <col min="2090" max="2090" width="7.28515625" customWidth="1"/>
    <col min="2091" max="2091" width="9.28515625" customWidth="1"/>
    <col min="2092" max="2092" width="2.7109375" customWidth="1"/>
    <col min="2093" max="2093" width="4" customWidth="1"/>
    <col min="2094" max="2094" width="11.5703125" customWidth="1"/>
    <col min="2095" max="2095" width="10.7109375" customWidth="1"/>
    <col min="2096" max="2096" width="19" customWidth="1"/>
    <col min="2097" max="2099" width="5.7109375" customWidth="1"/>
    <col min="2100" max="2100" width="7.28515625" customWidth="1"/>
    <col min="2101" max="2101" width="9.28515625" customWidth="1"/>
    <col min="2102" max="2110" width="0" hidden="1" customWidth="1"/>
    <col min="2111" max="2111" width="9.28515625" customWidth="1"/>
    <col min="2112" max="2112" width="2.7109375" customWidth="1"/>
    <col min="2113" max="2113" width="4" customWidth="1"/>
    <col min="2114" max="2114" width="11.5703125" customWidth="1"/>
    <col min="2115" max="2115" width="10.7109375" customWidth="1"/>
    <col min="2116" max="2116" width="19" customWidth="1"/>
    <col min="2117" max="2119" width="5.7109375" customWidth="1"/>
    <col min="2120" max="2120" width="7.28515625" customWidth="1"/>
    <col min="2121" max="2121" width="9.28515625" customWidth="1"/>
    <col min="2122" max="2122" width="2.7109375" customWidth="1"/>
    <col min="2123" max="2123" width="4" customWidth="1"/>
    <col min="2124" max="2124" width="11.5703125" customWidth="1"/>
    <col min="2125" max="2125" width="10.7109375" customWidth="1"/>
    <col min="2126" max="2126" width="19" customWidth="1"/>
    <col min="2127" max="2129" width="5.7109375" customWidth="1"/>
    <col min="2130" max="2130" width="7.28515625" customWidth="1"/>
    <col min="2131" max="2131" width="9.28515625" customWidth="1"/>
    <col min="2132" max="2132" width="2.7109375" customWidth="1"/>
    <col min="2133" max="2133" width="4" customWidth="1"/>
    <col min="2134" max="2134" width="11.5703125" customWidth="1"/>
    <col min="2135" max="2135" width="10.7109375" customWidth="1"/>
    <col min="2136" max="2136" width="19" customWidth="1"/>
    <col min="2137" max="2139" width="5.7109375" customWidth="1"/>
    <col min="2140" max="2140" width="7.28515625" customWidth="1"/>
    <col min="2141" max="2141" width="9.28515625" customWidth="1"/>
    <col min="2142" max="2142" width="10.42578125" customWidth="1"/>
    <col min="2143" max="2143" width="2.7109375" customWidth="1"/>
    <col min="2144" max="2144" width="4" customWidth="1"/>
    <col min="2145" max="2145" width="11.5703125" customWidth="1"/>
    <col min="2146" max="2146" width="10.7109375" customWidth="1"/>
    <col min="2147" max="2147" width="19" customWidth="1"/>
    <col min="2148" max="2150" width="5.7109375" customWidth="1"/>
    <col min="2151" max="2151" width="7.28515625" customWidth="1"/>
    <col min="2152" max="2152" width="9.28515625" customWidth="1"/>
    <col min="2154" max="2154" width="2.7109375" customWidth="1"/>
    <col min="2155" max="2155" width="4" customWidth="1"/>
    <col min="2156" max="2156" width="11.5703125" customWidth="1"/>
    <col min="2157" max="2157" width="10.7109375" customWidth="1"/>
    <col min="2158" max="2158" width="19" customWidth="1"/>
    <col min="2159" max="2161" width="5.7109375" customWidth="1"/>
    <col min="2162" max="2162" width="7.28515625" customWidth="1"/>
    <col min="2163" max="2163" width="9.28515625" customWidth="1"/>
    <col min="2164" max="2164" width="2.7109375" customWidth="1"/>
    <col min="2165" max="2165" width="4" customWidth="1"/>
    <col min="2166" max="2166" width="11.5703125" customWidth="1"/>
    <col min="2167" max="2167" width="10.7109375" customWidth="1"/>
    <col min="2168" max="2168" width="19" customWidth="1"/>
    <col min="2169" max="2171" width="5.7109375" customWidth="1"/>
    <col min="2172" max="2172" width="7.28515625" customWidth="1"/>
    <col min="2173" max="2173" width="9.28515625" customWidth="1"/>
    <col min="2174" max="2174" width="2.85546875" customWidth="1"/>
    <col min="2175" max="2175" width="4" customWidth="1"/>
    <col min="2176" max="2176" width="11.5703125" customWidth="1"/>
    <col min="2177" max="2177" width="10.7109375" customWidth="1"/>
    <col min="2178" max="2178" width="19" customWidth="1"/>
    <col min="2179" max="2181" width="5.7109375" customWidth="1"/>
    <col min="2182" max="2182" width="7.28515625" customWidth="1"/>
    <col min="2183" max="2183" width="9.7109375" customWidth="1"/>
    <col min="2184" max="2184" width="2.7109375" customWidth="1"/>
    <col min="2185" max="2185" width="4" customWidth="1"/>
    <col min="2186" max="2186" width="11.5703125" customWidth="1"/>
    <col min="2187" max="2187" width="10.7109375" customWidth="1"/>
    <col min="2188" max="2188" width="19" customWidth="1"/>
    <col min="2189" max="2191" width="5.7109375" customWidth="1"/>
    <col min="2192" max="2192" width="7.28515625" customWidth="1"/>
    <col min="2193" max="2193" width="9.28515625" customWidth="1"/>
    <col min="2194" max="2194" width="4.42578125" customWidth="1"/>
    <col min="2195" max="2195" width="2.7109375" customWidth="1"/>
    <col min="2196" max="2196" width="4" customWidth="1"/>
    <col min="2197" max="2197" width="11.5703125" customWidth="1"/>
    <col min="2198" max="2198" width="10.7109375" customWidth="1"/>
    <col min="2199" max="2199" width="19" customWidth="1"/>
    <col min="2200" max="2202" width="5.7109375" customWidth="1"/>
    <col min="2203" max="2203" width="7.28515625" customWidth="1"/>
    <col min="2204" max="2204" width="9.28515625" customWidth="1"/>
    <col min="2205" max="2205" width="4.7109375" customWidth="1"/>
    <col min="2206" max="2206" width="18.85546875" customWidth="1"/>
    <col min="2207" max="2207" width="5.140625" customWidth="1"/>
    <col min="2208" max="2209" width="11.7109375" customWidth="1"/>
    <col min="2210" max="2210" width="5.5703125" customWidth="1"/>
    <col min="2211" max="2212" width="11.7109375" customWidth="1"/>
    <col min="2213" max="2213" width="4.5703125" customWidth="1"/>
    <col min="2214" max="2215" width="11.7109375" customWidth="1"/>
    <col min="2216" max="2218" width="6.7109375" customWidth="1"/>
    <col min="2219" max="2219" width="8.85546875" customWidth="1"/>
    <col min="2221" max="2221" width="4.7109375" customWidth="1"/>
    <col min="2222" max="2222" width="18.85546875" customWidth="1"/>
    <col min="2223" max="2223" width="6.7109375" customWidth="1"/>
    <col min="2224" max="2225" width="11.7109375" customWidth="1"/>
    <col min="2227" max="2228" width="11.7109375" customWidth="1"/>
    <col min="2229" max="2229" width="4.5703125" customWidth="1"/>
    <col min="2230" max="2231" width="11.7109375" customWidth="1"/>
    <col min="2232" max="2234" width="6.7109375" customWidth="1"/>
    <col min="2235" max="2235" width="8.85546875" customWidth="1"/>
    <col min="2236" max="2236" width="4.7109375" customWidth="1"/>
    <col min="2237" max="2237" width="18.85546875" customWidth="1"/>
    <col min="2238" max="2238" width="6.7109375" customWidth="1"/>
    <col min="2239" max="2240" width="11.7109375" customWidth="1"/>
    <col min="2242" max="2243" width="11.7109375" customWidth="1"/>
    <col min="2244" max="2244" width="4.5703125" customWidth="1"/>
    <col min="2245" max="2246" width="11.7109375" customWidth="1"/>
    <col min="2247" max="2249" width="6.7109375" customWidth="1"/>
    <col min="2250" max="2250" width="8.85546875" customWidth="1"/>
    <col min="2252" max="2252" width="4.7109375" customWidth="1"/>
    <col min="2253" max="2253" width="18.85546875" customWidth="1"/>
    <col min="2254" max="2254" width="6.7109375" customWidth="1"/>
    <col min="2255" max="2256" width="11.7109375" customWidth="1"/>
    <col min="2258" max="2259" width="11.7109375" customWidth="1"/>
    <col min="2260" max="2260" width="4.5703125" customWidth="1"/>
    <col min="2261" max="2262" width="11.7109375" customWidth="1"/>
    <col min="2263" max="2265" width="6.7109375" customWidth="1"/>
    <col min="2266" max="2266" width="8.85546875" customWidth="1"/>
    <col min="2268" max="2268" width="15.85546875" customWidth="1"/>
    <col min="2269" max="2269" width="6.7109375" customWidth="1"/>
    <col min="2271" max="2271" width="10.28515625" customWidth="1"/>
    <col min="2275" max="2275" width="4.5703125" customWidth="1"/>
    <col min="2277" max="2277" width="10.140625" customWidth="1"/>
    <col min="2278" max="2281" width="6.7109375" customWidth="1"/>
    <col min="2283" max="2283" width="2.7109375" customWidth="1"/>
    <col min="2284" max="2284" width="4" customWidth="1"/>
    <col min="2285" max="2285" width="11.5703125" customWidth="1"/>
    <col min="2286" max="2286" width="10.7109375" customWidth="1"/>
    <col min="2287" max="2287" width="19" customWidth="1"/>
    <col min="2288" max="2290" width="5.7109375" customWidth="1"/>
    <col min="2291" max="2291" width="7.28515625" customWidth="1"/>
    <col min="2292" max="2292" width="9.28515625" customWidth="1"/>
    <col min="2294" max="2294" width="2.7109375" customWidth="1"/>
    <col min="2295" max="2295" width="4" customWidth="1"/>
    <col min="2296" max="2296" width="11.5703125" customWidth="1"/>
    <col min="2297" max="2297" width="10.7109375" customWidth="1"/>
    <col min="2298" max="2298" width="19" customWidth="1"/>
    <col min="2299" max="2301" width="5.7109375" customWidth="1"/>
    <col min="2302" max="2302" width="7.28515625" customWidth="1"/>
    <col min="2303" max="2303" width="9.28515625" customWidth="1"/>
    <col min="2307" max="2307" width="4" customWidth="1"/>
    <col min="2308" max="2308" width="11.5703125" bestFit="1" customWidth="1"/>
    <col min="2309" max="2309" width="10.7109375" bestFit="1" customWidth="1"/>
    <col min="2310" max="2310" width="19" customWidth="1"/>
    <col min="2311" max="2311" width="7.140625" customWidth="1"/>
    <col min="2312" max="2316" width="5.140625" customWidth="1"/>
    <col min="2317" max="2317" width="3.42578125" customWidth="1"/>
    <col min="2318" max="2326" width="0" hidden="1" customWidth="1"/>
    <col min="2327" max="2327" width="9.28515625" customWidth="1"/>
    <col min="2328" max="2328" width="2.7109375" customWidth="1"/>
    <col min="2329" max="2329" width="4" customWidth="1"/>
    <col min="2330" max="2330" width="11.5703125" customWidth="1"/>
    <col min="2331" max="2331" width="10.7109375" customWidth="1"/>
    <col min="2332" max="2332" width="19" customWidth="1"/>
    <col min="2333" max="2335" width="5.7109375" customWidth="1"/>
    <col min="2336" max="2336" width="7.28515625" customWidth="1"/>
    <col min="2337" max="2337" width="9.28515625" customWidth="1"/>
    <col min="2338" max="2338" width="2.7109375" customWidth="1"/>
    <col min="2339" max="2339" width="4" customWidth="1"/>
    <col min="2340" max="2340" width="11.5703125" customWidth="1"/>
    <col min="2341" max="2341" width="10.7109375" customWidth="1"/>
    <col min="2342" max="2342" width="19" customWidth="1"/>
    <col min="2343" max="2345" width="5.7109375" customWidth="1"/>
    <col min="2346" max="2346" width="7.28515625" customWidth="1"/>
    <col min="2347" max="2347" width="9.28515625" customWidth="1"/>
    <col min="2348" max="2348" width="2.7109375" customWidth="1"/>
    <col min="2349" max="2349" width="4" customWidth="1"/>
    <col min="2350" max="2350" width="11.5703125" customWidth="1"/>
    <col min="2351" max="2351" width="10.7109375" customWidth="1"/>
    <col min="2352" max="2352" width="19" customWidth="1"/>
    <col min="2353" max="2355" width="5.7109375" customWidth="1"/>
    <col min="2356" max="2356" width="7.28515625" customWidth="1"/>
    <col min="2357" max="2357" width="9.28515625" customWidth="1"/>
    <col min="2358" max="2366" width="0" hidden="1" customWidth="1"/>
    <col min="2367" max="2367" width="9.28515625" customWidth="1"/>
    <col min="2368" max="2368" width="2.7109375" customWidth="1"/>
    <col min="2369" max="2369" width="4" customWidth="1"/>
    <col min="2370" max="2370" width="11.5703125" customWidth="1"/>
    <col min="2371" max="2371" width="10.7109375" customWidth="1"/>
    <col min="2372" max="2372" width="19" customWidth="1"/>
    <col min="2373" max="2375" width="5.7109375" customWidth="1"/>
    <col min="2376" max="2376" width="7.28515625" customWidth="1"/>
    <col min="2377" max="2377" width="9.28515625" customWidth="1"/>
    <col min="2378" max="2378" width="2.7109375" customWidth="1"/>
    <col min="2379" max="2379" width="4" customWidth="1"/>
    <col min="2380" max="2380" width="11.5703125" customWidth="1"/>
    <col min="2381" max="2381" width="10.7109375" customWidth="1"/>
    <col min="2382" max="2382" width="19" customWidth="1"/>
    <col min="2383" max="2385" width="5.7109375" customWidth="1"/>
    <col min="2386" max="2386" width="7.28515625" customWidth="1"/>
    <col min="2387" max="2387" width="9.28515625" customWidth="1"/>
    <col min="2388" max="2388" width="2.7109375" customWidth="1"/>
    <col min="2389" max="2389" width="4" customWidth="1"/>
    <col min="2390" max="2390" width="11.5703125" customWidth="1"/>
    <col min="2391" max="2391" width="10.7109375" customWidth="1"/>
    <col min="2392" max="2392" width="19" customWidth="1"/>
    <col min="2393" max="2395" width="5.7109375" customWidth="1"/>
    <col min="2396" max="2396" width="7.28515625" customWidth="1"/>
    <col min="2397" max="2397" width="9.28515625" customWidth="1"/>
    <col min="2398" max="2398" width="10.42578125" customWidth="1"/>
    <col min="2399" max="2399" width="2.7109375" customWidth="1"/>
    <col min="2400" max="2400" width="4" customWidth="1"/>
    <col min="2401" max="2401" width="11.5703125" customWidth="1"/>
    <col min="2402" max="2402" width="10.7109375" customWidth="1"/>
    <col min="2403" max="2403" width="19" customWidth="1"/>
    <col min="2404" max="2406" width="5.7109375" customWidth="1"/>
    <col min="2407" max="2407" width="7.28515625" customWidth="1"/>
    <col min="2408" max="2408" width="9.28515625" customWidth="1"/>
    <col min="2410" max="2410" width="2.7109375" customWidth="1"/>
    <col min="2411" max="2411" width="4" customWidth="1"/>
    <col min="2412" max="2412" width="11.5703125" customWidth="1"/>
    <col min="2413" max="2413" width="10.7109375" customWidth="1"/>
    <col min="2414" max="2414" width="19" customWidth="1"/>
    <col min="2415" max="2417" width="5.7109375" customWidth="1"/>
    <col min="2418" max="2418" width="7.28515625" customWidth="1"/>
    <col min="2419" max="2419" width="9.28515625" customWidth="1"/>
    <col min="2420" max="2420" width="2.7109375" customWidth="1"/>
    <col min="2421" max="2421" width="4" customWidth="1"/>
    <col min="2422" max="2422" width="11.5703125" customWidth="1"/>
    <col min="2423" max="2423" width="10.7109375" customWidth="1"/>
    <col min="2424" max="2424" width="19" customWidth="1"/>
    <col min="2425" max="2427" width="5.7109375" customWidth="1"/>
    <col min="2428" max="2428" width="7.28515625" customWidth="1"/>
    <col min="2429" max="2429" width="9.28515625" customWidth="1"/>
    <col min="2430" max="2430" width="2.85546875" customWidth="1"/>
    <col min="2431" max="2431" width="4" customWidth="1"/>
    <col min="2432" max="2432" width="11.5703125" customWidth="1"/>
    <col min="2433" max="2433" width="10.7109375" customWidth="1"/>
    <col min="2434" max="2434" width="19" customWidth="1"/>
    <col min="2435" max="2437" width="5.7109375" customWidth="1"/>
    <col min="2438" max="2438" width="7.28515625" customWidth="1"/>
    <col min="2439" max="2439" width="9.7109375" customWidth="1"/>
    <col min="2440" max="2440" width="2.7109375" customWidth="1"/>
    <col min="2441" max="2441" width="4" customWidth="1"/>
    <col min="2442" max="2442" width="11.5703125" customWidth="1"/>
    <col min="2443" max="2443" width="10.7109375" customWidth="1"/>
    <col min="2444" max="2444" width="19" customWidth="1"/>
    <col min="2445" max="2447" width="5.7109375" customWidth="1"/>
    <col min="2448" max="2448" width="7.28515625" customWidth="1"/>
    <col min="2449" max="2449" width="9.28515625" customWidth="1"/>
    <col min="2450" max="2450" width="4.42578125" customWidth="1"/>
    <col min="2451" max="2451" width="2.7109375" customWidth="1"/>
    <col min="2452" max="2452" width="4" customWidth="1"/>
    <col min="2453" max="2453" width="11.5703125" customWidth="1"/>
    <col min="2454" max="2454" width="10.7109375" customWidth="1"/>
    <col min="2455" max="2455" width="19" customWidth="1"/>
    <col min="2456" max="2458" width="5.7109375" customWidth="1"/>
    <col min="2459" max="2459" width="7.28515625" customWidth="1"/>
    <col min="2460" max="2460" width="9.28515625" customWidth="1"/>
    <col min="2461" max="2461" width="4.7109375" customWidth="1"/>
    <col min="2462" max="2462" width="18.85546875" customWidth="1"/>
    <col min="2463" max="2463" width="5.140625" customWidth="1"/>
    <col min="2464" max="2465" width="11.7109375" customWidth="1"/>
    <col min="2466" max="2466" width="5.5703125" customWidth="1"/>
    <col min="2467" max="2468" width="11.7109375" customWidth="1"/>
    <col min="2469" max="2469" width="4.5703125" customWidth="1"/>
    <col min="2470" max="2471" width="11.7109375" customWidth="1"/>
    <col min="2472" max="2474" width="6.7109375" customWidth="1"/>
    <col min="2475" max="2475" width="8.85546875" customWidth="1"/>
    <col min="2477" max="2477" width="4.7109375" customWidth="1"/>
    <col min="2478" max="2478" width="18.85546875" customWidth="1"/>
    <col min="2479" max="2479" width="6.7109375" customWidth="1"/>
    <col min="2480" max="2481" width="11.7109375" customWidth="1"/>
    <col min="2483" max="2484" width="11.7109375" customWidth="1"/>
    <col min="2485" max="2485" width="4.5703125" customWidth="1"/>
    <col min="2486" max="2487" width="11.7109375" customWidth="1"/>
    <col min="2488" max="2490" width="6.7109375" customWidth="1"/>
    <col min="2491" max="2491" width="8.85546875" customWidth="1"/>
    <col min="2492" max="2492" width="4.7109375" customWidth="1"/>
    <col min="2493" max="2493" width="18.85546875" customWidth="1"/>
    <col min="2494" max="2494" width="6.7109375" customWidth="1"/>
    <col min="2495" max="2496" width="11.7109375" customWidth="1"/>
    <col min="2498" max="2499" width="11.7109375" customWidth="1"/>
    <col min="2500" max="2500" width="4.5703125" customWidth="1"/>
    <col min="2501" max="2502" width="11.7109375" customWidth="1"/>
    <col min="2503" max="2505" width="6.7109375" customWidth="1"/>
    <col min="2506" max="2506" width="8.85546875" customWidth="1"/>
    <col min="2508" max="2508" width="4.7109375" customWidth="1"/>
    <col min="2509" max="2509" width="18.85546875" customWidth="1"/>
    <col min="2510" max="2510" width="6.7109375" customWidth="1"/>
    <col min="2511" max="2512" width="11.7109375" customWidth="1"/>
    <col min="2514" max="2515" width="11.7109375" customWidth="1"/>
    <col min="2516" max="2516" width="4.5703125" customWidth="1"/>
    <col min="2517" max="2518" width="11.7109375" customWidth="1"/>
    <col min="2519" max="2521" width="6.7109375" customWidth="1"/>
    <col min="2522" max="2522" width="8.85546875" customWidth="1"/>
    <col min="2524" max="2524" width="15.85546875" customWidth="1"/>
    <col min="2525" max="2525" width="6.7109375" customWidth="1"/>
    <col min="2527" max="2527" width="10.28515625" customWidth="1"/>
    <col min="2531" max="2531" width="4.5703125" customWidth="1"/>
    <col min="2533" max="2533" width="10.140625" customWidth="1"/>
    <col min="2534" max="2537" width="6.7109375" customWidth="1"/>
    <col min="2539" max="2539" width="2.7109375" customWidth="1"/>
    <col min="2540" max="2540" width="4" customWidth="1"/>
    <col min="2541" max="2541" width="11.5703125" customWidth="1"/>
    <col min="2542" max="2542" width="10.7109375" customWidth="1"/>
    <col min="2543" max="2543" width="19" customWidth="1"/>
    <col min="2544" max="2546" width="5.7109375" customWidth="1"/>
    <col min="2547" max="2547" width="7.28515625" customWidth="1"/>
    <col min="2548" max="2548" width="9.28515625" customWidth="1"/>
    <col min="2550" max="2550" width="2.7109375" customWidth="1"/>
    <col min="2551" max="2551" width="4" customWidth="1"/>
    <col min="2552" max="2552" width="11.5703125" customWidth="1"/>
    <col min="2553" max="2553" width="10.7109375" customWidth="1"/>
    <col min="2554" max="2554" width="19" customWidth="1"/>
    <col min="2555" max="2557" width="5.7109375" customWidth="1"/>
    <col min="2558" max="2558" width="7.28515625" customWidth="1"/>
    <col min="2559" max="2559" width="9.28515625" customWidth="1"/>
    <col min="2563" max="2563" width="4" customWidth="1"/>
    <col min="2564" max="2564" width="11.5703125" bestFit="1" customWidth="1"/>
    <col min="2565" max="2565" width="10.7109375" bestFit="1" customWidth="1"/>
    <col min="2566" max="2566" width="19" customWidth="1"/>
    <col min="2567" max="2567" width="7.140625" customWidth="1"/>
    <col min="2568" max="2572" width="5.140625" customWidth="1"/>
    <col min="2573" max="2573" width="3.42578125" customWidth="1"/>
    <col min="2574" max="2582" width="0" hidden="1" customWidth="1"/>
    <col min="2583" max="2583" width="9.28515625" customWidth="1"/>
    <col min="2584" max="2584" width="2.7109375" customWidth="1"/>
    <col min="2585" max="2585" width="4" customWidth="1"/>
    <col min="2586" max="2586" width="11.5703125" customWidth="1"/>
    <col min="2587" max="2587" width="10.7109375" customWidth="1"/>
    <col min="2588" max="2588" width="19" customWidth="1"/>
    <col min="2589" max="2591" width="5.7109375" customWidth="1"/>
    <col min="2592" max="2592" width="7.28515625" customWidth="1"/>
    <col min="2593" max="2593" width="9.28515625" customWidth="1"/>
    <col min="2594" max="2594" width="2.7109375" customWidth="1"/>
    <col min="2595" max="2595" width="4" customWidth="1"/>
    <col min="2596" max="2596" width="11.5703125" customWidth="1"/>
    <col min="2597" max="2597" width="10.7109375" customWidth="1"/>
    <col min="2598" max="2598" width="19" customWidth="1"/>
    <col min="2599" max="2601" width="5.7109375" customWidth="1"/>
    <col min="2602" max="2602" width="7.28515625" customWidth="1"/>
    <col min="2603" max="2603" width="9.28515625" customWidth="1"/>
    <col min="2604" max="2604" width="2.7109375" customWidth="1"/>
    <col min="2605" max="2605" width="4" customWidth="1"/>
    <col min="2606" max="2606" width="11.5703125" customWidth="1"/>
    <col min="2607" max="2607" width="10.7109375" customWidth="1"/>
    <col min="2608" max="2608" width="19" customWidth="1"/>
    <col min="2609" max="2611" width="5.7109375" customWidth="1"/>
    <col min="2612" max="2612" width="7.28515625" customWidth="1"/>
    <col min="2613" max="2613" width="9.28515625" customWidth="1"/>
    <col min="2614" max="2622" width="0" hidden="1" customWidth="1"/>
    <col min="2623" max="2623" width="9.28515625" customWidth="1"/>
    <col min="2624" max="2624" width="2.7109375" customWidth="1"/>
    <col min="2625" max="2625" width="4" customWidth="1"/>
    <col min="2626" max="2626" width="11.5703125" customWidth="1"/>
    <col min="2627" max="2627" width="10.7109375" customWidth="1"/>
    <col min="2628" max="2628" width="19" customWidth="1"/>
    <col min="2629" max="2631" width="5.7109375" customWidth="1"/>
    <col min="2632" max="2632" width="7.28515625" customWidth="1"/>
    <col min="2633" max="2633" width="9.28515625" customWidth="1"/>
    <col min="2634" max="2634" width="2.7109375" customWidth="1"/>
    <col min="2635" max="2635" width="4" customWidth="1"/>
    <col min="2636" max="2636" width="11.5703125" customWidth="1"/>
    <col min="2637" max="2637" width="10.7109375" customWidth="1"/>
    <col min="2638" max="2638" width="19" customWidth="1"/>
    <col min="2639" max="2641" width="5.7109375" customWidth="1"/>
    <col min="2642" max="2642" width="7.28515625" customWidth="1"/>
    <col min="2643" max="2643" width="9.28515625" customWidth="1"/>
    <col min="2644" max="2644" width="2.7109375" customWidth="1"/>
    <col min="2645" max="2645" width="4" customWidth="1"/>
    <col min="2646" max="2646" width="11.5703125" customWidth="1"/>
    <col min="2647" max="2647" width="10.7109375" customWidth="1"/>
    <col min="2648" max="2648" width="19" customWidth="1"/>
    <col min="2649" max="2651" width="5.7109375" customWidth="1"/>
    <col min="2652" max="2652" width="7.28515625" customWidth="1"/>
    <col min="2653" max="2653" width="9.28515625" customWidth="1"/>
    <col min="2654" max="2654" width="10.42578125" customWidth="1"/>
    <col min="2655" max="2655" width="2.7109375" customWidth="1"/>
    <col min="2656" max="2656" width="4" customWidth="1"/>
    <col min="2657" max="2657" width="11.5703125" customWidth="1"/>
    <col min="2658" max="2658" width="10.7109375" customWidth="1"/>
    <col min="2659" max="2659" width="19" customWidth="1"/>
    <col min="2660" max="2662" width="5.7109375" customWidth="1"/>
    <col min="2663" max="2663" width="7.28515625" customWidth="1"/>
    <col min="2664" max="2664" width="9.28515625" customWidth="1"/>
    <col min="2666" max="2666" width="2.7109375" customWidth="1"/>
    <col min="2667" max="2667" width="4" customWidth="1"/>
    <col min="2668" max="2668" width="11.5703125" customWidth="1"/>
    <col min="2669" max="2669" width="10.7109375" customWidth="1"/>
    <col min="2670" max="2670" width="19" customWidth="1"/>
    <col min="2671" max="2673" width="5.7109375" customWidth="1"/>
    <col min="2674" max="2674" width="7.28515625" customWidth="1"/>
    <col min="2675" max="2675" width="9.28515625" customWidth="1"/>
    <col min="2676" max="2676" width="2.7109375" customWidth="1"/>
    <col min="2677" max="2677" width="4" customWidth="1"/>
    <col min="2678" max="2678" width="11.5703125" customWidth="1"/>
    <col min="2679" max="2679" width="10.7109375" customWidth="1"/>
    <col min="2680" max="2680" width="19" customWidth="1"/>
    <col min="2681" max="2683" width="5.7109375" customWidth="1"/>
    <col min="2684" max="2684" width="7.28515625" customWidth="1"/>
    <col min="2685" max="2685" width="9.28515625" customWidth="1"/>
    <col min="2686" max="2686" width="2.85546875" customWidth="1"/>
    <col min="2687" max="2687" width="4" customWidth="1"/>
    <col min="2688" max="2688" width="11.5703125" customWidth="1"/>
    <col min="2689" max="2689" width="10.7109375" customWidth="1"/>
    <col min="2690" max="2690" width="19" customWidth="1"/>
    <col min="2691" max="2693" width="5.7109375" customWidth="1"/>
    <col min="2694" max="2694" width="7.28515625" customWidth="1"/>
    <col min="2695" max="2695" width="9.7109375" customWidth="1"/>
    <col min="2696" max="2696" width="2.7109375" customWidth="1"/>
    <col min="2697" max="2697" width="4" customWidth="1"/>
    <col min="2698" max="2698" width="11.5703125" customWidth="1"/>
    <col min="2699" max="2699" width="10.7109375" customWidth="1"/>
    <col min="2700" max="2700" width="19" customWidth="1"/>
    <col min="2701" max="2703" width="5.7109375" customWidth="1"/>
    <col min="2704" max="2704" width="7.28515625" customWidth="1"/>
    <col min="2705" max="2705" width="9.28515625" customWidth="1"/>
    <col min="2706" max="2706" width="4.42578125" customWidth="1"/>
    <col min="2707" max="2707" width="2.7109375" customWidth="1"/>
    <col min="2708" max="2708" width="4" customWidth="1"/>
    <col min="2709" max="2709" width="11.5703125" customWidth="1"/>
    <col min="2710" max="2710" width="10.7109375" customWidth="1"/>
    <col min="2711" max="2711" width="19" customWidth="1"/>
    <col min="2712" max="2714" width="5.7109375" customWidth="1"/>
    <col min="2715" max="2715" width="7.28515625" customWidth="1"/>
    <col min="2716" max="2716" width="9.28515625" customWidth="1"/>
    <col min="2717" max="2717" width="4.7109375" customWidth="1"/>
    <col min="2718" max="2718" width="18.85546875" customWidth="1"/>
    <col min="2719" max="2719" width="5.140625" customWidth="1"/>
    <col min="2720" max="2721" width="11.7109375" customWidth="1"/>
    <col min="2722" max="2722" width="5.5703125" customWidth="1"/>
    <col min="2723" max="2724" width="11.7109375" customWidth="1"/>
    <col min="2725" max="2725" width="4.5703125" customWidth="1"/>
    <col min="2726" max="2727" width="11.7109375" customWidth="1"/>
    <col min="2728" max="2730" width="6.7109375" customWidth="1"/>
    <col min="2731" max="2731" width="8.85546875" customWidth="1"/>
    <col min="2733" max="2733" width="4.7109375" customWidth="1"/>
    <col min="2734" max="2734" width="18.85546875" customWidth="1"/>
    <col min="2735" max="2735" width="6.7109375" customWidth="1"/>
    <col min="2736" max="2737" width="11.7109375" customWidth="1"/>
    <col min="2739" max="2740" width="11.7109375" customWidth="1"/>
    <col min="2741" max="2741" width="4.5703125" customWidth="1"/>
    <col min="2742" max="2743" width="11.7109375" customWidth="1"/>
    <col min="2744" max="2746" width="6.7109375" customWidth="1"/>
    <col min="2747" max="2747" width="8.85546875" customWidth="1"/>
    <col min="2748" max="2748" width="4.7109375" customWidth="1"/>
    <col min="2749" max="2749" width="18.85546875" customWidth="1"/>
    <col min="2750" max="2750" width="6.7109375" customWidth="1"/>
    <col min="2751" max="2752" width="11.7109375" customWidth="1"/>
    <col min="2754" max="2755" width="11.7109375" customWidth="1"/>
    <col min="2756" max="2756" width="4.5703125" customWidth="1"/>
    <col min="2757" max="2758" width="11.7109375" customWidth="1"/>
    <col min="2759" max="2761" width="6.7109375" customWidth="1"/>
    <col min="2762" max="2762" width="8.85546875" customWidth="1"/>
    <col min="2764" max="2764" width="4.7109375" customWidth="1"/>
    <col min="2765" max="2765" width="18.85546875" customWidth="1"/>
    <col min="2766" max="2766" width="6.7109375" customWidth="1"/>
    <col min="2767" max="2768" width="11.7109375" customWidth="1"/>
    <col min="2770" max="2771" width="11.7109375" customWidth="1"/>
    <col min="2772" max="2772" width="4.5703125" customWidth="1"/>
    <col min="2773" max="2774" width="11.7109375" customWidth="1"/>
    <col min="2775" max="2777" width="6.7109375" customWidth="1"/>
    <col min="2778" max="2778" width="8.85546875" customWidth="1"/>
    <col min="2780" max="2780" width="15.85546875" customWidth="1"/>
    <col min="2781" max="2781" width="6.7109375" customWidth="1"/>
    <col min="2783" max="2783" width="10.28515625" customWidth="1"/>
    <col min="2787" max="2787" width="4.5703125" customWidth="1"/>
    <col min="2789" max="2789" width="10.140625" customWidth="1"/>
    <col min="2790" max="2793" width="6.7109375" customWidth="1"/>
    <col min="2795" max="2795" width="2.7109375" customWidth="1"/>
    <col min="2796" max="2796" width="4" customWidth="1"/>
    <col min="2797" max="2797" width="11.5703125" customWidth="1"/>
    <col min="2798" max="2798" width="10.7109375" customWidth="1"/>
    <col min="2799" max="2799" width="19" customWidth="1"/>
    <col min="2800" max="2802" width="5.7109375" customWidth="1"/>
    <col min="2803" max="2803" width="7.28515625" customWidth="1"/>
    <col min="2804" max="2804" width="9.28515625" customWidth="1"/>
    <col min="2806" max="2806" width="2.7109375" customWidth="1"/>
    <col min="2807" max="2807" width="4" customWidth="1"/>
    <col min="2808" max="2808" width="11.5703125" customWidth="1"/>
    <col min="2809" max="2809" width="10.7109375" customWidth="1"/>
    <col min="2810" max="2810" width="19" customWidth="1"/>
    <col min="2811" max="2813" width="5.7109375" customWidth="1"/>
    <col min="2814" max="2814" width="7.28515625" customWidth="1"/>
    <col min="2815" max="2815" width="9.28515625" customWidth="1"/>
    <col min="2819" max="2819" width="4" customWidth="1"/>
    <col min="2820" max="2820" width="11.5703125" bestFit="1" customWidth="1"/>
    <col min="2821" max="2821" width="10.7109375" bestFit="1" customWidth="1"/>
    <col min="2822" max="2822" width="19" customWidth="1"/>
    <col min="2823" max="2823" width="7.140625" customWidth="1"/>
    <col min="2824" max="2828" width="5.140625" customWidth="1"/>
    <col min="2829" max="2829" width="3.42578125" customWidth="1"/>
    <col min="2830" max="2838" width="0" hidden="1" customWidth="1"/>
    <col min="2839" max="2839" width="9.28515625" customWidth="1"/>
    <col min="2840" max="2840" width="2.7109375" customWidth="1"/>
    <col min="2841" max="2841" width="4" customWidth="1"/>
    <col min="2842" max="2842" width="11.5703125" customWidth="1"/>
    <col min="2843" max="2843" width="10.7109375" customWidth="1"/>
    <col min="2844" max="2844" width="19" customWidth="1"/>
    <col min="2845" max="2847" width="5.7109375" customWidth="1"/>
    <col min="2848" max="2848" width="7.28515625" customWidth="1"/>
    <col min="2849" max="2849" width="9.28515625" customWidth="1"/>
    <col min="2850" max="2850" width="2.7109375" customWidth="1"/>
    <col min="2851" max="2851" width="4" customWidth="1"/>
    <col min="2852" max="2852" width="11.5703125" customWidth="1"/>
    <col min="2853" max="2853" width="10.7109375" customWidth="1"/>
    <col min="2854" max="2854" width="19" customWidth="1"/>
    <col min="2855" max="2857" width="5.7109375" customWidth="1"/>
    <col min="2858" max="2858" width="7.28515625" customWidth="1"/>
    <col min="2859" max="2859" width="9.28515625" customWidth="1"/>
    <col min="2860" max="2860" width="2.7109375" customWidth="1"/>
    <col min="2861" max="2861" width="4" customWidth="1"/>
    <col min="2862" max="2862" width="11.5703125" customWidth="1"/>
    <col min="2863" max="2863" width="10.7109375" customWidth="1"/>
    <col min="2864" max="2864" width="19" customWidth="1"/>
    <col min="2865" max="2867" width="5.7109375" customWidth="1"/>
    <col min="2868" max="2868" width="7.28515625" customWidth="1"/>
    <col min="2869" max="2869" width="9.28515625" customWidth="1"/>
    <col min="2870" max="2878" width="0" hidden="1" customWidth="1"/>
    <col min="2879" max="2879" width="9.28515625" customWidth="1"/>
    <col min="2880" max="2880" width="2.7109375" customWidth="1"/>
    <col min="2881" max="2881" width="4" customWidth="1"/>
    <col min="2882" max="2882" width="11.5703125" customWidth="1"/>
    <col min="2883" max="2883" width="10.7109375" customWidth="1"/>
    <col min="2884" max="2884" width="19" customWidth="1"/>
    <col min="2885" max="2887" width="5.7109375" customWidth="1"/>
    <col min="2888" max="2888" width="7.28515625" customWidth="1"/>
    <col min="2889" max="2889" width="9.28515625" customWidth="1"/>
    <col min="2890" max="2890" width="2.7109375" customWidth="1"/>
    <col min="2891" max="2891" width="4" customWidth="1"/>
    <col min="2892" max="2892" width="11.5703125" customWidth="1"/>
    <col min="2893" max="2893" width="10.7109375" customWidth="1"/>
    <col min="2894" max="2894" width="19" customWidth="1"/>
    <col min="2895" max="2897" width="5.7109375" customWidth="1"/>
    <col min="2898" max="2898" width="7.28515625" customWidth="1"/>
    <col min="2899" max="2899" width="9.28515625" customWidth="1"/>
    <col min="2900" max="2900" width="2.7109375" customWidth="1"/>
    <col min="2901" max="2901" width="4" customWidth="1"/>
    <col min="2902" max="2902" width="11.5703125" customWidth="1"/>
    <col min="2903" max="2903" width="10.7109375" customWidth="1"/>
    <col min="2904" max="2904" width="19" customWidth="1"/>
    <col min="2905" max="2907" width="5.7109375" customWidth="1"/>
    <col min="2908" max="2908" width="7.28515625" customWidth="1"/>
    <col min="2909" max="2909" width="9.28515625" customWidth="1"/>
    <col min="2910" max="2910" width="10.42578125" customWidth="1"/>
    <col min="2911" max="2911" width="2.7109375" customWidth="1"/>
    <col min="2912" max="2912" width="4" customWidth="1"/>
    <col min="2913" max="2913" width="11.5703125" customWidth="1"/>
    <col min="2914" max="2914" width="10.7109375" customWidth="1"/>
    <col min="2915" max="2915" width="19" customWidth="1"/>
    <col min="2916" max="2918" width="5.7109375" customWidth="1"/>
    <col min="2919" max="2919" width="7.28515625" customWidth="1"/>
    <col min="2920" max="2920" width="9.28515625" customWidth="1"/>
    <col min="2922" max="2922" width="2.7109375" customWidth="1"/>
    <col min="2923" max="2923" width="4" customWidth="1"/>
    <col min="2924" max="2924" width="11.5703125" customWidth="1"/>
    <col min="2925" max="2925" width="10.7109375" customWidth="1"/>
    <col min="2926" max="2926" width="19" customWidth="1"/>
    <col min="2927" max="2929" width="5.7109375" customWidth="1"/>
    <col min="2930" max="2930" width="7.28515625" customWidth="1"/>
    <col min="2931" max="2931" width="9.28515625" customWidth="1"/>
    <col min="2932" max="2932" width="2.7109375" customWidth="1"/>
    <col min="2933" max="2933" width="4" customWidth="1"/>
    <col min="2934" max="2934" width="11.5703125" customWidth="1"/>
    <col min="2935" max="2935" width="10.7109375" customWidth="1"/>
    <col min="2936" max="2936" width="19" customWidth="1"/>
    <col min="2937" max="2939" width="5.7109375" customWidth="1"/>
    <col min="2940" max="2940" width="7.28515625" customWidth="1"/>
    <col min="2941" max="2941" width="9.28515625" customWidth="1"/>
    <col min="2942" max="2942" width="2.85546875" customWidth="1"/>
    <col min="2943" max="2943" width="4" customWidth="1"/>
    <col min="2944" max="2944" width="11.5703125" customWidth="1"/>
    <col min="2945" max="2945" width="10.7109375" customWidth="1"/>
    <col min="2946" max="2946" width="19" customWidth="1"/>
    <col min="2947" max="2949" width="5.7109375" customWidth="1"/>
    <col min="2950" max="2950" width="7.28515625" customWidth="1"/>
    <col min="2951" max="2951" width="9.7109375" customWidth="1"/>
    <col min="2952" max="2952" width="2.7109375" customWidth="1"/>
    <col min="2953" max="2953" width="4" customWidth="1"/>
    <col min="2954" max="2954" width="11.5703125" customWidth="1"/>
    <col min="2955" max="2955" width="10.7109375" customWidth="1"/>
    <col min="2956" max="2956" width="19" customWidth="1"/>
    <col min="2957" max="2959" width="5.7109375" customWidth="1"/>
    <col min="2960" max="2960" width="7.28515625" customWidth="1"/>
    <col min="2961" max="2961" width="9.28515625" customWidth="1"/>
    <col min="2962" max="2962" width="4.42578125" customWidth="1"/>
    <col min="2963" max="2963" width="2.7109375" customWidth="1"/>
    <col min="2964" max="2964" width="4" customWidth="1"/>
    <col min="2965" max="2965" width="11.5703125" customWidth="1"/>
    <col min="2966" max="2966" width="10.7109375" customWidth="1"/>
    <col min="2967" max="2967" width="19" customWidth="1"/>
    <col min="2968" max="2970" width="5.7109375" customWidth="1"/>
    <col min="2971" max="2971" width="7.28515625" customWidth="1"/>
    <col min="2972" max="2972" width="9.28515625" customWidth="1"/>
    <col min="2973" max="2973" width="4.7109375" customWidth="1"/>
    <col min="2974" max="2974" width="18.85546875" customWidth="1"/>
    <col min="2975" max="2975" width="5.140625" customWidth="1"/>
    <col min="2976" max="2977" width="11.7109375" customWidth="1"/>
    <col min="2978" max="2978" width="5.5703125" customWidth="1"/>
    <col min="2979" max="2980" width="11.7109375" customWidth="1"/>
    <col min="2981" max="2981" width="4.5703125" customWidth="1"/>
    <col min="2982" max="2983" width="11.7109375" customWidth="1"/>
    <col min="2984" max="2986" width="6.7109375" customWidth="1"/>
    <col min="2987" max="2987" width="8.85546875" customWidth="1"/>
    <col min="2989" max="2989" width="4.7109375" customWidth="1"/>
    <col min="2990" max="2990" width="18.85546875" customWidth="1"/>
    <col min="2991" max="2991" width="6.7109375" customWidth="1"/>
    <col min="2992" max="2993" width="11.7109375" customWidth="1"/>
    <col min="2995" max="2996" width="11.7109375" customWidth="1"/>
    <col min="2997" max="2997" width="4.5703125" customWidth="1"/>
    <col min="2998" max="2999" width="11.7109375" customWidth="1"/>
    <col min="3000" max="3002" width="6.7109375" customWidth="1"/>
    <col min="3003" max="3003" width="8.85546875" customWidth="1"/>
    <col min="3004" max="3004" width="4.7109375" customWidth="1"/>
    <col min="3005" max="3005" width="18.85546875" customWidth="1"/>
    <col min="3006" max="3006" width="6.7109375" customWidth="1"/>
    <col min="3007" max="3008" width="11.7109375" customWidth="1"/>
    <col min="3010" max="3011" width="11.7109375" customWidth="1"/>
    <col min="3012" max="3012" width="4.5703125" customWidth="1"/>
    <col min="3013" max="3014" width="11.7109375" customWidth="1"/>
    <col min="3015" max="3017" width="6.7109375" customWidth="1"/>
    <col min="3018" max="3018" width="8.85546875" customWidth="1"/>
    <col min="3020" max="3020" width="4.7109375" customWidth="1"/>
    <col min="3021" max="3021" width="18.85546875" customWidth="1"/>
    <col min="3022" max="3022" width="6.7109375" customWidth="1"/>
    <col min="3023" max="3024" width="11.7109375" customWidth="1"/>
    <col min="3026" max="3027" width="11.7109375" customWidth="1"/>
    <col min="3028" max="3028" width="4.5703125" customWidth="1"/>
    <col min="3029" max="3030" width="11.7109375" customWidth="1"/>
    <col min="3031" max="3033" width="6.7109375" customWidth="1"/>
    <col min="3034" max="3034" width="8.85546875" customWidth="1"/>
    <col min="3036" max="3036" width="15.85546875" customWidth="1"/>
    <col min="3037" max="3037" width="6.7109375" customWidth="1"/>
    <col min="3039" max="3039" width="10.28515625" customWidth="1"/>
    <col min="3043" max="3043" width="4.5703125" customWidth="1"/>
    <col min="3045" max="3045" width="10.140625" customWidth="1"/>
    <col min="3046" max="3049" width="6.7109375" customWidth="1"/>
    <col min="3051" max="3051" width="2.7109375" customWidth="1"/>
    <col min="3052" max="3052" width="4" customWidth="1"/>
    <col min="3053" max="3053" width="11.5703125" customWidth="1"/>
    <col min="3054" max="3054" width="10.7109375" customWidth="1"/>
    <col min="3055" max="3055" width="19" customWidth="1"/>
    <col min="3056" max="3058" width="5.7109375" customWidth="1"/>
    <col min="3059" max="3059" width="7.28515625" customWidth="1"/>
    <col min="3060" max="3060" width="9.28515625" customWidth="1"/>
    <col min="3062" max="3062" width="2.7109375" customWidth="1"/>
    <col min="3063" max="3063" width="4" customWidth="1"/>
    <col min="3064" max="3064" width="11.5703125" customWidth="1"/>
    <col min="3065" max="3065" width="10.7109375" customWidth="1"/>
    <col min="3066" max="3066" width="19" customWidth="1"/>
    <col min="3067" max="3069" width="5.7109375" customWidth="1"/>
    <col min="3070" max="3070" width="7.28515625" customWidth="1"/>
    <col min="3071" max="3071" width="9.28515625" customWidth="1"/>
    <col min="3075" max="3075" width="4" customWidth="1"/>
    <col min="3076" max="3076" width="11.5703125" bestFit="1" customWidth="1"/>
    <col min="3077" max="3077" width="10.7109375" bestFit="1" customWidth="1"/>
    <col min="3078" max="3078" width="19" customWidth="1"/>
    <col min="3079" max="3079" width="7.140625" customWidth="1"/>
    <col min="3080" max="3084" width="5.140625" customWidth="1"/>
    <col min="3085" max="3085" width="3.42578125" customWidth="1"/>
    <col min="3086" max="3094" width="0" hidden="1" customWidth="1"/>
    <col min="3095" max="3095" width="9.28515625" customWidth="1"/>
    <col min="3096" max="3096" width="2.7109375" customWidth="1"/>
    <col min="3097" max="3097" width="4" customWidth="1"/>
    <col min="3098" max="3098" width="11.5703125" customWidth="1"/>
    <col min="3099" max="3099" width="10.7109375" customWidth="1"/>
    <col min="3100" max="3100" width="19" customWidth="1"/>
    <col min="3101" max="3103" width="5.7109375" customWidth="1"/>
    <col min="3104" max="3104" width="7.28515625" customWidth="1"/>
    <col min="3105" max="3105" width="9.28515625" customWidth="1"/>
    <col min="3106" max="3106" width="2.7109375" customWidth="1"/>
    <col min="3107" max="3107" width="4" customWidth="1"/>
    <col min="3108" max="3108" width="11.5703125" customWidth="1"/>
    <col min="3109" max="3109" width="10.7109375" customWidth="1"/>
    <col min="3110" max="3110" width="19" customWidth="1"/>
    <col min="3111" max="3113" width="5.7109375" customWidth="1"/>
    <col min="3114" max="3114" width="7.28515625" customWidth="1"/>
    <col min="3115" max="3115" width="9.28515625" customWidth="1"/>
    <col min="3116" max="3116" width="2.7109375" customWidth="1"/>
    <col min="3117" max="3117" width="4" customWidth="1"/>
    <col min="3118" max="3118" width="11.5703125" customWidth="1"/>
    <col min="3119" max="3119" width="10.7109375" customWidth="1"/>
    <col min="3120" max="3120" width="19" customWidth="1"/>
    <col min="3121" max="3123" width="5.7109375" customWidth="1"/>
    <col min="3124" max="3124" width="7.28515625" customWidth="1"/>
    <col min="3125" max="3125" width="9.28515625" customWidth="1"/>
    <col min="3126" max="3134" width="0" hidden="1" customWidth="1"/>
    <col min="3135" max="3135" width="9.28515625" customWidth="1"/>
    <col min="3136" max="3136" width="2.7109375" customWidth="1"/>
    <col min="3137" max="3137" width="4" customWidth="1"/>
    <col min="3138" max="3138" width="11.5703125" customWidth="1"/>
    <col min="3139" max="3139" width="10.7109375" customWidth="1"/>
    <col min="3140" max="3140" width="19" customWidth="1"/>
    <col min="3141" max="3143" width="5.7109375" customWidth="1"/>
    <col min="3144" max="3144" width="7.28515625" customWidth="1"/>
    <col min="3145" max="3145" width="9.28515625" customWidth="1"/>
    <col min="3146" max="3146" width="2.7109375" customWidth="1"/>
    <col min="3147" max="3147" width="4" customWidth="1"/>
    <col min="3148" max="3148" width="11.5703125" customWidth="1"/>
    <col min="3149" max="3149" width="10.7109375" customWidth="1"/>
    <col min="3150" max="3150" width="19" customWidth="1"/>
    <col min="3151" max="3153" width="5.7109375" customWidth="1"/>
    <col min="3154" max="3154" width="7.28515625" customWidth="1"/>
    <col min="3155" max="3155" width="9.28515625" customWidth="1"/>
    <col min="3156" max="3156" width="2.7109375" customWidth="1"/>
    <col min="3157" max="3157" width="4" customWidth="1"/>
    <col min="3158" max="3158" width="11.5703125" customWidth="1"/>
    <col min="3159" max="3159" width="10.7109375" customWidth="1"/>
    <col min="3160" max="3160" width="19" customWidth="1"/>
    <col min="3161" max="3163" width="5.7109375" customWidth="1"/>
    <col min="3164" max="3164" width="7.28515625" customWidth="1"/>
    <col min="3165" max="3165" width="9.28515625" customWidth="1"/>
    <col min="3166" max="3166" width="10.42578125" customWidth="1"/>
    <col min="3167" max="3167" width="2.7109375" customWidth="1"/>
    <col min="3168" max="3168" width="4" customWidth="1"/>
    <col min="3169" max="3169" width="11.5703125" customWidth="1"/>
    <col min="3170" max="3170" width="10.7109375" customWidth="1"/>
    <col min="3171" max="3171" width="19" customWidth="1"/>
    <col min="3172" max="3174" width="5.7109375" customWidth="1"/>
    <col min="3175" max="3175" width="7.28515625" customWidth="1"/>
    <col min="3176" max="3176" width="9.28515625" customWidth="1"/>
    <col min="3178" max="3178" width="2.7109375" customWidth="1"/>
    <col min="3179" max="3179" width="4" customWidth="1"/>
    <col min="3180" max="3180" width="11.5703125" customWidth="1"/>
    <col min="3181" max="3181" width="10.7109375" customWidth="1"/>
    <col min="3182" max="3182" width="19" customWidth="1"/>
    <col min="3183" max="3185" width="5.7109375" customWidth="1"/>
    <col min="3186" max="3186" width="7.28515625" customWidth="1"/>
    <col min="3187" max="3187" width="9.28515625" customWidth="1"/>
    <col min="3188" max="3188" width="2.7109375" customWidth="1"/>
    <col min="3189" max="3189" width="4" customWidth="1"/>
    <col min="3190" max="3190" width="11.5703125" customWidth="1"/>
    <col min="3191" max="3191" width="10.7109375" customWidth="1"/>
    <col min="3192" max="3192" width="19" customWidth="1"/>
    <col min="3193" max="3195" width="5.7109375" customWidth="1"/>
    <col min="3196" max="3196" width="7.28515625" customWidth="1"/>
    <col min="3197" max="3197" width="9.28515625" customWidth="1"/>
    <col min="3198" max="3198" width="2.85546875" customWidth="1"/>
    <col min="3199" max="3199" width="4" customWidth="1"/>
    <col min="3200" max="3200" width="11.5703125" customWidth="1"/>
    <col min="3201" max="3201" width="10.7109375" customWidth="1"/>
    <col min="3202" max="3202" width="19" customWidth="1"/>
    <col min="3203" max="3205" width="5.7109375" customWidth="1"/>
    <col min="3206" max="3206" width="7.28515625" customWidth="1"/>
    <col min="3207" max="3207" width="9.7109375" customWidth="1"/>
    <col min="3208" max="3208" width="2.7109375" customWidth="1"/>
    <col min="3209" max="3209" width="4" customWidth="1"/>
    <col min="3210" max="3210" width="11.5703125" customWidth="1"/>
    <col min="3211" max="3211" width="10.7109375" customWidth="1"/>
    <col min="3212" max="3212" width="19" customWidth="1"/>
    <col min="3213" max="3215" width="5.7109375" customWidth="1"/>
    <col min="3216" max="3216" width="7.28515625" customWidth="1"/>
    <col min="3217" max="3217" width="9.28515625" customWidth="1"/>
    <col min="3218" max="3218" width="4.42578125" customWidth="1"/>
    <col min="3219" max="3219" width="2.7109375" customWidth="1"/>
    <col min="3220" max="3220" width="4" customWidth="1"/>
    <col min="3221" max="3221" width="11.5703125" customWidth="1"/>
    <col min="3222" max="3222" width="10.7109375" customWidth="1"/>
    <col min="3223" max="3223" width="19" customWidth="1"/>
    <col min="3224" max="3226" width="5.7109375" customWidth="1"/>
    <col min="3227" max="3227" width="7.28515625" customWidth="1"/>
    <col min="3228" max="3228" width="9.28515625" customWidth="1"/>
    <col min="3229" max="3229" width="4.7109375" customWidth="1"/>
    <col min="3230" max="3230" width="18.85546875" customWidth="1"/>
    <col min="3231" max="3231" width="5.140625" customWidth="1"/>
    <col min="3232" max="3233" width="11.7109375" customWidth="1"/>
    <col min="3234" max="3234" width="5.5703125" customWidth="1"/>
    <col min="3235" max="3236" width="11.7109375" customWidth="1"/>
    <col min="3237" max="3237" width="4.5703125" customWidth="1"/>
    <col min="3238" max="3239" width="11.7109375" customWidth="1"/>
    <col min="3240" max="3242" width="6.7109375" customWidth="1"/>
    <col min="3243" max="3243" width="8.85546875" customWidth="1"/>
    <col min="3245" max="3245" width="4.7109375" customWidth="1"/>
    <col min="3246" max="3246" width="18.85546875" customWidth="1"/>
    <col min="3247" max="3247" width="6.7109375" customWidth="1"/>
    <col min="3248" max="3249" width="11.7109375" customWidth="1"/>
    <col min="3251" max="3252" width="11.7109375" customWidth="1"/>
    <col min="3253" max="3253" width="4.5703125" customWidth="1"/>
    <col min="3254" max="3255" width="11.7109375" customWidth="1"/>
    <col min="3256" max="3258" width="6.7109375" customWidth="1"/>
    <col min="3259" max="3259" width="8.85546875" customWidth="1"/>
    <col min="3260" max="3260" width="4.7109375" customWidth="1"/>
    <col min="3261" max="3261" width="18.85546875" customWidth="1"/>
    <col min="3262" max="3262" width="6.7109375" customWidth="1"/>
    <col min="3263" max="3264" width="11.7109375" customWidth="1"/>
    <col min="3266" max="3267" width="11.7109375" customWidth="1"/>
    <col min="3268" max="3268" width="4.5703125" customWidth="1"/>
    <col min="3269" max="3270" width="11.7109375" customWidth="1"/>
    <col min="3271" max="3273" width="6.7109375" customWidth="1"/>
    <col min="3274" max="3274" width="8.85546875" customWidth="1"/>
    <col min="3276" max="3276" width="4.7109375" customWidth="1"/>
    <col min="3277" max="3277" width="18.85546875" customWidth="1"/>
    <col min="3278" max="3278" width="6.7109375" customWidth="1"/>
    <col min="3279" max="3280" width="11.7109375" customWidth="1"/>
    <col min="3282" max="3283" width="11.7109375" customWidth="1"/>
    <col min="3284" max="3284" width="4.5703125" customWidth="1"/>
    <col min="3285" max="3286" width="11.7109375" customWidth="1"/>
    <col min="3287" max="3289" width="6.7109375" customWidth="1"/>
    <col min="3290" max="3290" width="8.85546875" customWidth="1"/>
    <col min="3292" max="3292" width="15.85546875" customWidth="1"/>
    <col min="3293" max="3293" width="6.7109375" customWidth="1"/>
    <col min="3295" max="3295" width="10.28515625" customWidth="1"/>
    <col min="3299" max="3299" width="4.5703125" customWidth="1"/>
    <col min="3301" max="3301" width="10.140625" customWidth="1"/>
    <col min="3302" max="3305" width="6.7109375" customWidth="1"/>
    <col min="3307" max="3307" width="2.7109375" customWidth="1"/>
    <col min="3308" max="3308" width="4" customWidth="1"/>
    <col min="3309" max="3309" width="11.5703125" customWidth="1"/>
    <col min="3310" max="3310" width="10.7109375" customWidth="1"/>
    <col min="3311" max="3311" width="19" customWidth="1"/>
    <col min="3312" max="3314" width="5.7109375" customWidth="1"/>
    <col min="3315" max="3315" width="7.28515625" customWidth="1"/>
    <col min="3316" max="3316" width="9.28515625" customWidth="1"/>
    <col min="3318" max="3318" width="2.7109375" customWidth="1"/>
    <col min="3319" max="3319" width="4" customWidth="1"/>
    <col min="3320" max="3320" width="11.5703125" customWidth="1"/>
    <col min="3321" max="3321" width="10.7109375" customWidth="1"/>
    <col min="3322" max="3322" width="19" customWidth="1"/>
    <col min="3323" max="3325" width="5.7109375" customWidth="1"/>
    <col min="3326" max="3326" width="7.28515625" customWidth="1"/>
    <col min="3327" max="3327" width="9.28515625" customWidth="1"/>
    <col min="3331" max="3331" width="4" customWidth="1"/>
    <col min="3332" max="3332" width="11.5703125" bestFit="1" customWidth="1"/>
    <col min="3333" max="3333" width="10.7109375" bestFit="1" customWidth="1"/>
    <col min="3334" max="3334" width="19" customWidth="1"/>
    <col min="3335" max="3335" width="7.140625" customWidth="1"/>
    <col min="3336" max="3340" width="5.140625" customWidth="1"/>
    <col min="3341" max="3341" width="3.42578125" customWidth="1"/>
    <col min="3342" max="3350" width="0" hidden="1" customWidth="1"/>
    <col min="3351" max="3351" width="9.28515625" customWidth="1"/>
    <col min="3352" max="3352" width="2.7109375" customWidth="1"/>
    <col min="3353" max="3353" width="4" customWidth="1"/>
    <col min="3354" max="3354" width="11.5703125" customWidth="1"/>
    <col min="3355" max="3355" width="10.7109375" customWidth="1"/>
    <col min="3356" max="3356" width="19" customWidth="1"/>
    <col min="3357" max="3359" width="5.7109375" customWidth="1"/>
    <col min="3360" max="3360" width="7.28515625" customWidth="1"/>
    <col min="3361" max="3361" width="9.28515625" customWidth="1"/>
    <col min="3362" max="3362" width="2.7109375" customWidth="1"/>
    <col min="3363" max="3363" width="4" customWidth="1"/>
    <col min="3364" max="3364" width="11.5703125" customWidth="1"/>
    <col min="3365" max="3365" width="10.7109375" customWidth="1"/>
    <col min="3366" max="3366" width="19" customWidth="1"/>
    <col min="3367" max="3369" width="5.7109375" customWidth="1"/>
    <col min="3370" max="3370" width="7.28515625" customWidth="1"/>
    <col min="3371" max="3371" width="9.28515625" customWidth="1"/>
    <col min="3372" max="3372" width="2.7109375" customWidth="1"/>
    <col min="3373" max="3373" width="4" customWidth="1"/>
    <col min="3374" max="3374" width="11.5703125" customWidth="1"/>
    <col min="3375" max="3375" width="10.7109375" customWidth="1"/>
    <col min="3376" max="3376" width="19" customWidth="1"/>
    <col min="3377" max="3379" width="5.7109375" customWidth="1"/>
    <col min="3380" max="3380" width="7.28515625" customWidth="1"/>
    <col min="3381" max="3381" width="9.28515625" customWidth="1"/>
    <col min="3382" max="3390" width="0" hidden="1" customWidth="1"/>
    <col min="3391" max="3391" width="9.28515625" customWidth="1"/>
    <col min="3392" max="3392" width="2.7109375" customWidth="1"/>
    <col min="3393" max="3393" width="4" customWidth="1"/>
    <col min="3394" max="3394" width="11.5703125" customWidth="1"/>
    <col min="3395" max="3395" width="10.7109375" customWidth="1"/>
    <col min="3396" max="3396" width="19" customWidth="1"/>
    <col min="3397" max="3399" width="5.7109375" customWidth="1"/>
    <col min="3400" max="3400" width="7.28515625" customWidth="1"/>
    <col min="3401" max="3401" width="9.28515625" customWidth="1"/>
    <col min="3402" max="3402" width="2.7109375" customWidth="1"/>
    <col min="3403" max="3403" width="4" customWidth="1"/>
    <col min="3404" max="3404" width="11.5703125" customWidth="1"/>
    <col min="3405" max="3405" width="10.7109375" customWidth="1"/>
    <col min="3406" max="3406" width="19" customWidth="1"/>
    <col min="3407" max="3409" width="5.7109375" customWidth="1"/>
    <col min="3410" max="3410" width="7.28515625" customWidth="1"/>
    <col min="3411" max="3411" width="9.28515625" customWidth="1"/>
    <col min="3412" max="3412" width="2.7109375" customWidth="1"/>
    <col min="3413" max="3413" width="4" customWidth="1"/>
    <col min="3414" max="3414" width="11.5703125" customWidth="1"/>
    <col min="3415" max="3415" width="10.7109375" customWidth="1"/>
    <col min="3416" max="3416" width="19" customWidth="1"/>
    <col min="3417" max="3419" width="5.7109375" customWidth="1"/>
    <col min="3420" max="3420" width="7.28515625" customWidth="1"/>
    <col min="3421" max="3421" width="9.28515625" customWidth="1"/>
    <col min="3422" max="3422" width="10.42578125" customWidth="1"/>
    <col min="3423" max="3423" width="2.7109375" customWidth="1"/>
    <col min="3424" max="3424" width="4" customWidth="1"/>
    <col min="3425" max="3425" width="11.5703125" customWidth="1"/>
    <col min="3426" max="3426" width="10.7109375" customWidth="1"/>
    <col min="3427" max="3427" width="19" customWidth="1"/>
    <col min="3428" max="3430" width="5.7109375" customWidth="1"/>
    <col min="3431" max="3431" width="7.28515625" customWidth="1"/>
    <col min="3432" max="3432" width="9.28515625" customWidth="1"/>
    <col min="3434" max="3434" width="2.7109375" customWidth="1"/>
    <col min="3435" max="3435" width="4" customWidth="1"/>
    <col min="3436" max="3436" width="11.5703125" customWidth="1"/>
    <col min="3437" max="3437" width="10.7109375" customWidth="1"/>
    <col min="3438" max="3438" width="19" customWidth="1"/>
    <col min="3439" max="3441" width="5.7109375" customWidth="1"/>
    <col min="3442" max="3442" width="7.28515625" customWidth="1"/>
    <col min="3443" max="3443" width="9.28515625" customWidth="1"/>
    <col min="3444" max="3444" width="2.7109375" customWidth="1"/>
    <col min="3445" max="3445" width="4" customWidth="1"/>
    <col min="3446" max="3446" width="11.5703125" customWidth="1"/>
    <col min="3447" max="3447" width="10.7109375" customWidth="1"/>
    <col min="3448" max="3448" width="19" customWidth="1"/>
    <col min="3449" max="3451" width="5.7109375" customWidth="1"/>
    <col min="3452" max="3452" width="7.28515625" customWidth="1"/>
    <col min="3453" max="3453" width="9.28515625" customWidth="1"/>
    <col min="3454" max="3454" width="2.85546875" customWidth="1"/>
    <col min="3455" max="3455" width="4" customWidth="1"/>
    <col min="3456" max="3456" width="11.5703125" customWidth="1"/>
    <col min="3457" max="3457" width="10.7109375" customWidth="1"/>
    <col min="3458" max="3458" width="19" customWidth="1"/>
    <col min="3459" max="3461" width="5.7109375" customWidth="1"/>
    <col min="3462" max="3462" width="7.28515625" customWidth="1"/>
    <col min="3463" max="3463" width="9.7109375" customWidth="1"/>
    <col min="3464" max="3464" width="2.7109375" customWidth="1"/>
    <col min="3465" max="3465" width="4" customWidth="1"/>
    <col min="3466" max="3466" width="11.5703125" customWidth="1"/>
    <col min="3467" max="3467" width="10.7109375" customWidth="1"/>
    <col min="3468" max="3468" width="19" customWidth="1"/>
    <col min="3469" max="3471" width="5.7109375" customWidth="1"/>
    <col min="3472" max="3472" width="7.28515625" customWidth="1"/>
    <col min="3473" max="3473" width="9.28515625" customWidth="1"/>
    <col min="3474" max="3474" width="4.42578125" customWidth="1"/>
    <col min="3475" max="3475" width="2.7109375" customWidth="1"/>
    <col min="3476" max="3476" width="4" customWidth="1"/>
    <col min="3477" max="3477" width="11.5703125" customWidth="1"/>
    <col min="3478" max="3478" width="10.7109375" customWidth="1"/>
    <col min="3479" max="3479" width="19" customWidth="1"/>
    <col min="3480" max="3482" width="5.7109375" customWidth="1"/>
    <col min="3483" max="3483" width="7.28515625" customWidth="1"/>
    <col min="3484" max="3484" width="9.28515625" customWidth="1"/>
    <col min="3485" max="3485" width="4.7109375" customWidth="1"/>
    <col min="3486" max="3486" width="18.85546875" customWidth="1"/>
    <col min="3487" max="3487" width="5.140625" customWidth="1"/>
    <col min="3488" max="3489" width="11.7109375" customWidth="1"/>
    <col min="3490" max="3490" width="5.5703125" customWidth="1"/>
    <col min="3491" max="3492" width="11.7109375" customWidth="1"/>
    <col min="3493" max="3493" width="4.5703125" customWidth="1"/>
    <col min="3494" max="3495" width="11.7109375" customWidth="1"/>
    <col min="3496" max="3498" width="6.7109375" customWidth="1"/>
    <col min="3499" max="3499" width="8.85546875" customWidth="1"/>
    <col min="3501" max="3501" width="4.7109375" customWidth="1"/>
    <col min="3502" max="3502" width="18.85546875" customWidth="1"/>
    <col min="3503" max="3503" width="6.7109375" customWidth="1"/>
    <col min="3504" max="3505" width="11.7109375" customWidth="1"/>
    <col min="3507" max="3508" width="11.7109375" customWidth="1"/>
    <col min="3509" max="3509" width="4.5703125" customWidth="1"/>
    <col min="3510" max="3511" width="11.7109375" customWidth="1"/>
    <col min="3512" max="3514" width="6.7109375" customWidth="1"/>
    <col min="3515" max="3515" width="8.85546875" customWidth="1"/>
    <col min="3516" max="3516" width="4.7109375" customWidth="1"/>
    <col min="3517" max="3517" width="18.85546875" customWidth="1"/>
    <col min="3518" max="3518" width="6.7109375" customWidth="1"/>
    <col min="3519" max="3520" width="11.7109375" customWidth="1"/>
    <col min="3522" max="3523" width="11.7109375" customWidth="1"/>
    <col min="3524" max="3524" width="4.5703125" customWidth="1"/>
    <col min="3525" max="3526" width="11.7109375" customWidth="1"/>
    <col min="3527" max="3529" width="6.7109375" customWidth="1"/>
    <col min="3530" max="3530" width="8.85546875" customWidth="1"/>
    <col min="3532" max="3532" width="4.7109375" customWidth="1"/>
    <col min="3533" max="3533" width="18.85546875" customWidth="1"/>
    <col min="3534" max="3534" width="6.7109375" customWidth="1"/>
    <col min="3535" max="3536" width="11.7109375" customWidth="1"/>
    <col min="3538" max="3539" width="11.7109375" customWidth="1"/>
    <col min="3540" max="3540" width="4.5703125" customWidth="1"/>
    <col min="3541" max="3542" width="11.7109375" customWidth="1"/>
    <col min="3543" max="3545" width="6.7109375" customWidth="1"/>
    <col min="3546" max="3546" width="8.85546875" customWidth="1"/>
    <col min="3548" max="3548" width="15.85546875" customWidth="1"/>
    <col min="3549" max="3549" width="6.7109375" customWidth="1"/>
    <col min="3551" max="3551" width="10.28515625" customWidth="1"/>
    <col min="3555" max="3555" width="4.5703125" customWidth="1"/>
    <col min="3557" max="3557" width="10.140625" customWidth="1"/>
    <col min="3558" max="3561" width="6.7109375" customWidth="1"/>
    <col min="3563" max="3563" width="2.7109375" customWidth="1"/>
    <col min="3564" max="3564" width="4" customWidth="1"/>
    <col min="3565" max="3565" width="11.5703125" customWidth="1"/>
    <col min="3566" max="3566" width="10.7109375" customWidth="1"/>
    <col min="3567" max="3567" width="19" customWidth="1"/>
    <col min="3568" max="3570" width="5.7109375" customWidth="1"/>
    <col min="3571" max="3571" width="7.28515625" customWidth="1"/>
    <col min="3572" max="3572" width="9.28515625" customWidth="1"/>
    <col min="3574" max="3574" width="2.7109375" customWidth="1"/>
    <col min="3575" max="3575" width="4" customWidth="1"/>
    <col min="3576" max="3576" width="11.5703125" customWidth="1"/>
    <col min="3577" max="3577" width="10.7109375" customWidth="1"/>
    <col min="3578" max="3578" width="19" customWidth="1"/>
    <col min="3579" max="3581" width="5.7109375" customWidth="1"/>
    <col min="3582" max="3582" width="7.28515625" customWidth="1"/>
    <col min="3583" max="3583" width="9.28515625" customWidth="1"/>
    <col min="3587" max="3587" width="4" customWidth="1"/>
    <col min="3588" max="3588" width="11.5703125" bestFit="1" customWidth="1"/>
    <col min="3589" max="3589" width="10.7109375" bestFit="1" customWidth="1"/>
    <col min="3590" max="3590" width="19" customWidth="1"/>
    <col min="3591" max="3591" width="7.140625" customWidth="1"/>
    <col min="3592" max="3596" width="5.140625" customWidth="1"/>
    <col min="3597" max="3597" width="3.42578125" customWidth="1"/>
    <col min="3598" max="3606" width="0" hidden="1" customWidth="1"/>
    <col min="3607" max="3607" width="9.28515625" customWidth="1"/>
    <col min="3608" max="3608" width="2.7109375" customWidth="1"/>
    <col min="3609" max="3609" width="4" customWidth="1"/>
    <col min="3610" max="3610" width="11.5703125" customWidth="1"/>
    <col min="3611" max="3611" width="10.7109375" customWidth="1"/>
    <col min="3612" max="3612" width="19" customWidth="1"/>
    <col min="3613" max="3615" width="5.7109375" customWidth="1"/>
    <col min="3616" max="3616" width="7.28515625" customWidth="1"/>
    <col min="3617" max="3617" width="9.28515625" customWidth="1"/>
    <col min="3618" max="3618" width="2.7109375" customWidth="1"/>
    <col min="3619" max="3619" width="4" customWidth="1"/>
    <col min="3620" max="3620" width="11.5703125" customWidth="1"/>
    <col min="3621" max="3621" width="10.7109375" customWidth="1"/>
    <col min="3622" max="3622" width="19" customWidth="1"/>
    <col min="3623" max="3625" width="5.7109375" customWidth="1"/>
    <col min="3626" max="3626" width="7.28515625" customWidth="1"/>
    <col min="3627" max="3627" width="9.28515625" customWidth="1"/>
    <col min="3628" max="3628" width="2.7109375" customWidth="1"/>
    <col min="3629" max="3629" width="4" customWidth="1"/>
    <col min="3630" max="3630" width="11.5703125" customWidth="1"/>
    <col min="3631" max="3631" width="10.7109375" customWidth="1"/>
    <col min="3632" max="3632" width="19" customWidth="1"/>
    <col min="3633" max="3635" width="5.7109375" customWidth="1"/>
    <col min="3636" max="3636" width="7.28515625" customWidth="1"/>
    <col min="3637" max="3637" width="9.28515625" customWidth="1"/>
    <col min="3638" max="3646" width="0" hidden="1" customWidth="1"/>
    <col min="3647" max="3647" width="9.28515625" customWidth="1"/>
    <col min="3648" max="3648" width="2.7109375" customWidth="1"/>
    <col min="3649" max="3649" width="4" customWidth="1"/>
    <col min="3650" max="3650" width="11.5703125" customWidth="1"/>
    <col min="3651" max="3651" width="10.7109375" customWidth="1"/>
    <col min="3652" max="3652" width="19" customWidth="1"/>
    <col min="3653" max="3655" width="5.7109375" customWidth="1"/>
    <col min="3656" max="3656" width="7.28515625" customWidth="1"/>
    <col min="3657" max="3657" width="9.28515625" customWidth="1"/>
    <col min="3658" max="3658" width="2.7109375" customWidth="1"/>
    <col min="3659" max="3659" width="4" customWidth="1"/>
    <col min="3660" max="3660" width="11.5703125" customWidth="1"/>
    <col min="3661" max="3661" width="10.7109375" customWidth="1"/>
    <col min="3662" max="3662" width="19" customWidth="1"/>
    <col min="3663" max="3665" width="5.7109375" customWidth="1"/>
    <col min="3666" max="3666" width="7.28515625" customWidth="1"/>
    <col min="3667" max="3667" width="9.28515625" customWidth="1"/>
    <col min="3668" max="3668" width="2.7109375" customWidth="1"/>
    <col min="3669" max="3669" width="4" customWidth="1"/>
    <col min="3670" max="3670" width="11.5703125" customWidth="1"/>
    <col min="3671" max="3671" width="10.7109375" customWidth="1"/>
    <col min="3672" max="3672" width="19" customWidth="1"/>
    <col min="3673" max="3675" width="5.7109375" customWidth="1"/>
    <col min="3676" max="3676" width="7.28515625" customWidth="1"/>
    <col min="3677" max="3677" width="9.28515625" customWidth="1"/>
    <col min="3678" max="3678" width="10.42578125" customWidth="1"/>
    <col min="3679" max="3679" width="2.7109375" customWidth="1"/>
    <col min="3680" max="3680" width="4" customWidth="1"/>
    <col min="3681" max="3681" width="11.5703125" customWidth="1"/>
    <col min="3682" max="3682" width="10.7109375" customWidth="1"/>
    <col min="3683" max="3683" width="19" customWidth="1"/>
    <col min="3684" max="3686" width="5.7109375" customWidth="1"/>
    <col min="3687" max="3687" width="7.28515625" customWidth="1"/>
    <col min="3688" max="3688" width="9.28515625" customWidth="1"/>
    <col min="3690" max="3690" width="2.7109375" customWidth="1"/>
    <col min="3691" max="3691" width="4" customWidth="1"/>
    <col min="3692" max="3692" width="11.5703125" customWidth="1"/>
    <col min="3693" max="3693" width="10.7109375" customWidth="1"/>
    <col min="3694" max="3694" width="19" customWidth="1"/>
    <col min="3695" max="3697" width="5.7109375" customWidth="1"/>
    <col min="3698" max="3698" width="7.28515625" customWidth="1"/>
    <col min="3699" max="3699" width="9.28515625" customWidth="1"/>
    <col min="3700" max="3700" width="2.7109375" customWidth="1"/>
    <col min="3701" max="3701" width="4" customWidth="1"/>
    <col min="3702" max="3702" width="11.5703125" customWidth="1"/>
    <col min="3703" max="3703" width="10.7109375" customWidth="1"/>
    <col min="3704" max="3704" width="19" customWidth="1"/>
    <col min="3705" max="3707" width="5.7109375" customWidth="1"/>
    <col min="3708" max="3708" width="7.28515625" customWidth="1"/>
    <col min="3709" max="3709" width="9.28515625" customWidth="1"/>
    <col min="3710" max="3710" width="2.85546875" customWidth="1"/>
    <col min="3711" max="3711" width="4" customWidth="1"/>
    <col min="3712" max="3712" width="11.5703125" customWidth="1"/>
    <col min="3713" max="3713" width="10.7109375" customWidth="1"/>
    <col min="3714" max="3714" width="19" customWidth="1"/>
    <col min="3715" max="3717" width="5.7109375" customWidth="1"/>
    <col min="3718" max="3718" width="7.28515625" customWidth="1"/>
    <col min="3719" max="3719" width="9.7109375" customWidth="1"/>
    <col min="3720" max="3720" width="2.7109375" customWidth="1"/>
    <col min="3721" max="3721" width="4" customWidth="1"/>
    <col min="3722" max="3722" width="11.5703125" customWidth="1"/>
    <col min="3723" max="3723" width="10.7109375" customWidth="1"/>
    <col min="3724" max="3724" width="19" customWidth="1"/>
    <col min="3725" max="3727" width="5.7109375" customWidth="1"/>
    <col min="3728" max="3728" width="7.28515625" customWidth="1"/>
    <col min="3729" max="3729" width="9.28515625" customWidth="1"/>
    <col min="3730" max="3730" width="4.42578125" customWidth="1"/>
    <col min="3731" max="3731" width="2.7109375" customWidth="1"/>
    <col min="3732" max="3732" width="4" customWidth="1"/>
    <col min="3733" max="3733" width="11.5703125" customWidth="1"/>
    <col min="3734" max="3734" width="10.7109375" customWidth="1"/>
    <col min="3735" max="3735" width="19" customWidth="1"/>
    <col min="3736" max="3738" width="5.7109375" customWidth="1"/>
    <col min="3739" max="3739" width="7.28515625" customWidth="1"/>
    <col min="3740" max="3740" width="9.28515625" customWidth="1"/>
    <col min="3741" max="3741" width="4.7109375" customWidth="1"/>
    <col min="3742" max="3742" width="18.85546875" customWidth="1"/>
    <col min="3743" max="3743" width="5.140625" customWidth="1"/>
    <col min="3744" max="3745" width="11.7109375" customWidth="1"/>
    <col min="3746" max="3746" width="5.5703125" customWidth="1"/>
    <col min="3747" max="3748" width="11.7109375" customWidth="1"/>
    <col min="3749" max="3749" width="4.5703125" customWidth="1"/>
    <col min="3750" max="3751" width="11.7109375" customWidth="1"/>
    <col min="3752" max="3754" width="6.7109375" customWidth="1"/>
    <col min="3755" max="3755" width="8.85546875" customWidth="1"/>
    <col min="3757" max="3757" width="4.7109375" customWidth="1"/>
    <col min="3758" max="3758" width="18.85546875" customWidth="1"/>
    <col min="3759" max="3759" width="6.7109375" customWidth="1"/>
    <col min="3760" max="3761" width="11.7109375" customWidth="1"/>
    <col min="3763" max="3764" width="11.7109375" customWidth="1"/>
    <col min="3765" max="3765" width="4.5703125" customWidth="1"/>
    <col min="3766" max="3767" width="11.7109375" customWidth="1"/>
    <col min="3768" max="3770" width="6.7109375" customWidth="1"/>
    <col min="3771" max="3771" width="8.85546875" customWidth="1"/>
    <col min="3772" max="3772" width="4.7109375" customWidth="1"/>
    <col min="3773" max="3773" width="18.85546875" customWidth="1"/>
    <col min="3774" max="3774" width="6.7109375" customWidth="1"/>
    <col min="3775" max="3776" width="11.7109375" customWidth="1"/>
    <col min="3778" max="3779" width="11.7109375" customWidth="1"/>
    <col min="3780" max="3780" width="4.5703125" customWidth="1"/>
    <col min="3781" max="3782" width="11.7109375" customWidth="1"/>
    <col min="3783" max="3785" width="6.7109375" customWidth="1"/>
    <col min="3786" max="3786" width="8.85546875" customWidth="1"/>
    <col min="3788" max="3788" width="4.7109375" customWidth="1"/>
    <col min="3789" max="3789" width="18.85546875" customWidth="1"/>
    <col min="3790" max="3790" width="6.7109375" customWidth="1"/>
    <col min="3791" max="3792" width="11.7109375" customWidth="1"/>
    <col min="3794" max="3795" width="11.7109375" customWidth="1"/>
    <col min="3796" max="3796" width="4.5703125" customWidth="1"/>
    <col min="3797" max="3798" width="11.7109375" customWidth="1"/>
    <col min="3799" max="3801" width="6.7109375" customWidth="1"/>
    <col min="3802" max="3802" width="8.85546875" customWidth="1"/>
    <col min="3804" max="3804" width="15.85546875" customWidth="1"/>
    <col min="3805" max="3805" width="6.7109375" customWidth="1"/>
    <col min="3807" max="3807" width="10.28515625" customWidth="1"/>
    <col min="3811" max="3811" width="4.5703125" customWidth="1"/>
    <col min="3813" max="3813" width="10.140625" customWidth="1"/>
    <col min="3814" max="3817" width="6.7109375" customWidth="1"/>
    <col min="3819" max="3819" width="2.7109375" customWidth="1"/>
    <col min="3820" max="3820" width="4" customWidth="1"/>
    <col min="3821" max="3821" width="11.5703125" customWidth="1"/>
    <col min="3822" max="3822" width="10.7109375" customWidth="1"/>
    <col min="3823" max="3823" width="19" customWidth="1"/>
    <col min="3824" max="3826" width="5.7109375" customWidth="1"/>
    <col min="3827" max="3827" width="7.28515625" customWidth="1"/>
    <col min="3828" max="3828" width="9.28515625" customWidth="1"/>
    <col min="3830" max="3830" width="2.7109375" customWidth="1"/>
    <col min="3831" max="3831" width="4" customWidth="1"/>
    <col min="3832" max="3832" width="11.5703125" customWidth="1"/>
    <col min="3833" max="3833" width="10.7109375" customWidth="1"/>
    <col min="3834" max="3834" width="19" customWidth="1"/>
    <col min="3835" max="3837" width="5.7109375" customWidth="1"/>
    <col min="3838" max="3838" width="7.28515625" customWidth="1"/>
    <col min="3839" max="3839" width="9.28515625" customWidth="1"/>
    <col min="3843" max="3843" width="4" customWidth="1"/>
    <col min="3844" max="3844" width="11.5703125" bestFit="1" customWidth="1"/>
    <col min="3845" max="3845" width="10.7109375" bestFit="1" customWidth="1"/>
    <col min="3846" max="3846" width="19" customWidth="1"/>
    <col min="3847" max="3847" width="7.140625" customWidth="1"/>
    <col min="3848" max="3852" width="5.140625" customWidth="1"/>
    <col min="3853" max="3853" width="3.42578125" customWidth="1"/>
    <col min="3854" max="3862" width="0" hidden="1" customWidth="1"/>
    <col min="3863" max="3863" width="9.28515625" customWidth="1"/>
    <col min="3864" max="3864" width="2.7109375" customWidth="1"/>
    <col min="3865" max="3865" width="4" customWidth="1"/>
    <col min="3866" max="3866" width="11.5703125" customWidth="1"/>
    <col min="3867" max="3867" width="10.7109375" customWidth="1"/>
    <col min="3868" max="3868" width="19" customWidth="1"/>
    <col min="3869" max="3871" width="5.7109375" customWidth="1"/>
    <col min="3872" max="3872" width="7.28515625" customWidth="1"/>
    <col min="3873" max="3873" width="9.28515625" customWidth="1"/>
    <col min="3874" max="3874" width="2.7109375" customWidth="1"/>
    <col min="3875" max="3875" width="4" customWidth="1"/>
    <col min="3876" max="3876" width="11.5703125" customWidth="1"/>
    <col min="3877" max="3877" width="10.7109375" customWidth="1"/>
    <col min="3878" max="3878" width="19" customWidth="1"/>
    <col min="3879" max="3881" width="5.7109375" customWidth="1"/>
    <col min="3882" max="3882" width="7.28515625" customWidth="1"/>
    <col min="3883" max="3883" width="9.28515625" customWidth="1"/>
    <col min="3884" max="3884" width="2.7109375" customWidth="1"/>
    <col min="3885" max="3885" width="4" customWidth="1"/>
    <col min="3886" max="3886" width="11.5703125" customWidth="1"/>
    <col min="3887" max="3887" width="10.7109375" customWidth="1"/>
    <col min="3888" max="3888" width="19" customWidth="1"/>
    <col min="3889" max="3891" width="5.7109375" customWidth="1"/>
    <col min="3892" max="3892" width="7.28515625" customWidth="1"/>
    <col min="3893" max="3893" width="9.28515625" customWidth="1"/>
    <col min="3894" max="3902" width="0" hidden="1" customWidth="1"/>
    <col min="3903" max="3903" width="9.28515625" customWidth="1"/>
    <col min="3904" max="3904" width="2.7109375" customWidth="1"/>
    <col min="3905" max="3905" width="4" customWidth="1"/>
    <col min="3906" max="3906" width="11.5703125" customWidth="1"/>
    <col min="3907" max="3907" width="10.7109375" customWidth="1"/>
    <col min="3908" max="3908" width="19" customWidth="1"/>
    <col min="3909" max="3911" width="5.7109375" customWidth="1"/>
    <col min="3912" max="3912" width="7.28515625" customWidth="1"/>
    <col min="3913" max="3913" width="9.28515625" customWidth="1"/>
    <col min="3914" max="3914" width="2.7109375" customWidth="1"/>
    <col min="3915" max="3915" width="4" customWidth="1"/>
    <col min="3916" max="3916" width="11.5703125" customWidth="1"/>
    <col min="3917" max="3917" width="10.7109375" customWidth="1"/>
    <col min="3918" max="3918" width="19" customWidth="1"/>
    <col min="3919" max="3921" width="5.7109375" customWidth="1"/>
    <col min="3922" max="3922" width="7.28515625" customWidth="1"/>
    <col min="3923" max="3923" width="9.28515625" customWidth="1"/>
    <col min="3924" max="3924" width="2.7109375" customWidth="1"/>
    <col min="3925" max="3925" width="4" customWidth="1"/>
    <col min="3926" max="3926" width="11.5703125" customWidth="1"/>
    <col min="3927" max="3927" width="10.7109375" customWidth="1"/>
    <col min="3928" max="3928" width="19" customWidth="1"/>
    <col min="3929" max="3931" width="5.7109375" customWidth="1"/>
    <col min="3932" max="3932" width="7.28515625" customWidth="1"/>
    <col min="3933" max="3933" width="9.28515625" customWidth="1"/>
    <col min="3934" max="3934" width="10.42578125" customWidth="1"/>
    <col min="3935" max="3935" width="2.7109375" customWidth="1"/>
    <col min="3936" max="3936" width="4" customWidth="1"/>
    <col min="3937" max="3937" width="11.5703125" customWidth="1"/>
    <col min="3938" max="3938" width="10.7109375" customWidth="1"/>
    <col min="3939" max="3939" width="19" customWidth="1"/>
    <col min="3940" max="3942" width="5.7109375" customWidth="1"/>
    <col min="3943" max="3943" width="7.28515625" customWidth="1"/>
    <col min="3944" max="3944" width="9.28515625" customWidth="1"/>
    <col min="3946" max="3946" width="2.7109375" customWidth="1"/>
    <col min="3947" max="3947" width="4" customWidth="1"/>
    <col min="3948" max="3948" width="11.5703125" customWidth="1"/>
    <col min="3949" max="3949" width="10.7109375" customWidth="1"/>
    <col min="3950" max="3950" width="19" customWidth="1"/>
    <col min="3951" max="3953" width="5.7109375" customWidth="1"/>
    <col min="3954" max="3954" width="7.28515625" customWidth="1"/>
    <col min="3955" max="3955" width="9.28515625" customWidth="1"/>
    <col min="3956" max="3956" width="2.7109375" customWidth="1"/>
    <col min="3957" max="3957" width="4" customWidth="1"/>
    <col min="3958" max="3958" width="11.5703125" customWidth="1"/>
    <col min="3959" max="3959" width="10.7109375" customWidth="1"/>
    <col min="3960" max="3960" width="19" customWidth="1"/>
    <col min="3961" max="3963" width="5.7109375" customWidth="1"/>
    <col min="3964" max="3964" width="7.28515625" customWidth="1"/>
    <col min="3965" max="3965" width="9.28515625" customWidth="1"/>
    <col min="3966" max="3966" width="2.85546875" customWidth="1"/>
    <col min="3967" max="3967" width="4" customWidth="1"/>
    <col min="3968" max="3968" width="11.5703125" customWidth="1"/>
    <col min="3969" max="3969" width="10.7109375" customWidth="1"/>
    <col min="3970" max="3970" width="19" customWidth="1"/>
    <col min="3971" max="3973" width="5.7109375" customWidth="1"/>
    <col min="3974" max="3974" width="7.28515625" customWidth="1"/>
    <col min="3975" max="3975" width="9.7109375" customWidth="1"/>
    <col min="3976" max="3976" width="2.7109375" customWidth="1"/>
    <col min="3977" max="3977" width="4" customWidth="1"/>
    <col min="3978" max="3978" width="11.5703125" customWidth="1"/>
    <col min="3979" max="3979" width="10.7109375" customWidth="1"/>
    <col min="3980" max="3980" width="19" customWidth="1"/>
    <col min="3981" max="3983" width="5.7109375" customWidth="1"/>
    <col min="3984" max="3984" width="7.28515625" customWidth="1"/>
    <col min="3985" max="3985" width="9.28515625" customWidth="1"/>
    <col min="3986" max="3986" width="4.42578125" customWidth="1"/>
    <col min="3987" max="3987" width="2.7109375" customWidth="1"/>
    <col min="3988" max="3988" width="4" customWidth="1"/>
    <col min="3989" max="3989" width="11.5703125" customWidth="1"/>
    <col min="3990" max="3990" width="10.7109375" customWidth="1"/>
    <col min="3991" max="3991" width="19" customWidth="1"/>
    <col min="3992" max="3994" width="5.7109375" customWidth="1"/>
    <col min="3995" max="3995" width="7.28515625" customWidth="1"/>
    <col min="3996" max="3996" width="9.28515625" customWidth="1"/>
    <col min="3997" max="3997" width="4.7109375" customWidth="1"/>
    <col min="3998" max="3998" width="18.85546875" customWidth="1"/>
    <col min="3999" max="3999" width="5.140625" customWidth="1"/>
    <col min="4000" max="4001" width="11.7109375" customWidth="1"/>
    <col min="4002" max="4002" width="5.5703125" customWidth="1"/>
    <col min="4003" max="4004" width="11.7109375" customWidth="1"/>
    <col min="4005" max="4005" width="4.5703125" customWidth="1"/>
    <col min="4006" max="4007" width="11.7109375" customWidth="1"/>
    <col min="4008" max="4010" width="6.7109375" customWidth="1"/>
    <col min="4011" max="4011" width="8.85546875" customWidth="1"/>
    <col min="4013" max="4013" width="4.7109375" customWidth="1"/>
    <col min="4014" max="4014" width="18.85546875" customWidth="1"/>
    <col min="4015" max="4015" width="6.7109375" customWidth="1"/>
    <col min="4016" max="4017" width="11.7109375" customWidth="1"/>
    <col min="4019" max="4020" width="11.7109375" customWidth="1"/>
    <col min="4021" max="4021" width="4.5703125" customWidth="1"/>
    <col min="4022" max="4023" width="11.7109375" customWidth="1"/>
    <col min="4024" max="4026" width="6.7109375" customWidth="1"/>
    <col min="4027" max="4027" width="8.85546875" customWidth="1"/>
    <col min="4028" max="4028" width="4.7109375" customWidth="1"/>
    <col min="4029" max="4029" width="18.85546875" customWidth="1"/>
    <col min="4030" max="4030" width="6.7109375" customWidth="1"/>
    <col min="4031" max="4032" width="11.7109375" customWidth="1"/>
    <col min="4034" max="4035" width="11.7109375" customWidth="1"/>
    <col min="4036" max="4036" width="4.5703125" customWidth="1"/>
    <col min="4037" max="4038" width="11.7109375" customWidth="1"/>
    <col min="4039" max="4041" width="6.7109375" customWidth="1"/>
    <col min="4042" max="4042" width="8.85546875" customWidth="1"/>
    <col min="4044" max="4044" width="4.7109375" customWidth="1"/>
    <col min="4045" max="4045" width="18.85546875" customWidth="1"/>
    <col min="4046" max="4046" width="6.7109375" customWidth="1"/>
    <col min="4047" max="4048" width="11.7109375" customWidth="1"/>
    <col min="4050" max="4051" width="11.7109375" customWidth="1"/>
    <col min="4052" max="4052" width="4.5703125" customWidth="1"/>
    <col min="4053" max="4054" width="11.7109375" customWidth="1"/>
    <col min="4055" max="4057" width="6.7109375" customWidth="1"/>
    <col min="4058" max="4058" width="8.85546875" customWidth="1"/>
    <col min="4060" max="4060" width="15.85546875" customWidth="1"/>
    <col min="4061" max="4061" width="6.7109375" customWidth="1"/>
    <col min="4063" max="4063" width="10.28515625" customWidth="1"/>
    <col min="4067" max="4067" width="4.5703125" customWidth="1"/>
    <col min="4069" max="4069" width="10.140625" customWidth="1"/>
    <col min="4070" max="4073" width="6.7109375" customWidth="1"/>
    <col min="4075" max="4075" width="2.7109375" customWidth="1"/>
    <col min="4076" max="4076" width="4" customWidth="1"/>
    <col min="4077" max="4077" width="11.5703125" customWidth="1"/>
    <col min="4078" max="4078" width="10.7109375" customWidth="1"/>
    <col min="4079" max="4079" width="19" customWidth="1"/>
    <col min="4080" max="4082" width="5.7109375" customWidth="1"/>
    <col min="4083" max="4083" width="7.28515625" customWidth="1"/>
    <col min="4084" max="4084" width="9.28515625" customWidth="1"/>
    <col min="4086" max="4086" width="2.7109375" customWidth="1"/>
    <col min="4087" max="4087" width="4" customWidth="1"/>
    <col min="4088" max="4088" width="11.5703125" customWidth="1"/>
    <col min="4089" max="4089" width="10.7109375" customWidth="1"/>
    <col min="4090" max="4090" width="19" customWidth="1"/>
    <col min="4091" max="4093" width="5.7109375" customWidth="1"/>
    <col min="4094" max="4094" width="7.28515625" customWidth="1"/>
    <col min="4095" max="4095" width="9.28515625" customWidth="1"/>
    <col min="4099" max="4099" width="4" customWidth="1"/>
    <col min="4100" max="4100" width="11.5703125" bestFit="1" customWidth="1"/>
    <col min="4101" max="4101" width="10.7109375" bestFit="1" customWidth="1"/>
    <col min="4102" max="4102" width="19" customWidth="1"/>
    <col min="4103" max="4103" width="7.140625" customWidth="1"/>
    <col min="4104" max="4108" width="5.140625" customWidth="1"/>
    <col min="4109" max="4109" width="3.42578125" customWidth="1"/>
    <col min="4110" max="4118" width="0" hidden="1" customWidth="1"/>
    <col min="4119" max="4119" width="9.28515625" customWidth="1"/>
    <col min="4120" max="4120" width="2.7109375" customWidth="1"/>
    <col min="4121" max="4121" width="4" customWidth="1"/>
    <col min="4122" max="4122" width="11.5703125" customWidth="1"/>
    <col min="4123" max="4123" width="10.7109375" customWidth="1"/>
    <col min="4124" max="4124" width="19" customWidth="1"/>
    <col min="4125" max="4127" width="5.7109375" customWidth="1"/>
    <col min="4128" max="4128" width="7.28515625" customWidth="1"/>
    <col min="4129" max="4129" width="9.28515625" customWidth="1"/>
    <col min="4130" max="4130" width="2.7109375" customWidth="1"/>
    <col min="4131" max="4131" width="4" customWidth="1"/>
    <col min="4132" max="4132" width="11.5703125" customWidth="1"/>
    <col min="4133" max="4133" width="10.7109375" customWidth="1"/>
    <col min="4134" max="4134" width="19" customWidth="1"/>
    <col min="4135" max="4137" width="5.7109375" customWidth="1"/>
    <col min="4138" max="4138" width="7.28515625" customWidth="1"/>
    <col min="4139" max="4139" width="9.28515625" customWidth="1"/>
    <col min="4140" max="4140" width="2.7109375" customWidth="1"/>
    <col min="4141" max="4141" width="4" customWidth="1"/>
    <col min="4142" max="4142" width="11.5703125" customWidth="1"/>
    <col min="4143" max="4143" width="10.7109375" customWidth="1"/>
    <col min="4144" max="4144" width="19" customWidth="1"/>
    <col min="4145" max="4147" width="5.7109375" customWidth="1"/>
    <col min="4148" max="4148" width="7.28515625" customWidth="1"/>
    <col min="4149" max="4149" width="9.28515625" customWidth="1"/>
    <col min="4150" max="4158" width="0" hidden="1" customWidth="1"/>
    <col min="4159" max="4159" width="9.28515625" customWidth="1"/>
    <col min="4160" max="4160" width="2.7109375" customWidth="1"/>
    <col min="4161" max="4161" width="4" customWidth="1"/>
    <col min="4162" max="4162" width="11.5703125" customWidth="1"/>
    <col min="4163" max="4163" width="10.7109375" customWidth="1"/>
    <col min="4164" max="4164" width="19" customWidth="1"/>
    <col min="4165" max="4167" width="5.7109375" customWidth="1"/>
    <col min="4168" max="4168" width="7.28515625" customWidth="1"/>
    <col min="4169" max="4169" width="9.28515625" customWidth="1"/>
    <col min="4170" max="4170" width="2.7109375" customWidth="1"/>
    <col min="4171" max="4171" width="4" customWidth="1"/>
    <col min="4172" max="4172" width="11.5703125" customWidth="1"/>
    <col min="4173" max="4173" width="10.7109375" customWidth="1"/>
    <col min="4174" max="4174" width="19" customWidth="1"/>
    <col min="4175" max="4177" width="5.7109375" customWidth="1"/>
    <col min="4178" max="4178" width="7.28515625" customWidth="1"/>
    <col min="4179" max="4179" width="9.28515625" customWidth="1"/>
    <col min="4180" max="4180" width="2.7109375" customWidth="1"/>
    <col min="4181" max="4181" width="4" customWidth="1"/>
    <col min="4182" max="4182" width="11.5703125" customWidth="1"/>
    <col min="4183" max="4183" width="10.7109375" customWidth="1"/>
    <col min="4184" max="4184" width="19" customWidth="1"/>
    <col min="4185" max="4187" width="5.7109375" customWidth="1"/>
    <col min="4188" max="4188" width="7.28515625" customWidth="1"/>
    <col min="4189" max="4189" width="9.28515625" customWidth="1"/>
    <col min="4190" max="4190" width="10.42578125" customWidth="1"/>
    <col min="4191" max="4191" width="2.7109375" customWidth="1"/>
    <col min="4192" max="4192" width="4" customWidth="1"/>
    <col min="4193" max="4193" width="11.5703125" customWidth="1"/>
    <col min="4194" max="4194" width="10.7109375" customWidth="1"/>
    <col min="4195" max="4195" width="19" customWidth="1"/>
    <col min="4196" max="4198" width="5.7109375" customWidth="1"/>
    <col min="4199" max="4199" width="7.28515625" customWidth="1"/>
    <col min="4200" max="4200" width="9.28515625" customWidth="1"/>
    <col min="4202" max="4202" width="2.7109375" customWidth="1"/>
    <col min="4203" max="4203" width="4" customWidth="1"/>
    <col min="4204" max="4204" width="11.5703125" customWidth="1"/>
    <col min="4205" max="4205" width="10.7109375" customWidth="1"/>
    <col min="4206" max="4206" width="19" customWidth="1"/>
    <col min="4207" max="4209" width="5.7109375" customWidth="1"/>
    <col min="4210" max="4210" width="7.28515625" customWidth="1"/>
    <col min="4211" max="4211" width="9.28515625" customWidth="1"/>
    <col min="4212" max="4212" width="2.7109375" customWidth="1"/>
    <col min="4213" max="4213" width="4" customWidth="1"/>
    <col min="4214" max="4214" width="11.5703125" customWidth="1"/>
    <col min="4215" max="4215" width="10.7109375" customWidth="1"/>
    <col min="4216" max="4216" width="19" customWidth="1"/>
    <col min="4217" max="4219" width="5.7109375" customWidth="1"/>
    <col min="4220" max="4220" width="7.28515625" customWidth="1"/>
    <col min="4221" max="4221" width="9.28515625" customWidth="1"/>
    <col min="4222" max="4222" width="2.85546875" customWidth="1"/>
    <col min="4223" max="4223" width="4" customWidth="1"/>
    <col min="4224" max="4224" width="11.5703125" customWidth="1"/>
    <col min="4225" max="4225" width="10.7109375" customWidth="1"/>
    <col min="4226" max="4226" width="19" customWidth="1"/>
    <col min="4227" max="4229" width="5.7109375" customWidth="1"/>
    <col min="4230" max="4230" width="7.28515625" customWidth="1"/>
    <col min="4231" max="4231" width="9.7109375" customWidth="1"/>
    <col min="4232" max="4232" width="2.7109375" customWidth="1"/>
    <col min="4233" max="4233" width="4" customWidth="1"/>
    <col min="4234" max="4234" width="11.5703125" customWidth="1"/>
    <col min="4235" max="4235" width="10.7109375" customWidth="1"/>
    <col min="4236" max="4236" width="19" customWidth="1"/>
    <col min="4237" max="4239" width="5.7109375" customWidth="1"/>
    <col min="4240" max="4240" width="7.28515625" customWidth="1"/>
    <col min="4241" max="4241" width="9.28515625" customWidth="1"/>
    <col min="4242" max="4242" width="4.42578125" customWidth="1"/>
    <col min="4243" max="4243" width="2.7109375" customWidth="1"/>
    <col min="4244" max="4244" width="4" customWidth="1"/>
    <col min="4245" max="4245" width="11.5703125" customWidth="1"/>
    <col min="4246" max="4246" width="10.7109375" customWidth="1"/>
    <col min="4247" max="4247" width="19" customWidth="1"/>
    <col min="4248" max="4250" width="5.7109375" customWidth="1"/>
    <col min="4251" max="4251" width="7.28515625" customWidth="1"/>
    <col min="4252" max="4252" width="9.28515625" customWidth="1"/>
    <col min="4253" max="4253" width="4.7109375" customWidth="1"/>
    <col min="4254" max="4254" width="18.85546875" customWidth="1"/>
    <col min="4255" max="4255" width="5.140625" customWidth="1"/>
    <col min="4256" max="4257" width="11.7109375" customWidth="1"/>
    <col min="4258" max="4258" width="5.5703125" customWidth="1"/>
    <col min="4259" max="4260" width="11.7109375" customWidth="1"/>
    <col min="4261" max="4261" width="4.5703125" customWidth="1"/>
    <col min="4262" max="4263" width="11.7109375" customWidth="1"/>
    <col min="4264" max="4266" width="6.7109375" customWidth="1"/>
    <col min="4267" max="4267" width="8.85546875" customWidth="1"/>
    <col min="4269" max="4269" width="4.7109375" customWidth="1"/>
    <col min="4270" max="4270" width="18.85546875" customWidth="1"/>
    <col min="4271" max="4271" width="6.7109375" customWidth="1"/>
    <col min="4272" max="4273" width="11.7109375" customWidth="1"/>
    <col min="4275" max="4276" width="11.7109375" customWidth="1"/>
    <col min="4277" max="4277" width="4.5703125" customWidth="1"/>
    <col min="4278" max="4279" width="11.7109375" customWidth="1"/>
    <col min="4280" max="4282" width="6.7109375" customWidth="1"/>
    <col min="4283" max="4283" width="8.85546875" customWidth="1"/>
    <col min="4284" max="4284" width="4.7109375" customWidth="1"/>
    <col min="4285" max="4285" width="18.85546875" customWidth="1"/>
    <col min="4286" max="4286" width="6.7109375" customWidth="1"/>
    <col min="4287" max="4288" width="11.7109375" customWidth="1"/>
    <col min="4290" max="4291" width="11.7109375" customWidth="1"/>
    <col min="4292" max="4292" width="4.5703125" customWidth="1"/>
    <col min="4293" max="4294" width="11.7109375" customWidth="1"/>
    <col min="4295" max="4297" width="6.7109375" customWidth="1"/>
    <col min="4298" max="4298" width="8.85546875" customWidth="1"/>
    <col min="4300" max="4300" width="4.7109375" customWidth="1"/>
    <col min="4301" max="4301" width="18.85546875" customWidth="1"/>
    <col min="4302" max="4302" width="6.7109375" customWidth="1"/>
    <col min="4303" max="4304" width="11.7109375" customWidth="1"/>
    <col min="4306" max="4307" width="11.7109375" customWidth="1"/>
    <col min="4308" max="4308" width="4.5703125" customWidth="1"/>
    <col min="4309" max="4310" width="11.7109375" customWidth="1"/>
    <col min="4311" max="4313" width="6.7109375" customWidth="1"/>
    <col min="4314" max="4314" width="8.85546875" customWidth="1"/>
    <col min="4316" max="4316" width="15.85546875" customWidth="1"/>
    <col min="4317" max="4317" width="6.7109375" customWidth="1"/>
    <col min="4319" max="4319" width="10.28515625" customWidth="1"/>
    <col min="4323" max="4323" width="4.5703125" customWidth="1"/>
    <col min="4325" max="4325" width="10.140625" customWidth="1"/>
    <col min="4326" max="4329" width="6.7109375" customWidth="1"/>
    <col min="4331" max="4331" width="2.7109375" customWidth="1"/>
    <col min="4332" max="4332" width="4" customWidth="1"/>
    <col min="4333" max="4333" width="11.5703125" customWidth="1"/>
    <col min="4334" max="4334" width="10.7109375" customWidth="1"/>
    <col min="4335" max="4335" width="19" customWidth="1"/>
    <col min="4336" max="4338" width="5.7109375" customWidth="1"/>
    <col min="4339" max="4339" width="7.28515625" customWidth="1"/>
    <col min="4340" max="4340" width="9.28515625" customWidth="1"/>
    <col min="4342" max="4342" width="2.7109375" customWidth="1"/>
    <col min="4343" max="4343" width="4" customWidth="1"/>
    <col min="4344" max="4344" width="11.5703125" customWidth="1"/>
    <col min="4345" max="4345" width="10.7109375" customWidth="1"/>
    <col min="4346" max="4346" width="19" customWidth="1"/>
    <col min="4347" max="4349" width="5.7109375" customWidth="1"/>
    <col min="4350" max="4350" width="7.28515625" customWidth="1"/>
    <col min="4351" max="4351" width="9.28515625" customWidth="1"/>
    <col min="4355" max="4355" width="4" customWidth="1"/>
    <col min="4356" max="4356" width="11.5703125" bestFit="1" customWidth="1"/>
    <col min="4357" max="4357" width="10.7109375" bestFit="1" customWidth="1"/>
    <col min="4358" max="4358" width="19" customWidth="1"/>
    <col min="4359" max="4359" width="7.140625" customWidth="1"/>
    <col min="4360" max="4364" width="5.140625" customWidth="1"/>
    <col min="4365" max="4365" width="3.42578125" customWidth="1"/>
    <col min="4366" max="4374" width="0" hidden="1" customWidth="1"/>
    <col min="4375" max="4375" width="9.28515625" customWidth="1"/>
    <col min="4376" max="4376" width="2.7109375" customWidth="1"/>
    <col min="4377" max="4377" width="4" customWidth="1"/>
    <col min="4378" max="4378" width="11.5703125" customWidth="1"/>
    <col min="4379" max="4379" width="10.7109375" customWidth="1"/>
    <col min="4380" max="4380" width="19" customWidth="1"/>
    <col min="4381" max="4383" width="5.7109375" customWidth="1"/>
    <col min="4384" max="4384" width="7.28515625" customWidth="1"/>
    <col min="4385" max="4385" width="9.28515625" customWidth="1"/>
    <col min="4386" max="4386" width="2.7109375" customWidth="1"/>
    <col min="4387" max="4387" width="4" customWidth="1"/>
    <col min="4388" max="4388" width="11.5703125" customWidth="1"/>
    <col min="4389" max="4389" width="10.7109375" customWidth="1"/>
    <col min="4390" max="4390" width="19" customWidth="1"/>
    <col min="4391" max="4393" width="5.7109375" customWidth="1"/>
    <col min="4394" max="4394" width="7.28515625" customWidth="1"/>
    <col min="4395" max="4395" width="9.28515625" customWidth="1"/>
    <col min="4396" max="4396" width="2.7109375" customWidth="1"/>
    <col min="4397" max="4397" width="4" customWidth="1"/>
    <col min="4398" max="4398" width="11.5703125" customWidth="1"/>
    <col min="4399" max="4399" width="10.7109375" customWidth="1"/>
    <col min="4400" max="4400" width="19" customWidth="1"/>
    <col min="4401" max="4403" width="5.7109375" customWidth="1"/>
    <col min="4404" max="4404" width="7.28515625" customWidth="1"/>
    <col min="4405" max="4405" width="9.28515625" customWidth="1"/>
    <col min="4406" max="4414" width="0" hidden="1" customWidth="1"/>
    <col min="4415" max="4415" width="9.28515625" customWidth="1"/>
    <col min="4416" max="4416" width="2.7109375" customWidth="1"/>
    <col min="4417" max="4417" width="4" customWidth="1"/>
    <col min="4418" max="4418" width="11.5703125" customWidth="1"/>
    <col min="4419" max="4419" width="10.7109375" customWidth="1"/>
    <col min="4420" max="4420" width="19" customWidth="1"/>
    <col min="4421" max="4423" width="5.7109375" customWidth="1"/>
    <col min="4424" max="4424" width="7.28515625" customWidth="1"/>
    <col min="4425" max="4425" width="9.28515625" customWidth="1"/>
    <col min="4426" max="4426" width="2.7109375" customWidth="1"/>
    <col min="4427" max="4427" width="4" customWidth="1"/>
    <col min="4428" max="4428" width="11.5703125" customWidth="1"/>
    <col min="4429" max="4429" width="10.7109375" customWidth="1"/>
    <col min="4430" max="4430" width="19" customWidth="1"/>
    <col min="4431" max="4433" width="5.7109375" customWidth="1"/>
    <col min="4434" max="4434" width="7.28515625" customWidth="1"/>
    <col min="4435" max="4435" width="9.28515625" customWidth="1"/>
    <col min="4436" max="4436" width="2.7109375" customWidth="1"/>
    <col min="4437" max="4437" width="4" customWidth="1"/>
    <col min="4438" max="4438" width="11.5703125" customWidth="1"/>
    <col min="4439" max="4439" width="10.7109375" customWidth="1"/>
    <col min="4440" max="4440" width="19" customWidth="1"/>
    <col min="4441" max="4443" width="5.7109375" customWidth="1"/>
    <col min="4444" max="4444" width="7.28515625" customWidth="1"/>
    <col min="4445" max="4445" width="9.28515625" customWidth="1"/>
    <col min="4446" max="4446" width="10.42578125" customWidth="1"/>
    <col min="4447" max="4447" width="2.7109375" customWidth="1"/>
    <col min="4448" max="4448" width="4" customWidth="1"/>
    <col min="4449" max="4449" width="11.5703125" customWidth="1"/>
    <col min="4450" max="4450" width="10.7109375" customWidth="1"/>
    <col min="4451" max="4451" width="19" customWidth="1"/>
    <col min="4452" max="4454" width="5.7109375" customWidth="1"/>
    <col min="4455" max="4455" width="7.28515625" customWidth="1"/>
    <col min="4456" max="4456" width="9.28515625" customWidth="1"/>
    <col min="4458" max="4458" width="2.7109375" customWidth="1"/>
    <col min="4459" max="4459" width="4" customWidth="1"/>
    <col min="4460" max="4460" width="11.5703125" customWidth="1"/>
    <col min="4461" max="4461" width="10.7109375" customWidth="1"/>
    <col min="4462" max="4462" width="19" customWidth="1"/>
    <col min="4463" max="4465" width="5.7109375" customWidth="1"/>
    <col min="4466" max="4466" width="7.28515625" customWidth="1"/>
    <col min="4467" max="4467" width="9.28515625" customWidth="1"/>
    <col min="4468" max="4468" width="2.7109375" customWidth="1"/>
    <col min="4469" max="4469" width="4" customWidth="1"/>
    <col min="4470" max="4470" width="11.5703125" customWidth="1"/>
    <col min="4471" max="4471" width="10.7109375" customWidth="1"/>
    <col min="4472" max="4472" width="19" customWidth="1"/>
    <col min="4473" max="4475" width="5.7109375" customWidth="1"/>
    <col min="4476" max="4476" width="7.28515625" customWidth="1"/>
    <col min="4477" max="4477" width="9.28515625" customWidth="1"/>
    <col min="4478" max="4478" width="2.85546875" customWidth="1"/>
    <col min="4479" max="4479" width="4" customWidth="1"/>
    <col min="4480" max="4480" width="11.5703125" customWidth="1"/>
    <col min="4481" max="4481" width="10.7109375" customWidth="1"/>
    <col min="4482" max="4482" width="19" customWidth="1"/>
    <col min="4483" max="4485" width="5.7109375" customWidth="1"/>
    <col min="4486" max="4486" width="7.28515625" customWidth="1"/>
    <col min="4487" max="4487" width="9.7109375" customWidth="1"/>
    <col min="4488" max="4488" width="2.7109375" customWidth="1"/>
    <col min="4489" max="4489" width="4" customWidth="1"/>
    <col min="4490" max="4490" width="11.5703125" customWidth="1"/>
    <col min="4491" max="4491" width="10.7109375" customWidth="1"/>
    <col min="4492" max="4492" width="19" customWidth="1"/>
    <col min="4493" max="4495" width="5.7109375" customWidth="1"/>
    <col min="4496" max="4496" width="7.28515625" customWidth="1"/>
    <col min="4497" max="4497" width="9.28515625" customWidth="1"/>
    <col min="4498" max="4498" width="4.42578125" customWidth="1"/>
    <col min="4499" max="4499" width="2.7109375" customWidth="1"/>
    <col min="4500" max="4500" width="4" customWidth="1"/>
    <col min="4501" max="4501" width="11.5703125" customWidth="1"/>
    <col min="4502" max="4502" width="10.7109375" customWidth="1"/>
    <col min="4503" max="4503" width="19" customWidth="1"/>
    <col min="4504" max="4506" width="5.7109375" customWidth="1"/>
    <col min="4507" max="4507" width="7.28515625" customWidth="1"/>
    <col min="4508" max="4508" width="9.28515625" customWidth="1"/>
    <col min="4509" max="4509" width="4.7109375" customWidth="1"/>
    <col min="4510" max="4510" width="18.85546875" customWidth="1"/>
    <col min="4511" max="4511" width="5.140625" customWidth="1"/>
    <col min="4512" max="4513" width="11.7109375" customWidth="1"/>
    <col min="4514" max="4514" width="5.5703125" customWidth="1"/>
    <col min="4515" max="4516" width="11.7109375" customWidth="1"/>
    <col min="4517" max="4517" width="4.5703125" customWidth="1"/>
    <col min="4518" max="4519" width="11.7109375" customWidth="1"/>
    <col min="4520" max="4522" width="6.7109375" customWidth="1"/>
    <col min="4523" max="4523" width="8.85546875" customWidth="1"/>
    <col min="4525" max="4525" width="4.7109375" customWidth="1"/>
    <col min="4526" max="4526" width="18.85546875" customWidth="1"/>
    <col min="4527" max="4527" width="6.7109375" customWidth="1"/>
    <col min="4528" max="4529" width="11.7109375" customWidth="1"/>
    <col min="4531" max="4532" width="11.7109375" customWidth="1"/>
    <col min="4533" max="4533" width="4.5703125" customWidth="1"/>
    <col min="4534" max="4535" width="11.7109375" customWidth="1"/>
    <col min="4536" max="4538" width="6.7109375" customWidth="1"/>
    <col min="4539" max="4539" width="8.85546875" customWidth="1"/>
    <col min="4540" max="4540" width="4.7109375" customWidth="1"/>
    <col min="4541" max="4541" width="18.85546875" customWidth="1"/>
    <col min="4542" max="4542" width="6.7109375" customWidth="1"/>
    <col min="4543" max="4544" width="11.7109375" customWidth="1"/>
    <col min="4546" max="4547" width="11.7109375" customWidth="1"/>
    <col min="4548" max="4548" width="4.5703125" customWidth="1"/>
    <col min="4549" max="4550" width="11.7109375" customWidth="1"/>
    <col min="4551" max="4553" width="6.7109375" customWidth="1"/>
    <col min="4554" max="4554" width="8.85546875" customWidth="1"/>
    <col min="4556" max="4556" width="4.7109375" customWidth="1"/>
    <col min="4557" max="4557" width="18.85546875" customWidth="1"/>
    <col min="4558" max="4558" width="6.7109375" customWidth="1"/>
    <col min="4559" max="4560" width="11.7109375" customWidth="1"/>
    <col min="4562" max="4563" width="11.7109375" customWidth="1"/>
    <col min="4564" max="4564" width="4.5703125" customWidth="1"/>
    <col min="4565" max="4566" width="11.7109375" customWidth="1"/>
    <col min="4567" max="4569" width="6.7109375" customWidth="1"/>
    <col min="4570" max="4570" width="8.85546875" customWidth="1"/>
    <col min="4572" max="4572" width="15.85546875" customWidth="1"/>
    <col min="4573" max="4573" width="6.7109375" customWidth="1"/>
    <col min="4575" max="4575" width="10.28515625" customWidth="1"/>
    <col min="4579" max="4579" width="4.5703125" customWidth="1"/>
    <col min="4581" max="4581" width="10.140625" customWidth="1"/>
    <col min="4582" max="4585" width="6.7109375" customWidth="1"/>
    <col min="4587" max="4587" width="2.7109375" customWidth="1"/>
    <col min="4588" max="4588" width="4" customWidth="1"/>
    <col min="4589" max="4589" width="11.5703125" customWidth="1"/>
    <col min="4590" max="4590" width="10.7109375" customWidth="1"/>
    <col min="4591" max="4591" width="19" customWidth="1"/>
    <col min="4592" max="4594" width="5.7109375" customWidth="1"/>
    <col min="4595" max="4595" width="7.28515625" customWidth="1"/>
    <col min="4596" max="4596" width="9.28515625" customWidth="1"/>
    <col min="4598" max="4598" width="2.7109375" customWidth="1"/>
    <col min="4599" max="4599" width="4" customWidth="1"/>
    <col min="4600" max="4600" width="11.5703125" customWidth="1"/>
    <col min="4601" max="4601" width="10.7109375" customWidth="1"/>
    <col min="4602" max="4602" width="19" customWidth="1"/>
    <col min="4603" max="4605" width="5.7109375" customWidth="1"/>
    <col min="4606" max="4606" width="7.28515625" customWidth="1"/>
    <col min="4607" max="4607" width="9.28515625" customWidth="1"/>
    <col min="4611" max="4611" width="4" customWidth="1"/>
    <col min="4612" max="4612" width="11.5703125" bestFit="1" customWidth="1"/>
    <col min="4613" max="4613" width="10.7109375" bestFit="1" customWidth="1"/>
    <col min="4614" max="4614" width="19" customWidth="1"/>
    <col min="4615" max="4615" width="7.140625" customWidth="1"/>
    <col min="4616" max="4620" width="5.140625" customWidth="1"/>
    <col min="4621" max="4621" width="3.42578125" customWidth="1"/>
    <col min="4622" max="4630" width="0" hidden="1" customWidth="1"/>
    <col min="4631" max="4631" width="9.28515625" customWidth="1"/>
    <col min="4632" max="4632" width="2.7109375" customWidth="1"/>
    <col min="4633" max="4633" width="4" customWidth="1"/>
    <col min="4634" max="4634" width="11.5703125" customWidth="1"/>
    <col min="4635" max="4635" width="10.7109375" customWidth="1"/>
    <col min="4636" max="4636" width="19" customWidth="1"/>
    <col min="4637" max="4639" width="5.7109375" customWidth="1"/>
    <col min="4640" max="4640" width="7.28515625" customWidth="1"/>
    <col min="4641" max="4641" width="9.28515625" customWidth="1"/>
    <col min="4642" max="4642" width="2.7109375" customWidth="1"/>
    <col min="4643" max="4643" width="4" customWidth="1"/>
    <col min="4644" max="4644" width="11.5703125" customWidth="1"/>
    <col min="4645" max="4645" width="10.7109375" customWidth="1"/>
    <col min="4646" max="4646" width="19" customWidth="1"/>
    <col min="4647" max="4649" width="5.7109375" customWidth="1"/>
    <col min="4650" max="4650" width="7.28515625" customWidth="1"/>
    <col min="4651" max="4651" width="9.28515625" customWidth="1"/>
    <col min="4652" max="4652" width="2.7109375" customWidth="1"/>
    <col min="4653" max="4653" width="4" customWidth="1"/>
    <col min="4654" max="4654" width="11.5703125" customWidth="1"/>
    <col min="4655" max="4655" width="10.7109375" customWidth="1"/>
    <col min="4656" max="4656" width="19" customWidth="1"/>
    <col min="4657" max="4659" width="5.7109375" customWidth="1"/>
    <col min="4660" max="4660" width="7.28515625" customWidth="1"/>
    <col min="4661" max="4661" width="9.28515625" customWidth="1"/>
    <col min="4662" max="4670" width="0" hidden="1" customWidth="1"/>
    <col min="4671" max="4671" width="9.28515625" customWidth="1"/>
    <col min="4672" max="4672" width="2.7109375" customWidth="1"/>
    <col min="4673" max="4673" width="4" customWidth="1"/>
    <col min="4674" max="4674" width="11.5703125" customWidth="1"/>
    <col min="4675" max="4675" width="10.7109375" customWidth="1"/>
    <col min="4676" max="4676" width="19" customWidth="1"/>
    <col min="4677" max="4679" width="5.7109375" customWidth="1"/>
    <col min="4680" max="4680" width="7.28515625" customWidth="1"/>
    <col min="4681" max="4681" width="9.28515625" customWidth="1"/>
    <col min="4682" max="4682" width="2.7109375" customWidth="1"/>
    <col min="4683" max="4683" width="4" customWidth="1"/>
    <col min="4684" max="4684" width="11.5703125" customWidth="1"/>
    <col min="4685" max="4685" width="10.7109375" customWidth="1"/>
    <col min="4686" max="4686" width="19" customWidth="1"/>
    <col min="4687" max="4689" width="5.7109375" customWidth="1"/>
    <col min="4690" max="4690" width="7.28515625" customWidth="1"/>
    <col min="4691" max="4691" width="9.28515625" customWidth="1"/>
    <col min="4692" max="4692" width="2.7109375" customWidth="1"/>
    <col min="4693" max="4693" width="4" customWidth="1"/>
    <col min="4694" max="4694" width="11.5703125" customWidth="1"/>
    <col min="4695" max="4695" width="10.7109375" customWidth="1"/>
    <col min="4696" max="4696" width="19" customWidth="1"/>
    <col min="4697" max="4699" width="5.7109375" customWidth="1"/>
    <col min="4700" max="4700" width="7.28515625" customWidth="1"/>
    <col min="4701" max="4701" width="9.28515625" customWidth="1"/>
    <col min="4702" max="4702" width="10.42578125" customWidth="1"/>
    <col min="4703" max="4703" width="2.7109375" customWidth="1"/>
    <col min="4704" max="4704" width="4" customWidth="1"/>
    <col min="4705" max="4705" width="11.5703125" customWidth="1"/>
    <col min="4706" max="4706" width="10.7109375" customWidth="1"/>
    <col min="4707" max="4707" width="19" customWidth="1"/>
    <col min="4708" max="4710" width="5.7109375" customWidth="1"/>
    <col min="4711" max="4711" width="7.28515625" customWidth="1"/>
    <col min="4712" max="4712" width="9.28515625" customWidth="1"/>
    <col min="4714" max="4714" width="2.7109375" customWidth="1"/>
    <col min="4715" max="4715" width="4" customWidth="1"/>
    <col min="4716" max="4716" width="11.5703125" customWidth="1"/>
    <col min="4717" max="4717" width="10.7109375" customWidth="1"/>
    <col min="4718" max="4718" width="19" customWidth="1"/>
    <col min="4719" max="4721" width="5.7109375" customWidth="1"/>
    <col min="4722" max="4722" width="7.28515625" customWidth="1"/>
    <col min="4723" max="4723" width="9.28515625" customWidth="1"/>
    <col min="4724" max="4724" width="2.7109375" customWidth="1"/>
    <col min="4725" max="4725" width="4" customWidth="1"/>
    <col min="4726" max="4726" width="11.5703125" customWidth="1"/>
    <col min="4727" max="4727" width="10.7109375" customWidth="1"/>
    <col min="4728" max="4728" width="19" customWidth="1"/>
    <col min="4729" max="4731" width="5.7109375" customWidth="1"/>
    <col min="4732" max="4732" width="7.28515625" customWidth="1"/>
    <col min="4733" max="4733" width="9.28515625" customWidth="1"/>
    <col min="4734" max="4734" width="2.85546875" customWidth="1"/>
    <col min="4735" max="4735" width="4" customWidth="1"/>
    <col min="4736" max="4736" width="11.5703125" customWidth="1"/>
    <col min="4737" max="4737" width="10.7109375" customWidth="1"/>
    <col min="4738" max="4738" width="19" customWidth="1"/>
    <col min="4739" max="4741" width="5.7109375" customWidth="1"/>
    <col min="4742" max="4742" width="7.28515625" customWidth="1"/>
    <col min="4743" max="4743" width="9.7109375" customWidth="1"/>
    <col min="4744" max="4744" width="2.7109375" customWidth="1"/>
    <col min="4745" max="4745" width="4" customWidth="1"/>
    <col min="4746" max="4746" width="11.5703125" customWidth="1"/>
    <col min="4747" max="4747" width="10.7109375" customWidth="1"/>
    <col min="4748" max="4748" width="19" customWidth="1"/>
    <col min="4749" max="4751" width="5.7109375" customWidth="1"/>
    <col min="4752" max="4752" width="7.28515625" customWidth="1"/>
    <col min="4753" max="4753" width="9.28515625" customWidth="1"/>
    <col min="4754" max="4754" width="4.42578125" customWidth="1"/>
    <col min="4755" max="4755" width="2.7109375" customWidth="1"/>
    <col min="4756" max="4756" width="4" customWidth="1"/>
    <col min="4757" max="4757" width="11.5703125" customWidth="1"/>
    <col min="4758" max="4758" width="10.7109375" customWidth="1"/>
    <col min="4759" max="4759" width="19" customWidth="1"/>
    <col min="4760" max="4762" width="5.7109375" customWidth="1"/>
    <col min="4763" max="4763" width="7.28515625" customWidth="1"/>
    <col min="4764" max="4764" width="9.28515625" customWidth="1"/>
    <col min="4765" max="4765" width="4.7109375" customWidth="1"/>
    <col min="4766" max="4766" width="18.85546875" customWidth="1"/>
    <col min="4767" max="4767" width="5.140625" customWidth="1"/>
    <col min="4768" max="4769" width="11.7109375" customWidth="1"/>
    <col min="4770" max="4770" width="5.5703125" customWidth="1"/>
    <col min="4771" max="4772" width="11.7109375" customWidth="1"/>
    <col min="4773" max="4773" width="4.5703125" customWidth="1"/>
    <col min="4774" max="4775" width="11.7109375" customWidth="1"/>
    <col min="4776" max="4778" width="6.7109375" customWidth="1"/>
    <col min="4779" max="4779" width="8.85546875" customWidth="1"/>
    <col min="4781" max="4781" width="4.7109375" customWidth="1"/>
    <col min="4782" max="4782" width="18.85546875" customWidth="1"/>
    <col min="4783" max="4783" width="6.7109375" customWidth="1"/>
    <col min="4784" max="4785" width="11.7109375" customWidth="1"/>
    <col min="4787" max="4788" width="11.7109375" customWidth="1"/>
    <col min="4789" max="4789" width="4.5703125" customWidth="1"/>
    <col min="4790" max="4791" width="11.7109375" customWidth="1"/>
    <col min="4792" max="4794" width="6.7109375" customWidth="1"/>
    <col min="4795" max="4795" width="8.85546875" customWidth="1"/>
    <col min="4796" max="4796" width="4.7109375" customWidth="1"/>
    <col min="4797" max="4797" width="18.85546875" customWidth="1"/>
    <col min="4798" max="4798" width="6.7109375" customWidth="1"/>
    <col min="4799" max="4800" width="11.7109375" customWidth="1"/>
    <col min="4802" max="4803" width="11.7109375" customWidth="1"/>
    <col min="4804" max="4804" width="4.5703125" customWidth="1"/>
    <col min="4805" max="4806" width="11.7109375" customWidth="1"/>
    <col min="4807" max="4809" width="6.7109375" customWidth="1"/>
    <col min="4810" max="4810" width="8.85546875" customWidth="1"/>
    <col min="4812" max="4812" width="4.7109375" customWidth="1"/>
    <col min="4813" max="4813" width="18.85546875" customWidth="1"/>
    <col min="4814" max="4814" width="6.7109375" customWidth="1"/>
    <col min="4815" max="4816" width="11.7109375" customWidth="1"/>
    <col min="4818" max="4819" width="11.7109375" customWidth="1"/>
    <col min="4820" max="4820" width="4.5703125" customWidth="1"/>
    <col min="4821" max="4822" width="11.7109375" customWidth="1"/>
    <col min="4823" max="4825" width="6.7109375" customWidth="1"/>
    <col min="4826" max="4826" width="8.85546875" customWidth="1"/>
    <col min="4828" max="4828" width="15.85546875" customWidth="1"/>
    <col min="4829" max="4829" width="6.7109375" customWidth="1"/>
    <col min="4831" max="4831" width="10.28515625" customWidth="1"/>
    <col min="4835" max="4835" width="4.5703125" customWidth="1"/>
    <col min="4837" max="4837" width="10.140625" customWidth="1"/>
    <col min="4838" max="4841" width="6.7109375" customWidth="1"/>
    <col min="4843" max="4843" width="2.7109375" customWidth="1"/>
    <col min="4844" max="4844" width="4" customWidth="1"/>
    <col min="4845" max="4845" width="11.5703125" customWidth="1"/>
    <col min="4846" max="4846" width="10.7109375" customWidth="1"/>
    <col min="4847" max="4847" width="19" customWidth="1"/>
    <col min="4848" max="4850" width="5.7109375" customWidth="1"/>
    <col min="4851" max="4851" width="7.28515625" customWidth="1"/>
    <col min="4852" max="4852" width="9.28515625" customWidth="1"/>
    <col min="4854" max="4854" width="2.7109375" customWidth="1"/>
    <col min="4855" max="4855" width="4" customWidth="1"/>
    <col min="4856" max="4856" width="11.5703125" customWidth="1"/>
    <col min="4857" max="4857" width="10.7109375" customWidth="1"/>
    <col min="4858" max="4858" width="19" customWidth="1"/>
    <col min="4859" max="4861" width="5.7109375" customWidth="1"/>
    <col min="4862" max="4862" width="7.28515625" customWidth="1"/>
    <col min="4863" max="4863" width="9.28515625" customWidth="1"/>
    <col min="4867" max="4867" width="4" customWidth="1"/>
    <col min="4868" max="4868" width="11.5703125" bestFit="1" customWidth="1"/>
    <col min="4869" max="4869" width="10.7109375" bestFit="1" customWidth="1"/>
    <col min="4870" max="4870" width="19" customWidth="1"/>
    <col min="4871" max="4871" width="7.140625" customWidth="1"/>
    <col min="4872" max="4876" width="5.140625" customWidth="1"/>
    <col min="4877" max="4877" width="3.42578125" customWidth="1"/>
    <col min="4878" max="4886" width="0" hidden="1" customWidth="1"/>
    <col min="4887" max="4887" width="9.28515625" customWidth="1"/>
    <col min="4888" max="4888" width="2.7109375" customWidth="1"/>
    <col min="4889" max="4889" width="4" customWidth="1"/>
    <col min="4890" max="4890" width="11.5703125" customWidth="1"/>
    <col min="4891" max="4891" width="10.7109375" customWidth="1"/>
    <col min="4892" max="4892" width="19" customWidth="1"/>
    <col min="4893" max="4895" width="5.7109375" customWidth="1"/>
    <col min="4896" max="4896" width="7.28515625" customWidth="1"/>
    <col min="4897" max="4897" width="9.28515625" customWidth="1"/>
    <col min="4898" max="4898" width="2.7109375" customWidth="1"/>
    <col min="4899" max="4899" width="4" customWidth="1"/>
    <col min="4900" max="4900" width="11.5703125" customWidth="1"/>
    <col min="4901" max="4901" width="10.7109375" customWidth="1"/>
    <col min="4902" max="4902" width="19" customWidth="1"/>
    <col min="4903" max="4905" width="5.7109375" customWidth="1"/>
    <col min="4906" max="4906" width="7.28515625" customWidth="1"/>
    <col min="4907" max="4907" width="9.28515625" customWidth="1"/>
    <col min="4908" max="4908" width="2.7109375" customWidth="1"/>
    <col min="4909" max="4909" width="4" customWidth="1"/>
    <col min="4910" max="4910" width="11.5703125" customWidth="1"/>
    <col min="4911" max="4911" width="10.7109375" customWidth="1"/>
    <col min="4912" max="4912" width="19" customWidth="1"/>
    <col min="4913" max="4915" width="5.7109375" customWidth="1"/>
    <col min="4916" max="4916" width="7.28515625" customWidth="1"/>
    <col min="4917" max="4917" width="9.28515625" customWidth="1"/>
    <col min="4918" max="4926" width="0" hidden="1" customWidth="1"/>
    <col min="4927" max="4927" width="9.28515625" customWidth="1"/>
    <col min="4928" max="4928" width="2.7109375" customWidth="1"/>
    <col min="4929" max="4929" width="4" customWidth="1"/>
    <col min="4930" max="4930" width="11.5703125" customWidth="1"/>
    <col min="4931" max="4931" width="10.7109375" customWidth="1"/>
    <col min="4932" max="4932" width="19" customWidth="1"/>
    <col min="4933" max="4935" width="5.7109375" customWidth="1"/>
    <col min="4936" max="4936" width="7.28515625" customWidth="1"/>
    <col min="4937" max="4937" width="9.28515625" customWidth="1"/>
    <col min="4938" max="4938" width="2.7109375" customWidth="1"/>
    <col min="4939" max="4939" width="4" customWidth="1"/>
    <col min="4940" max="4940" width="11.5703125" customWidth="1"/>
    <col min="4941" max="4941" width="10.7109375" customWidth="1"/>
    <col min="4942" max="4942" width="19" customWidth="1"/>
    <col min="4943" max="4945" width="5.7109375" customWidth="1"/>
    <col min="4946" max="4946" width="7.28515625" customWidth="1"/>
    <col min="4947" max="4947" width="9.28515625" customWidth="1"/>
    <col min="4948" max="4948" width="2.7109375" customWidth="1"/>
    <col min="4949" max="4949" width="4" customWidth="1"/>
    <col min="4950" max="4950" width="11.5703125" customWidth="1"/>
    <col min="4951" max="4951" width="10.7109375" customWidth="1"/>
    <col min="4952" max="4952" width="19" customWidth="1"/>
    <col min="4953" max="4955" width="5.7109375" customWidth="1"/>
    <col min="4956" max="4956" width="7.28515625" customWidth="1"/>
    <col min="4957" max="4957" width="9.28515625" customWidth="1"/>
    <col min="4958" max="4958" width="10.42578125" customWidth="1"/>
    <col min="4959" max="4959" width="2.7109375" customWidth="1"/>
    <col min="4960" max="4960" width="4" customWidth="1"/>
    <col min="4961" max="4961" width="11.5703125" customWidth="1"/>
    <col min="4962" max="4962" width="10.7109375" customWidth="1"/>
    <col min="4963" max="4963" width="19" customWidth="1"/>
    <col min="4964" max="4966" width="5.7109375" customWidth="1"/>
    <col min="4967" max="4967" width="7.28515625" customWidth="1"/>
    <col min="4968" max="4968" width="9.28515625" customWidth="1"/>
    <col min="4970" max="4970" width="2.7109375" customWidth="1"/>
    <col min="4971" max="4971" width="4" customWidth="1"/>
    <col min="4972" max="4972" width="11.5703125" customWidth="1"/>
    <col min="4973" max="4973" width="10.7109375" customWidth="1"/>
    <col min="4974" max="4974" width="19" customWidth="1"/>
    <col min="4975" max="4977" width="5.7109375" customWidth="1"/>
    <col min="4978" max="4978" width="7.28515625" customWidth="1"/>
    <col min="4979" max="4979" width="9.28515625" customWidth="1"/>
    <col min="4980" max="4980" width="2.7109375" customWidth="1"/>
    <col min="4981" max="4981" width="4" customWidth="1"/>
    <col min="4982" max="4982" width="11.5703125" customWidth="1"/>
    <col min="4983" max="4983" width="10.7109375" customWidth="1"/>
    <col min="4984" max="4984" width="19" customWidth="1"/>
    <col min="4985" max="4987" width="5.7109375" customWidth="1"/>
    <col min="4988" max="4988" width="7.28515625" customWidth="1"/>
    <col min="4989" max="4989" width="9.28515625" customWidth="1"/>
    <col min="4990" max="4990" width="2.85546875" customWidth="1"/>
    <col min="4991" max="4991" width="4" customWidth="1"/>
    <col min="4992" max="4992" width="11.5703125" customWidth="1"/>
    <col min="4993" max="4993" width="10.7109375" customWidth="1"/>
    <col min="4994" max="4994" width="19" customWidth="1"/>
    <col min="4995" max="4997" width="5.7109375" customWidth="1"/>
    <col min="4998" max="4998" width="7.28515625" customWidth="1"/>
    <col min="4999" max="4999" width="9.7109375" customWidth="1"/>
    <col min="5000" max="5000" width="2.7109375" customWidth="1"/>
    <col min="5001" max="5001" width="4" customWidth="1"/>
    <col min="5002" max="5002" width="11.5703125" customWidth="1"/>
    <col min="5003" max="5003" width="10.7109375" customWidth="1"/>
    <col min="5004" max="5004" width="19" customWidth="1"/>
    <col min="5005" max="5007" width="5.7109375" customWidth="1"/>
    <col min="5008" max="5008" width="7.28515625" customWidth="1"/>
    <col min="5009" max="5009" width="9.28515625" customWidth="1"/>
    <col min="5010" max="5010" width="4.42578125" customWidth="1"/>
    <col min="5011" max="5011" width="2.7109375" customWidth="1"/>
    <col min="5012" max="5012" width="4" customWidth="1"/>
    <col min="5013" max="5013" width="11.5703125" customWidth="1"/>
    <col min="5014" max="5014" width="10.7109375" customWidth="1"/>
    <col min="5015" max="5015" width="19" customWidth="1"/>
    <col min="5016" max="5018" width="5.7109375" customWidth="1"/>
    <col min="5019" max="5019" width="7.28515625" customWidth="1"/>
    <col min="5020" max="5020" width="9.28515625" customWidth="1"/>
    <col min="5021" max="5021" width="4.7109375" customWidth="1"/>
    <col min="5022" max="5022" width="18.85546875" customWidth="1"/>
    <col min="5023" max="5023" width="5.140625" customWidth="1"/>
    <col min="5024" max="5025" width="11.7109375" customWidth="1"/>
    <col min="5026" max="5026" width="5.5703125" customWidth="1"/>
    <col min="5027" max="5028" width="11.7109375" customWidth="1"/>
    <col min="5029" max="5029" width="4.5703125" customWidth="1"/>
    <col min="5030" max="5031" width="11.7109375" customWidth="1"/>
    <col min="5032" max="5034" width="6.7109375" customWidth="1"/>
    <col min="5035" max="5035" width="8.85546875" customWidth="1"/>
    <col min="5037" max="5037" width="4.7109375" customWidth="1"/>
    <col min="5038" max="5038" width="18.85546875" customWidth="1"/>
    <col min="5039" max="5039" width="6.7109375" customWidth="1"/>
    <col min="5040" max="5041" width="11.7109375" customWidth="1"/>
    <col min="5043" max="5044" width="11.7109375" customWidth="1"/>
    <col min="5045" max="5045" width="4.5703125" customWidth="1"/>
    <col min="5046" max="5047" width="11.7109375" customWidth="1"/>
    <col min="5048" max="5050" width="6.7109375" customWidth="1"/>
    <col min="5051" max="5051" width="8.85546875" customWidth="1"/>
    <col min="5052" max="5052" width="4.7109375" customWidth="1"/>
    <col min="5053" max="5053" width="18.85546875" customWidth="1"/>
    <col min="5054" max="5054" width="6.7109375" customWidth="1"/>
    <col min="5055" max="5056" width="11.7109375" customWidth="1"/>
    <col min="5058" max="5059" width="11.7109375" customWidth="1"/>
    <col min="5060" max="5060" width="4.5703125" customWidth="1"/>
    <col min="5061" max="5062" width="11.7109375" customWidth="1"/>
    <col min="5063" max="5065" width="6.7109375" customWidth="1"/>
    <col min="5066" max="5066" width="8.85546875" customWidth="1"/>
    <col min="5068" max="5068" width="4.7109375" customWidth="1"/>
    <col min="5069" max="5069" width="18.85546875" customWidth="1"/>
    <col min="5070" max="5070" width="6.7109375" customWidth="1"/>
    <col min="5071" max="5072" width="11.7109375" customWidth="1"/>
    <col min="5074" max="5075" width="11.7109375" customWidth="1"/>
    <col min="5076" max="5076" width="4.5703125" customWidth="1"/>
    <col min="5077" max="5078" width="11.7109375" customWidth="1"/>
    <col min="5079" max="5081" width="6.7109375" customWidth="1"/>
    <col min="5082" max="5082" width="8.85546875" customWidth="1"/>
    <col min="5084" max="5084" width="15.85546875" customWidth="1"/>
    <col min="5085" max="5085" width="6.7109375" customWidth="1"/>
    <col min="5087" max="5087" width="10.28515625" customWidth="1"/>
    <col min="5091" max="5091" width="4.5703125" customWidth="1"/>
    <col min="5093" max="5093" width="10.140625" customWidth="1"/>
    <col min="5094" max="5097" width="6.7109375" customWidth="1"/>
    <col min="5099" max="5099" width="2.7109375" customWidth="1"/>
    <col min="5100" max="5100" width="4" customWidth="1"/>
    <col min="5101" max="5101" width="11.5703125" customWidth="1"/>
    <col min="5102" max="5102" width="10.7109375" customWidth="1"/>
    <col min="5103" max="5103" width="19" customWidth="1"/>
    <col min="5104" max="5106" width="5.7109375" customWidth="1"/>
    <col min="5107" max="5107" width="7.28515625" customWidth="1"/>
    <col min="5108" max="5108" width="9.28515625" customWidth="1"/>
    <col min="5110" max="5110" width="2.7109375" customWidth="1"/>
    <col min="5111" max="5111" width="4" customWidth="1"/>
    <col min="5112" max="5112" width="11.5703125" customWidth="1"/>
    <col min="5113" max="5113" width="10.7109375" customWidth="1"/>
    <col min="5114" max="5114" width="19" customWidth="1"/>
    <col min="5115" max="5117" width="5.7109375" customWidth="1"/>
    <col min="5118" max="5118" width="7.28515625" customWidth="1"/>
    <col min="5119" max="5119" width="9.28515625" customWidth="1"/>
    <col min="5123" max="5123" width="4" customWidth="1"/>
    <col min="5124" max="5124" width="11.5703125" bestFit="1" customWidth="1"/>
    <col min="5125" max="5125" width="10.7109375" bestFit="1" customWidth="1"/>
    <col min="5126" max="5126" width="19" customWidth="1"/>
    <col min="5127" max="5127" width="7.140625" customWidth="1"/>
    <col min="5128" max="5132" width="5.140625" customWidth="1"/>
    <col min="5133" max="5133" width="3.42578125" customWidth="1"/>
    <col min="5134" max="5142" width="0" hidden="1" customWidth="1"/>
    <col min="5143" max="5143" width="9.28515625" customWidth="1"/>
    <col min="5144" max="5144" width="2.7109375" customWidth="1"/>
    <col min="5145" max="5145" width="4" customWidth="1"/>
    <col min="5146" max="5146" width="11.5703125" customWidth="1"/>
    <col min="5147" max="5147" width="10.7109375" customWidth="1"/>
    <col min="5148" max="5148" width="19" customWidth="1"/>
    <col min="5149" max="5151" width="5.7109375" customWidth="1"/>
    <col min="5152" max="5152" width="7.28515625" customWidth="1"/>
    <col min="5153" max="5153" width="9.28515625" customWidth="1"/>
    <col min="5154" max="5154" width="2.7109375" customWidth="1"/>
    <col min="5155" max="5155" width="4" customWidth="1"/>
    <col min="5156" max="5156" width="11.5703125" customWidth="1"/>
    <col min="5157" max="5157" width="10.7109375" customWidth="1"/>
    <col min="5158" max="5158" width="19" customWidth="1"/>
    <col min="5159" max="5161" width="5.7109375" customWidth="1"/>
    <col min="5162" max="5162" width="7.28515625" customWidth="1"/>
    <col min="5163" max="5163" width="9.28515625" customWidth="1"/>
    <col min="5164" max="5164" width="2.7109375" customWidth="1"/>
    <col min="5165" max="5165" width="4" customWidth="1"/>
    <col min="5166" max="5166" width="11.5703125" customWidth="1"/>
    <col min="5167" max="5167" width="10.7109375" customWidth="1"/>
    <col min="5168" max="5168" width="19" customWidth="1"/>
    <col min="5169" max="5171" width="5.7109375" customWidth="1"/>
    <col min="5172" max="5172" width="7.28515625" customWidth="1"/>
    <col min="5173" max="5173" width="9.28515625" customWidth="1"/>
    <col min="5174" max="5182" width="0" hidden="1" customWidth="1"/>
    <col min="5183" max="5183" width="9.28515625" customWidth="1"/>
    <col min="5184" max="5184" width="2.7109375" customWidth="1"/>
    <col min="5185" max="5185" width="4" customWidth="1"/>
    <col min="5186" max="5186" width="11.5703125" customWidth="1"/>
    <col min="5187" max="5187" width="10.7109375" customWidth="1"/>
    <col min="5188" max="5188" width="19" customWidth="1"/>
    <col min="5189" max="5191" width="5.7109375" customWidth="1"/>
    <col min="5192" max="5192" width="7.28515625" customWidth="1"/>
    <col min="5193" max="5193" width="9.28515625" customWidth="1"/>
    <col min="5194" max="5194" width="2.7109375" customWidth="1"/>
    <col min="5195" max="5195" width="4" customWidth="1"/>
    <col min="5196" max="5196" width="11.5703125" customWidth="1"/>
    <col min="5197" max="5197" width="10.7109375" customWidth="1"/>
    <col min="5198" max="5198" width="19" customWidth="1"/>
    <col min="5199" max="5201" width="5.7109375" customWidth="1"/>
    <col min="5202" max="5202" width="7.28515625" customWidth="1"/>
    <col min="5203" max="5203" width="9.28515625" customWidth="1"/>
    <col min="5204" max="5204" width="2.7109375" customWidth="1"/>
    <col min="5205" max="5205" width="4" customWidth="1"/>
    <col min="5206" max="5206" width="11.5703125" customWidth="1"/>
    <col min="5207" max="5207" width="10.7109375" customWidth="1"/>
    <col min="5208" max="5208" width="19" customWidth="1"/>
    <col min="5209" max="5211" width="5.7109375" customWidth="1"/>
    <col min="5212" max="5212" width="7.28515625" customWidth="1"/>
    <col min="5213" max="5213" width="9.28515625" customWidth="1"/>
    <col min="5214" max="5214" width="10.42578125" customWidth="1"/>
    <col min="5215" max="5215" width="2.7109375" customWidth="1"/>
    <col min="5216" max="5216" width="4" customWidth="1"/>
    <col min="5217" max="5217" width="11.5703125" customWidth="1"/>
    <col min="5218" max="5218" width="10.7109375" customWidth="1"/>
    <col min="5219" max="5219" width="19" customWidth="1"/>
    <col min="5220" max="5222" width="5.7109375" customWidth="1"/>
    <col min="5223" max="5223" width="7.28515625" customWidth="1"/>
    <col min="5224" max="5224" width="9.28515625" customWidth="1"/>
    <col min="5226" max="5226" width="2.7109375" customWidth="1"/>
    <col min="5227" max="5227" width="4" customWidth="1"/>
    <col min="5228" max="5228" width="11.5703125" customWidth="1"/>
    <col min="5229" max="5229" width="10.7109375" customWidth="1"/>
    <col min="5230" max="5230" width="19" customWidth="1"/>
    <col min="5231" max="5233" width="5.7109375" customWidth="1"/>
    <col min="5234" max="5234" width="7.28515625" customWidth="1"/>
    <col min="5235" max="5235" width="9.28515625" customWidth="1"/>
    <col min="5236" max="5236" width="2.7109375" customWidth="1"/>
    <col min="5237" max="5237" width="4" customWidth="1"/>
    <col min="5238" max="5238" width="11.5703125" customWidth="1"/>
    <col min="5239" max="5239" width="10.7109375" customWidth="1"/>
    <col min="5240" max="5240" width="19" customWidth="1"/>
    <col min="5241" max="5243" width="5.7109375" customWidth="1"/>
    <col min="5244" max="5244" width="7.28515625" customWidth="1"/>
    <col min="5245" max="5245" width="9.28515625" customWidth="1"/>
    <col min="5246" max="5246" width="2.85546875" customWidth="1"/>
    <col min="5247" max="5247" width="4" customWidth="1"/>
    <col min="5248" max="5248" width="11.5703125" customWidth="1"/>
    <col min="5249" max="5249" width="10.7109375" customWidth="1"/>
    <col min="5250" max="5250" width="19" customWidth="1"/>
    <col min="5251" max="5253" width="5.7109375" customWidth="1"/>
    <col min="5254" max="5254" width="7.28515625" customWidth="1"/>
    <col min="5255" max="5255" width="9.7109375" customWidth="1"/>
    <col min="5256" max="5256" width="2.7109375" customWidth="1"/>
    <col min="5257" max="5257" width="4" customWidth="1"/>
    <col min="5258" max="5258" width="11.5703125" customWidth="1"/>
    <col min="5259" max="5259" width="10.7109375" customWidth="1"/>
    <col min="5260" max="5260" width="19" customWidth="1"/>
    <col min="5261" max="5263" width="5.7109375" customWidth="1"/>
    <col min="5264" max="5264" width="7.28515625" customWidth="1"/>
    <col min="5265" max="5265" width="9.28515625" customWidth="1"/>
    <col min="5266" max="5266" width="4.42578125" customWidth="1"/>
    <col min="5267" max="5267" width="2.7109375" customWidth="1"/>
    <col min="5268" max="5268" width="4" customWidth="1"/>
    <col min="5269" max="5269" width="11.5703125" customWidth="1"/>
    <col min="5270" max="5270" width="10.7109375" customWidth="1"/>
    <col min="5271" max="5271" width="19" customWidth="1"/>
    <col min="5272" max="5274" width="5.7109375" customWidth="1"/>
    <col min="5275" max="5275" width="7.28515625" customWidth="1"/>
    <col min="5276" max="5276" width="9.28515625" customWidth="1"/>
    <col min="5277" max="5277" width="4.7109375" customWidth="1"/>
    <col min="5278" max="5278" width="18.85546875" customWidth="1"/>
    <col min="5279" max="5279" width="5.140625" customWidth="1"/>
    <col min="5280" max="5281" width="11.7109375" customWidth="1"/>
    <col min="5282" max="5282" width="5.5703125" customWidth="1"/>
    <col min="5283" max="5284" width="11.7109375" customWidth="1"/>
    <col min="5285" max="5285" width="4.5703125" customWidth="1"/>
    <col min="5286" max="5287" width="11.7109375" customWidth="1"/>
    <col min="5288" max="5290" width="6.7109375" customWidth="1"/>
    <col min="5291" max="5291" width="8.85546875" customWidth="1"/>
    <col min="5293" max="5293" width="4.7109375" customWidth="1"/>
    <col min="5294" max="5294" width="18.85546875" customWidth="1"/>
    <col min="5295" max="5295" width="6.7109375" customWidth="1"/>
    <col min="5296" max="5297" width="11.7109375" customWidth="1"/>
    <col min="5299" max="5300" width="11.7109375" customWidth="1"/>
    <col min="5301" max="5301" width="4.5703125" customWidth="1"/>
    <col min="5302" max="5303" width="11.7109375" customWidth="1"/>
    <col min="5304" max="5306" width="6.7109375" customWidth="1"/>
    <col min="5307" max="5307" width="8.85546875" customWidth="1"/>
    <col min="5308" max="5308" width="4.7109375" customWidth="1"/>
    <col min="5309" max="5309" width="18.85546875" customWidth="1"/>
    <col min="5310" max="5310" width="6.7109375" customWidth="1"/>
    <col min="5311" max="5312" width="11.7109375" customWidth="1"/>
    <col min="5314" max="5315" width="11.7109375" customWidth="1"/>
    <col min="5316" max="5316" width="4.5703125" customWidth="1"/>
    <col min="5317" max="5318" width="11.7109375" customWidth="1"/>
    <col min="5319" max="5321" width="6.7109375" customWidth="1"/>
    <col min="5322" max="5322" width="8.85546875" customWidth="1"/>
    <col min="5324" max="5324" width="4.7109375" customWidth="1"/>
    <col min="5325" max="5325" width="18.85546875" customWidth="1"/>
    <col min="5326" max="5326" width="6.7109375" customWidth="1"/>
    <col min="5327" max="5328" width="11.7109375" customWidth="1"/>
    <col min="5330" max="5331" width="11.7109375" customWidth="1"/>
    <col min="5332" max="5332" width="4.5703125" customWidth="1"/>
    <col min="5333" max="5334" width="11.7109375" customWidth="1"/>
    <col min="5335" max="5337" width="6.7109375" customWidth="1"/>
    <col min="5338" max="5338" width="8.85546875" customWidth="1"/>
    <col min="5340" max="5340" width="15.85546875" customWidth="1"/>
    <col min="5341" max="5341" width="6.7109375" customWidth="1"/>
    <col min="5343" max="5343" width="10.28515625" customWidth="1"/>
    <col min="5347" max="5347" width="4.5703125" customWidth="1"/>
    <col min="5349" max="5349" width="10.140625" customWidth="1"/>
    <col min="5350" max="5353" width="6.7109375" customWidth="1"/>
    <col min="5355" max="5355" width="2.7109375" customWidth="1"/>
    <col min="5356" max="5356" width="4" customWidth="1"/>
    <col min="5357" max="5357" width="11.5703125" customWidth="1"/>
    <col min="5358" max="5358" width="10.7109375" customWidth="1"/>
    <col min="5359" max="5359" width="19" customWidth="1"/>
    <col min="5360" max="5362" width="5.7109375" customWidth="1"/>
    <col min="5363" max="5363" width="7.28515625" customWidth="1"/>
    <col min="5364" max="5364" width="9.28515625" customWidth="1"/>
    <col min="5366" max="5366" width="2.7109375" customWidth="1"/>
    <col min="5367" max="5367" width="4" customWidth="1"/>
    <col min="5368" max="5368" width="11.5703125" customWidth="1"/>
    <col min="5369" max="5369" width="10.7109375" customWidth="1"/>
    <col min="5370" max="5370" width="19" customWidth="1"/>
    <col min="5371" max="5373" width="5.7109375" customWidth="1"/>
    <col min="5374" max="5374" width="7.28515625" customWidth="1"/>
    <col min="5375" max="5375" width="9.28515625" customWidth="1"/>
    <col min="5379" max="5379" width="4" customWidth="1"/>
    <col min="5380" max="5380" width="11.5703125" bestFit="1" customWidth="1"/>
    <col min="5381" max="5381" width="10.7109375" bestFit="1" customWidth="1"/>
    <col min="5382" max="5382" width="19" customWidth="1"/>
    <col min="5383" max="5383" width="7.140625" customWidth="1"/>
    <col min="5384" max="5388" width="5.140625" customWidth="1"/>
    <col min="5389" max="5389" width="3.42578125" customWidth="1"/>
    <col min="5390" max="5398" width="0" hidden="1" customWidth="1"/>
    <col min="5399" max="5399" width="9.28515625" customWidth="1"/>
    <col min="5400" max="5400" width="2.7109375" customWidth="1"/>
    <col min="5401" max="5401" width="4" customWidth="1"/>
    <col min="5402" max="5402" width="11.5703125" customWidth="1"/>
    <col min="5403" max="5403" width="10.7109375" customWidth="1"/>
    <col min="5404" max="5404" width="19" customWidth="1"/>
    <col min="5405" max="5407" width="5.7109375" customWidth="1"/>
    <col min="5408" max="5408" width="7.28515625" customWidth="1"/>
    <col min="5409" max="5409" width="9.28515625" customWidth="1"/>
    <col min="5410" max="5410" width="2.7109375" customWidth="1"/>
    <col min="5411" max="5411" width="4" customWidth="1"/>
    <col min="5412" max="5412" width="11.5703125" customWidth="1"/>
    <col min="5413" max="5413" width="10.7109375" customWidth="1"/>
    <col min="5414" max="5414" width="19" customWidth="1"/>
    <col min="5415" max="5417" width="5.7109375" customWidth="1"/>
    <col min="5418" max="5418" width="7.28515625" customWidth="1"/>
    <col min="5419" max="5419" width="9.28515625" customWidth="1"/>
    <col min="5420" max="5420" width="2.7109375" customWidth="1"/>
    <col min="5421" max="5421" width="4" customWidth="1"/>
    <col min="5422" max="5422" width="11.5703125" customWidth="1"/>
    <col min="5423" max="5423" width="10.7109375" customWidth="1"/>
    <col min="5424" max="5424" width="19" customWidth="1"/>
    <col min="5425" max="5427" width="5.7109375" customWidth="1"/>
    <col min="5428" max="5428" width="7.28515625" customWidth="1"/>
    <col min="5429" max="5429" width="9.28515625" customWidth="1"/>
    <col min="5430" max="5438" width="0" hidden="1" customWidth="1"/>
    <col min="5439" max="5439" width="9.28515625" customWidth="1"/>
    <col min="5440" max="5440" width="2.7109375" customWidth="1"/>
    <col min="5441" max="5441" width="4" customWidth="1"/>
    <col min="5442" max="5442" width="11.5703125" customWidth="1"/>
    <col min="5443" max="5443" width="10.7109375" customWidth="1"/>
    <col min="5444" max="5444" width="19" customWidth="1"/>
    <col min="5445" max="5447" width="5.7109375" customWidth="1"/>
    <col min="5448" max="5448" width="7.28515625" customWidth="1"/>
    <col min="5449" max="5449" width="9.28515625" customWidth="1"/>
    <col min="5450" max="5450" width="2.7109375" customWidth="1"/>
    <col min="5451" max="5451" width="4" customWidth="1"/>
    <col min="5452" max="5452" width="11.5703125" customWidth="1"/>
    <col min="5453" max="5453" width="10.7109375" customWidth="1"/>
    <col min="5454" max="5454" width="19" customWidth="1"/>
    <col min="5455" max="5457" width="5.7109375" customWidth="1"/>
    <col min="5458" max="5458" width="7.28515625" customWidth="1"/>
    <col min="5459" max="5459" width="9.28515625" customWidth="1"/>
    <col min="5460" max="5460" width="2.7109375" customWidth="1"/>
    <col min="5461" max="5461" width="4" customWidth="1"/>
    <col min="5462" max="5462" width="11.5703125" customWidth="1"/>
    <col min="5463" max="5463" width="10.7109375" customWidth="1"/>
    <col min="5464" max="5464" width="19" customWidth="1"/>
    <col min="5465" max="5467" width="5.7109375" customWidth="1"/>
    <col min="5468" max="5468" width="7.28515625" customWidth="1"/>
    <col min="5469" max="5469" width="9.28515625" customWidth="1"/>
    <col min="5470" max="5470" width="10.42578125" customWidth="1"/>
    <col min="5471" max="5471" width="2.7109375" customWidth="1"/>
    <col min="5472" max="5472" width="4" customWidth="1"/>
    <col min="5473" max="5473" width="11.5703125" customWidth="1"/>
    <col min="5474" max="5474" width="10.7109375" customWidth="1"/>
    <col min="5475" max="5475" width="19" customWidth="1"/>
    <col min="5476" max="5478" width="5.7109375" customWidth="1"/>
    <col min="5479" max="5479" width="7.28515625" customWidth="1"/>
    <col min="5480" max="5480" width="9.28515625" customWidth="1"/>
    <col min="5482" max="5482" width="2.7109375" customWidth="1"/>
    <col min="5483" max="5483" width="4" customWidth="1"/>
    <col min="5484" max="5484" width="11.5703125" customWidth="1"/>
    <col min="5485" max="5485" width="10.7109375" customWidth="1"/>
    <col min="5486" max="5486" width="19" customWidth="1"/>
    <col min="5487" max="5489" width="5.7109375" customWidth="1"/>
    <col min="5490" max="5490" width="7.28515625" customWidth="1"/>
    <col min="5491" max="5491" width="9.28515625" customWidth="1"/>
    <col min="5492" max="5492" width="2.7109375" customWidth="1"/>
    <col min="5493" max="5493" width="4" customWidth="1"/>
    <col min="5494" max="5494" width="11.5703125" customWidth="1"/>
    <col min="5495" max="5495" width="10.7109375" customWidth="1"/>
    <col min="5496" max="5496" width="19" customWidth="1"/>
    <col min="5497" max="5499" width="5.7109375" customWidth="1"/>
    <col min="5500" max="5500" width="7.28515625" customWidth="1"/>
    <col min="5501" max="5501" width="9.28515625" customWidth="1"/>
    <col min="5502" max="5502" width="2.85546875" customWidth="1"/>
    <col min="5503" max="5503" width="4" customWidth="1"/>
    <col min="5504" max="5504" width="11.5703125" customWidth="1"/>
    <col min="5505" max="5505" width="10.7109375" customWidth="1"/>
    <col min="5506" max="5506" width="19" customWidth="1"/>
    <col min="5507" max="5509" width="5.7109375" customWidth="1"/>
    <col min="5510" max="5510" width="7.28515625" customWidth="1"/>
    <col min="5511" max="5511" width="9.7109375" customWidth="1"/>
    <col min="5512" max="5512" width="2.7109375" customWidth="1"/>
    <col min="5513" max="5513" width="4" customWidth="1"/>
    <col min="5514" max="5514" width="11.5703125" customWidth="1"/>
    <col min="5515" max="5515" width="10.7109375" customWidth="1"/>
    <col min="5516" max="5516" width="19" customWidth="1"/>
    <col min="5517" max="5519" width="5.7109375" customWidth="1"/>
    <col min="5520" max="5520" width="7.28515625" customWidth="1"/>
    <col min="5521" max="5521" width="9.28515625" customWidth="1"/>
    <col min="5522" max="5522" width="4.42578125" customWidth="1"/>
    <col min="5523" max="5523" width="2.7109375" customWidth="1"/>
    <col min="5524" max="5524" width="4" customWidth="1"/>
    <col min="5525" max="5525" width="11.5703125" customWidth="1"/>
    <col min="5526" max="5526" width="10.7109375" customWidth="1"/>
    <col min="5527" max="5527" width="19" customWidth="1"/>
    <col min="5528" max="5530" width="5.7109375" customWidth="1"/>
    <col min="5531" max="5531" width="7.28515625" customWidth="1"/>
    <col min="5532" max="5532" width="9.28515625" customWidth="1"/>
    <col min="5533" max="5533" width="4.7109375" customWidth="1"/>
    <col min="5534" max="5534" width="18.85546875" customWidth="1"/>
    <col min="5535" max="5535" width="5.140625" customWidth="1"/>
    <col min="5536" max="5537" width="11.7109375" customWidth="1"/>
    <col min="5538" max="5538" width="5.5703125" customWidth="1"/>
    <col min="5539" max="5540" width="11.7109375" customWidth="1"/>
    <col min="5541" max="5541" width="4.5703125" customWidth="1"/>
    <col min="5542" max="5543" width="11.7109375" customWidth="1"/>
    <col min="5544" max="5546" width="6.7109375" customWidth="1"/>
    <col min="5547" max="5547" width="8.85546875" customWidth="1"/>
    <col min="5549" max="5549" width="4.7109375" customWidth="1"/>
    <col min="5550" max="5550" width="18.85546875" customWidth="1"/>
    <col min="5551" max="5551" width="6.7109375" customWidth="1"/>
    <col min="5552" max="5553" width="11.7109375" customWidth="1"/>
    <col min="5555" max="5556" width="11.7109375" customWidth="1"/>
    <col min="5557" max="5557" width="4.5703125" customWidth="1"/>
    <col min="5558" max="5559" width="11.7109375" customWidth="1"/>
    <col min="5560" max="5562" width="6.7109375" customWidth="1"/>
    <col min="5563" max="5563" width="8.85546875" customWidth="1"/>
    <col min="5564" max="5564" width="4.7109375" customWidth="1"/>
    <col min="5565" max="5565" width="18.85546875" customWidth="1"/>
    <col min="5566" max="5566" width="6.7109375" customWidth="1"/>
    <col min="5567" max="5568" width="11.7109375" customWidth="1"/>
    <col min="5570" max="5571" width="11.7109375" customWidth="1"/>
    <col min="5572" max="5572" width="4.5703125" customWidth="1"/>
    <col min="5573" max="5574" width="11.7109375" customWidth="1"/>
    <col min="5575" max="5577" width="6.7109375" customWidth="1"/>
    <col min="5578" max="5578" width="8.85546875" customWidth="1"/>
    <col min="5580" max="5580" width="4.7109375" customWidth="1"/>
    <col min="5581" max="5581" width="18.85546875" customWidth="1"/>
    <col min="5582" max="5582" width="6.7109375" customWidth="1"/>
    <col min="5583" max="5584" width="11.7109375" customWidth="1"/>
    <col min="5586" max="5587" width="11.7109375" customWidth="1"/>
    <col min="5588" max="5588" width="4.5703125" customWidth="1"/>
    <col min="5589" max="5590" width="11.7109375" customWidth="1"/>
    <col min="5591" max="5593" width="6.7109375" customWidth="1"/>
    <col min="5594" max="5594" width="8.85546875" customWidth="1"/>
    <col min="5596" max="5596" width="15.85546875" customWidth="1"/>
    <col min="5597" max="5597" width="6.7109375" customWidth="1"/>
    <col min="5599" max="5599" width="10.28515625" customWidth="1"/>
    <col min="5603" max="5603" width="4.5703125" customWidth="1"/>
    <col min="5605" max="5605" width="10.140625" customWidth="1"/>
    <col min="5606" max="5609" width="6.7109375" customWidth="1"/>
    <col min="5611" max="5611" width="2.7109375" customWidth="1"/>
    <col min="5612" max="5612" width="4" customWidth="1"/>
    <col min="5613" max="5613" width="11.5703125" customWidth="1"/>
    <col min="5614" max="5614" width="10.7109375" customWidth="1"/>
    <col min="5615" max="5615" width="19" customWidth="1"/>
    <col min="5616" max="5618" width="5.7109375" customWidth="1"/>
    <col min="5619" max="5619" width="7.28515625" customWidth="1"/>
    <col min="5620" max="5620" width="9.28515625" customWidth="1"/>
    <col min="5622" max="5622" width="2.7109375" customWidth="1"/>
    <col min="5623" max="5623" width="4" customWidth="1"/>
    <col min="5624" max="5624" width="11.5703125" customWidth="1"/>
    <col min="5625" max="5625" width="10.7109375" customWidth="1"/>
    <col min="5626" max="5626" width="19" customWidth="1"/>
    <col min="5627" max="5629" width="5.7109375" customWidth="1"/>
    <col min="5630" max="5630" width="7.28515625" customWidth="1"/>
    <col min="5631" max="5631" width="9.28515625" customWidth="1"/>
    <col min="5635" max="5635" width="4" customWidth="1"/>
    <col min="5636" max="5636" width="11.5703125" bestFit="1" customWidth="1"/>
    <col min="5637" max="5637" width="10.7109375" bestFit="1" customWidth="1"/>
    <col min="5638" max="5638" width="19" customWidth="1"/>
    <col min="5639" max="5639" width="7.140625" customWidth="1"/>
    <col min="5640" max="5644" width="5.140625" customWidth="1"/>
    <col min="5645" max="5645" width="3.42578125" customWidth="1"/>
    <col min="5646" max="5654" width="0" hidden="1" customWidth="1"/>
    <col min="5655" max="5655" width="9.28515625" customWidth="1"/>
    <col min="5656" max="5656" width="2.7109375" customWidth="1"/>
    <col min="5657" max="5657" width="4" customWidth="1"/>
    <col min="5658" max="5658" width="11.5703125" customWidth="1"/>
    <col min="5659" max="5659" width="10.7109375" customWidth="1"/>
    <col min="5660" max="5660" width="19" customWidth="1"/>
    <col min="5661" max="5663" width="5.7109375" customWidth="1"/>
    <col min="5664" max="5664" width="7.28515625" customWidth="1"/>
    <col min="5665" max="5665" width="9.28515625" customWidth="1"/>
    <col min="5666" max="5666" width="2.7109375" customWidth="1"/>
    <col min="5667" max="5667" width="4" customWidth="1"/>
    <col min="5668" max="5668" width="11.5703125" customWidth="1"/>
    <col min="5669" max="5669" width="10.7109375" customWidth="1"/>
    <col min="5670" max="5670" width="19" customWidth="1"/>
    <col min="5671" max="5673" width="5.7109375" customWidth="1"/>
    <col min="5674" max="5674" width="7.28515625" customWidth="1"/>
    <col min="5675" max="5675" width="9.28515625" customWidth="1"/>
    <col min="5676" max="5676" width="2.7109375" customWidth="1"/>
    <col min="5677" max="5677" width="4" customWidth="1"/>
    <col min="5678" max="5678" width="11.5703125" customWidth="1"/>
    <col min="5679" max="5679" width="10.7109375" customWidth="1"/>
    <col min="5680" max="5680" width="19" customWidth="1"/>
    <col min="5681" max="5683" width="5.7109375" customWidth="1"/>
    <col min="5684" max="5684" width="7.28515625" customWidth="1"/>
    <col min="5685" max="5685" width="9.28515625" customWidth="1"/>
    <col min="5686" max="5694" width="0" hidden="1" customWidth="1"/>
    <col min="5695" max="5695" width="9.28515625" customWidth="1"/>
    <col min="5696" max="5696" width="2.7109375" customWidth="1"/>
    <col min="5697" max="5697" width="4" customWidth="1"/>
    <col min="5698" max="5698" width="11.5703125" customWidth="1"/>
    <col min="5699" max="5699" width="10.7109375" customWidth="1"/>
    <col min="5700" max="5700" width="19" customWidth="1"/>
    <col min="5701" max="5703" width="5.7109375" customWidth="1"/>
    <col min="5704" max="5704" width="7.28515625" customWidth="1"/>
    <col min="5705" max="5705" width="9.28515625" customWidth="1"/>
    <col min="5706" max="5706" width="2.7109375" customWidth="1"/>
    <col min="5707" max="5707" width="4" customWidth="1"/>
    <col min="5708" max="5708" width="11.5703125" customWidth="1"/>
    <col min="5709" max="5709" width="10.7109375" customWidth="1"/>
    <col min="5710" max="5710" width="19" customWidth="1"/>
    <col min="5711" max="5713" width="5.7109375" customWidth="1"/>
    <col min="5714" max="5714" width="7.28515625" customWidth="1"/>
    <col min="5715" max="5715" width="9.28515625" customWidth="1"/>
    <col min="5716" max="5716" width="2.7109375" customWidth="1"/>
    <col min="5717" max="5717" width="4" customWidth="1"/>
    <col min="5718" max="5718" width="11.5703125" customWidth="1"/>
    <col min="5719" max="5719" width="10.7109375" customWidth="1"/>
    <col min="5720" max="5720" width="19" customWidth="1"/>
    <col min="5721" max="5723" width="5.7109375" customWidth="1"/>
    <col min="5724" max="5724" width="7.28515625" customWidth="1"/>
    <col min="5725" max="5725" width="9.28515625" customWidth="1"/>
    <col min="5726" max="5726" width="10.42578125" customWidth="1"/>
    <col min="5727" max="5727" width="2.7109375" customWidth="1"/>
    <col min="5728" max="5728" width="4" customWidth="1"/>
    <col min="5729" max="5729" width="11.5703125" customWidth="1"/>
    <col min="5730" max="5730" width="10.7109375" customWidth="1"/>
    <col min="5731" max="5731" width="19" customWidth="1"/>
    <col min="5732" max="5734" width="5.7109375" customWidth="1"/>
    <col min="5735" max="5735" width="7.28515625" customWidth="1"/>
    <col min="5736" max="5736" width="9.28515625" customWidth="1"/>
    <col min="5738" max="5738" width="2.7109375" customWidth="1"/>
    <col min="5739" max="5739" width="4" customWidth="1"/>
    <col min="5740" max="5740" width="11.5703125" customWidth="1"/>
    <col min="5741" max="5741" width="10.7109375" customWidth="1"/>
    <col min="5742" max="5742" width="19" customWidth="1"/>
    <col min="5743" max="5745" width="5.7109375" customWidth="1"/>
    <col min="5746" max="5746" width="7.28515625" customWidth="1"/>
    <col min="5747" max="5747" width="9.28515625" customWidth="1"/>
    <col min="5748" max="5748" width="2.7109375" customWidth="1"/>
    <col min="5749" max="5749" width="4" customWidth="1"/>
    <col min="5750" max="5750" width="11.5703125" customWidth="1"/>
    <col min="5751" max="5751" width="10.7109375" customWidth="1"/>
    <col min="5752" max="5752" width="19" customWidth="1"/>
    <col min="5753" max="5755" width="5.7109375" customWidth="1"/>
    <col min="5756" max="5756" width="7.28515625" customWidth="1"/>
    <col min="5757" max="5757" width="9.28515625" customWidth="1"/>
    <col min="5758" max="5758" width="2.85546875" customWidth="1"/>
    <col min="5759" max="5759" width="4" customWidth="1"/>
    <col min="5760" max="5760" width="11.5703125" customWidth="1"/>
    <col min="5761" max="5761" width="10.7109375" customWidth="1"/>
    <col min="5762" max="5762" width="19" customWidth="1"/>
    <col min="5763" max="5765" width="5.7109375" customWidth="1"/>
    <col min="5766" max="5766" width="7.28515625" customWidth="1"/>
    <col min="5767" max="5767" width="9.7109375" customWidth="1"/>
    <col min="5768" max="5768" width="2.7109375" customWidth="1"/>
    <col min="5769" max="5769" width="4" customWidth="1"/>
    <col min="5770" max="5770" width="11.5703125" customWidth="1"/>
    <col min="5771" max="5771" width="10.7109375" customWidth="1"/>
    <col min="5772" max="5772" width="19" customWidth="1"/>
    <col min="5773" max="5775" width="5.7109375" customWidth="1"/>
    <col min="5776" max="5776" width="7.28515625" customWidth="1"/>
    <col min="5777" max="5777" width="9.28515625" customWidth="1"/>
    <col min="5778" max="5778" width="4.42578125" customWidth="1"/>
    <col min="5779" max="5779" width="2.7109375" customWidth="1"/>
    <col min="5780" max="5780" width="4" customWidth="1"/>
    <col min="5781" max="5781" width="11.5703125" customWidth="1"/>
    <col min="5782" max="5782" width="10.7109375" customWidth="1"/>
    <col min="5783" max="5783" width="19" customWidth="1"/>
    <col min="5784" max="5786" width="5.7109375" customWidth="1"/>
    <col min="5787" max="5787" width="7.28515625" customWidth="1"/>
    <col min="5788" max="5788" width="9.28515625" customWidth="1"/>
    <col min="5789" max="5789" width="4.7109375" customWidth="1"/>
    <col min="5790" max="5790" width="18.85546875" customWidth="1"/>
    <col min="5791" max="5791" width="5.140625" customWidth="1"/>
    <col min="5792" max="5793" width="11.7109375" customWidth="1"/>
    <col min="5794" max="5794" width="5.5703125" customWidth="1"/>
    <col min="5795" max="5796" width="11.7109375" customWidth="1"/>
    <col min="5797" max="5797" width="4.5703125" customWidth="1"/>
    <col min="5798" max="5799" width="11.7109375" customWidth="1"/>
    <col min="5800" max="5802" width="6.7109375" customWidth="1"/>
    <col min="5803" max="5803" width="8.85546875" customWidth="1"/>
    <col min="5805" max="5805" width="4.7109375" customWidth="1"/>
    <col min="5806" max="5806" width="18.85546875" customWidth="1"/>
    <col min="5807" max="5807" width="6.7109375" customWidth="1"/>
    <col min="5808" max="5809" width="11.7109375" customWidth="1"/>
    <col min="5811" max="5812" width="11.7109375" customWidth="1"/>
    <col min="5813" max="5813" width="4.5703125" customWidth="1"/>
    <col min="5814" max="5815" width="11.7109375" customWidth="1"/>
    <col min="5816" max="5818" width="6.7109375" customWidth="1"/>
    <col min="5819" max="5819" width="8.85546875" customWidth="1"/>
    <col min="5820" max="5820" width="4.7109375" customWidth="1"/>
    <col min="5821" max="5821" width="18.85546875" customWidth="1"/>
    <col min="5822" max="5822" width="6.7109375" customWidth="1"/>
    <col min="5823" max="5824" width="11.7109375" customWidth="1"/>
    <col min="5826" max="5827" width="11.7109375" customWidth="1"/>
    <col min="5828" max="5828" width="4.5703125" customWidth="1"/>
    <col min="5829" max="5830" width="11.7109375" customWidth="1"/>
    <col min="5831" max="5833" width="6.7109375" customWidth="1"/>
    <col min="5834" max="5834" width="8.85546875" customWidth="1"/>
    <col min="5836" max="5836" width="4.7109375" customWidth="1"/>
    <col min="5837" max="5837" width="18.85546875" customWidth="1"/>
    <col min="5838" max="5838" width="6.7109375" customWidth="1"/>
    <col min="5839" max="5840" width="11.7109375" customWidth="1"/>
    <col min="5842" max="5843" width="11.7109375" customWidth="1"/>
    <col min="5844" max="5844" width="4.5703125" customWidth="1"/>
    <col min="5845" max="5846" width="11.7109375" customWidth="1"/>
    <col min="5847" max="5849" width="6.7109375" customWidth="1"/>
    <col min="5850" max="5850" width="8.85546875" customWidth="1"/>
    <col min="5852" max="5852" width="15.85546875" customWidth="1"/>
    <col min="5853" max="5853" width="6.7109375" customWidth="1"/>
    <col min="5855" max="5855" width="10.28515625" customWidth="1"/>
    <col min="5859" max="5859" width="4.5703125" customWidth="1"/>
    <col min="5861" max="5861" width="10.140625" customWidth="1"/>
    <col min="5862" max="5865" width="6.7109375" customWidth="1"/>
    <col min="5867" max="5867" width="2.7109375" customWidth="1"/>
    <col min="5868" max="5868" width="4" customWidth="1"/>
    <col min="5869" max="5869" width="11.5703125" customWidth="1"/>
    <col min="5870" max="5870" width="10.7109375" customWidth="1"/>
    <col min="5871" max="5871" width="19" customWidth="1"/>
    <col min="5872" max="5874" width="5.7109375" customWidth="1"/>
    <col min="5875" max="5875" width="7.28515625" customWidth="1"/>
    <col min="5876" max="5876" width="9.28515625" customWidth="1"/>
    <col min="5878" max="5878" width="2.7109375" customWidth="1"/>
    <col min="5879" max="5879" width="4" customWidth="1"/>
    <col min="5880" max="5880" width="11.5703125" customWidth="1"/>
    <col min="5881" max="5881" width="10.7109375" customWidth="1"/>
    <col min="5882" max="5882" width="19" customWidth="1"/>
    <col min="5883" max="5885" width="5.7109375" customWidth="1"/>
    <col min="5886" max="5886" width="7.28515625" customWidth="1"/>
    <col min="5887" max="5887" width="9.28515625" customWidth="1"/>
    <col min="5891" max="5891" width="4" customWidth="1"/>
    <col min="5892" max="5892" width="11.5703125" bestFit="1" customWidth="1"/>
    <col min="5893" max="5893" width="10.7109375" bestFit="1" customWidth="1"/>
    <col min="5894" max="5894" width="19" customWidth="1"/>
    <col min="5895" max="5895" width="7.140625" customWidth="1"/>
    <col min="5896" max="5900" width="5.140625" customWidth="1"/>
    <col min="5901" max="5901" width="3.42578125" customWidth="1"/>
    <col min="5902" max="5910" width="0" hidden="1" customWidth="1"/>
    <col min="5911" max="5911" width="9.28515625" customWidth="1"/>
    <col min="5912" max="5912" width="2.7109375" customWidth="1"/>
    <col min="5913" max="5913" width="4" customWidth="1"/>
    <col min="5914" max="5914" width="11.5703125" customWidth="1"/>
    <col min="5915" max="5915" width="10.7109375" customWidth="1"/>
    <col min="5916" max="5916" width="19" customWidth="1"/>
    <col min="5917" max="5919" width="5.7109375" customWidth="1"/>
    <col min="5920" max="5920" width="7.28515625" customWidth="1"/>
    <col min="5921" max="5921" width="9.28515625" customWidth="1"/>
    <col min="5922" max="5922" width="2.7109375" customWidth="1"/>
    <col min="5923" max="5923" width="4" customWidth="1"/>
    <col min="5924" max="5924" width="11.5703125" customWidth="1"/>
    <col min="5925" max="5925" width="10.7109375" customWidth="1"/>
    <col min="5926" max="5926" width="19" customWidth="1"/>
    <col min="5927" max="5929" width="5.7109375" customWidth="1"/>
    <col min="5930" max="5930" width="7.28515625" customWidth="1"/>
    <col min="5931" max="5931" width="9.28515625" customWidth="1"/>
    <col min="5932" max="5932" width="2.7109375" customWidth="1"/>
    <col min="5933" max="5933" width="4" customWidth="1"/>
    <col min="5934" max="5934" width="11.5703125" customWidth="1"/>
    <col min="5935" max="5935" width="10.7109375" customWidth="1"/>
    <col min="5936" max="5936" width="19" customWidth="1"/>
    <col min="5937" max="5939" width="5.7109375" customWidth="1"/>
    <col min="5940" max="5940" width="7.28515625" customWidth="1"/>
    <col min="5941" max="5941" width="9.28515625" customWidth="1"/>
    <col min="5942" max="5950" width="0" hidden="1" customWidth="1"/>
    <col min="5951" max="5951" width="9.28515625" customWidth="1"/>
    <col min="5952" max="5952" width="2.7109375" customWidth="1"/>
    <col min="5953" max="5953" width="4" customWidth="1"/>
    <col min="5954" max="5954" width="11.5703125" customWidth="1"/>
    <col min="5955" max="5955" width="10.7109375" customWidth="1"/>
    <col min="5956" max="5956" width="19" customWidth="1"/>
    <col min="5957" max="5959" width="5.7109375" customWidth="1"/>
    <col min="5960" max="5960" width="7.28515625" customWidth="1"/>
    <col min="5961" max="5961" width="9.28515625" customWidth="1"/>
    <col min="5962" max="5962" width="2.7109375" customWidth="1"/>
    <col min="5963" max="5963" width="4" customWidth="1"/>
    <col min="5964" max="5964" width="11.5703125" customWidth="1"/>
    <col min="5965" max="5965" width="10.7109375" customWidth="1"/>
    <col min="5966" max="5966" width="19" customWidth="1"/>
    <col min="5967" max="5969" width="5.7109375" customWidth="1"/>
    <col min="5970" max="5970" width="7.28515625" customWidth="1"/>
    <col min="5971" max="5971" width="9.28515625" customWidth="1"/>
    <col min="5972" max="5972" width="2.7109375" customWidth="1"/>
    <col min="5973" max="5973" width="4" customWidth="1"/>
    <col min="5974" max="5974" width="11.5703125" customWidth="1"/>
    <col min="5975" max="5975" width="10.7109375" customWidth="1"/>
    <col min="5976" max="5976" width="19" customWidth="1"/>
    <col min="5977" max="5979" width="5.7109375" customWidth="1"/>
    <col min="5980" max="5980" width="7.28515625" customWidth="1"/>
    <col min="5981" max="5981" width="9.28515625" customWidth="1"/>
    <col min="5982" max="5982" width="10.42578125" customWidth="1"/>
    <col min="5983" max="5983" width="2.7109375" customWidth="1"/>
    <col min="5984" max="5984" width="4" customWidth="1"/>
    <col min="5985" max="5985" width="11.5703125" customWidth="1"/>
    <col min="5986" max="5986" width="10.7109375" customWidth="1"/>
    <col min="5987" max="5987" width="19" customWidth="1"/>
    <col min="5988" max="5990" width="5.7109375" customWidth="1"/>
    <col min="5991" max="5991" width="7.28515625" customWidth="1"/>
    <col min="5992" max="5992" width="9.28515625" customWidth="1"/>
    <col min="5994" max="5994" width="2.7109375" customWidth="1"/>
    <col min="5995" max="5995" width="4" customWidth="1"/>
    <col min="5996" max="5996" width="11.5703125" customWidth="1"/>
    <col min="5997" max="5997" width="10.7109375" customWidth="1"/>
    <col min="5998" max="5998" width="19" customWidth="1"/>
    <col min="5999" max="6001" width="5.7109375" customWidth="1"/>
    <col min="6002" max="6002" width="7.28515625" customWidth="1"/>
    <col min="6003" max="6003" width="9.28515625" customWidth="1"/>
    <col min="6004" max="6004" width="2.7109375" customWidth="1"/>
    <col min="6005" max="6005" width="4" customWidth="1"/>
    <col min="6006" max="6006" width="11.5703125" customWidth="1"/>
    <col min="6007" max="6007" width="10.7109375" customWidth="1"/>
    <col min="6008" max="6008" width="19" customWidth="1"/>
    <col min="6009" max="6011" width="5.7109375" customWidth="1"/>
    <col min="6012" max="6012" width="7.28515625" customWidth="1"/>
    <col min="6013" max="6013" width="9.28515625" customWidth="1"/>
    <col min="6014" max="6014" width="2.85546875" customWidth="1"/>
    <col min="6015" max="6015" width="4" customWidth="1"/>
    <col min="6016" max="6016" width="11.5703125" customWidth="1"/>
    <col min="6017" max="6017" width="10.7109375" customWidth="1"/>
    <col min="6018" max="6018" width="19" customWidth="1"/>
    <col min="6019" max="6021" width="5.7109375" customWidth="1"/>
    <col min="6022" max="6022" width="7.28515625" customWidth="1"/>
    <col min="6023" max="6023" width="9.7109375" customWidth="1"/>
    <col min="6024" max="6024" width="2.7109375" customWidth="1"/>
    <col min="6025" max="6025" width="4" customWidth="1"/>
    <col min="6026" max="6026" width="11.5703125" customWidth="1"/>
    <col min="6027" max="6027" width="10.7109375" customWidth="1"/>
    <col min="6028" max="6028" width="19" customWidth="1"/>
    <col min="6029" max="6031" width="5.7109375" customWidth="1"/>
    <col min="6032" max="6032" width="7.28515625" customWidth="1"/>
    <col min="6033" max="6033" width="9.28515625" customWidth="1"/>
    <col min="6034" max="6034" width="4.42578125" customWidth="1"/>
    <col min="6035" max="6035" width="2.7109375" customWidth="1"/>
    <col min="6036" max="6036" width="4" customWidth="1"/>
    <col min="6037" max="6037" width="11.5703125" customWidth="1"/>
    <col min="6038" max="6038" width="10.7109375" customWidth="1"/>
    <col min="6039" max="6039" width="19" customWidth="1"/>
    <col min="6040" max="6042" width="5.7109375" customWidth="1"/>
    <col min="6043" max="6043" width="7.28515625" customWidth="1"/>
    <col min="6044" max="6044" width="9.28515625" customWidth="1"/>
    <col min="6045" max="6045" width="4.7109375" customWidth="1"/>
    <col min="6046" max="6046" width="18.85546875" customWidth="1"/>
    <col min="6047" max="6047" width="5.140625" customWidth="1"/>
    <col min="6048" max="6049" width="11.7109375" customWidth="1"/>
    <col min="6050" max="6050" width="5.5703125" customWidth="1"/>
    <col min="6051" max="6052" width="11.7109375" customWidth="1"/>
    <col min="6053" max="6053" width="4.5703125" customWidth="1"/>
    <col min="6054" max="6055" width="11.7109375" customWidth="1"/>
    <col min="6056" max="6058" width="6.7109375" customWidth="1"/>
    <col min="6059" max="6059" width="8.85546875" customWidth="1"/>
    <col min="6061" max="6061" width="4.7109375" customWidth="1"/>
    <col min="6062" max="6062" width="18.85546875" customWidth="1"/>
    <col min="6063" max="6063" width="6.7109375" customWidth="1"/>
    <col min="6064" max="6065" width="11.7109375" customWidth="1"/>
    <col min="6067" max="6068" width="11.7109375" customWidth="1"/>
    <col min="6069" max="6069" width="4.5703125" customWidth="1"/>
    <col min="6070" max="6071" width="11.7109375" customWidth="1"/>
    <col min="6072" max="6074" width="6.7109375" customWidth="1"/>
    <col min="6075" max="6075" width="8.85546875" customWidth="1"/>
    <col min="6076" max="6076" width="4.7109375" customWidth="1"/>
    <col min="6077" max="6077" width="18.85546875" customWidth="1"/>
    <col min="6078" max="6078" width="6.7109375" customWidth="1"/>
    <col min="6079" max="6080" width="11.7109375" customWidth="1"/>
    <col min="6082" max="6083" width="11.7109375" customWidth="1"/>
    <col min="6084" max="6084" width="4.5703125" customWidth="1"/>
    <col min="6085" max="6086" width="11.7109375" customWidth="1"/>
    <col min="6087" max="6089" width="6.7109375" customWidth="1"/>
    <col min="6090" max="6090" width="8.85546875" customWidth="1"/>
    <col min="6092" max="6092" width="4.7109375" customWidth="1"/>
    <col min="6093" max="6093" width="18.85546875" customWidth="1"/>
    <col min="6094" max="6094" width="6.7109375" customWidth="1"/>
    <col min="6095" max="6096" width="11.7109375" customWidth="1"/>
    <col min="6098" max="6099" width="11.7109375" customWidth="1"/>
    <col min="6100" max="6100" width="4.5703125" customWidth="1"/>
    <col min="6101" max="6102" width="11.7109375" customWidth="1"/>
    <col min="6103" max="6105" width="6.7109375" customWidth="1"/>
    <col min="6106" max="6106" width="8.85546875" customWidth="1"/>
    <col min="6108" max="6108" width="15.85546875" customWidth="1"/>
    <col min="6109" max="6109" width="6.7109375" customWidth="1"/>
    <col min="6111" max="6111" width="10.28515625" customWidth="1"/>
    <col min="6115" max="6115" width="4.5703125" customWidth="1"/>
    <col min="6117" max="6117" width="10.140625" customWidth="1"/>
    <col min="6118" max="6121" width="6.7109375" customWidth="1"/>
    <col min="6123" max="6123" width="2.7109375" customWidth="1"/>
    <col min="6124" max="6124" width="4" customWidth="1"/>
    <col min="6125" max="6125" width="11.5703125" customWidth="1"/>
    <col min="6126" max="6126" width="10.7109375" customWidth="1"/>
    <col min="6127" max="6127" width="19" customWidth="1"/>
    <col min="6128" max="6130" width="5.7109375" customWidth="1"/>
    <col min="6131" max="6131" width="7.28515625" customWidth="1"/>
    <col min="6132" max="6132" width="9.28515625" customWidth="1"/>
    <col min="6134" max="6134" width="2.7109375" customWidth="1"/>
    <col min="6135" max="6135" width="4" customWidth="1"/>
    <col min="6136" max="6136" width="11.5703125" customWidth="1"/>
    <col min="6137" max="6137" width="10.7109375" customWidth="1"/>
    <col min="6138" max="6138" width="19" customWidth="1"/>
    <col min="6139" max="6141" width="5.7109375" customWidth="1"/>
    <col min="6142" max="6142" width="7.28515625" customWidth="1"/>
    <col min="6143" max="6143" width="9.28515625" customWidth="1"/>
    <col min="6147" max="6147" width="4" customWidth="1"/>
    <col min="6148" max="6148" width="11.5703125" bestFit="1" customWidth="1"/>
    <col min="6149" max="6149" width="10.7109375" bestFit="1" customWidth="1"/>
    <col min="6150" max="6150" width="19" customWidth="1"/>
    <col min="6151" max="6151" width="7.140625" customWidth="1"/>
    <col min="6152" max="6156" width="5.140625" customWidth="1"/>
    <col min="6157" max="6157" width="3.42578125" customWidth="1"/>
    <col min="6158" max="6166" width="0" hidden="1" customWidth="1"/>
    <col min="6167" max="6167" width="9.28515625" customWidth="1"/>
    <col min="6168" max="6168" width="2.7109375" customWidth="1"/>
    <col min="6169" max="6169" width="4" customWidth="1"/>
    <col min="6170" max="6170" width="11.5703125" customWidth="1"/>
    <col min="6171" max="6171" width="10.7109375" customWidth="1"/>
    <col min="6172" max="6172" width="19" customWidth="1"/>
    <col min="6173" max="6175" width="5.7109375" customWidth="1"/>
    <col min="6176" max="6176" width="7.28515625" customWidth="1"/>
    <col min="6177" max="6177" width="9.28515625" customWidth="1"/>
    <col min="6178" max="6178" width="2.7109375" customWidth="1"/>
    <col min="6179" max="6179" width="4" customWidth="1"/>
    <col min="6180" max="6180" width="11.5703125" customWidth="1"/>
    <col min="6181" max="6181" width="10.7109375" customWidth="1"/>
    <col min="6182" max="6182" width="19" customWidth="1"/>
    <col min="6183" max="6185" width="5.7109375" customWidth="1"/>
    <col min="6186" max="6186" width="7.28515625" customWidth="1"/>
    <col min="6187" max="6187" width="9.28515625" customWidth="1"/>
    <col min="6188" max="6188" width="2.7109375" customWidth="1"/>
    <col min="6189" max="6189" width="4" customWidth="1"/>
    <col min="6190" max="6190" width="11.5703125" customWidth="1"/>
    <col min="6191" max="6191" width="10.7109375" customWidth="1"/>
    <col min="6192" max="6192" width="19" customWidth="1"/>
    <col min="6193" max="6195" width="5.7109375" customWidth="1"/>
    <col min="6196" max="6196" width="7.28515625" customWidth="1"/>
    <col min="6197" max="6197" width="9.28515625" customWidth="1"/>
    <col min="6198" max="6206" width="0" hidden="1" customWidth="1"/>
    <col min="6207" max="6207" width="9.28515625" customWidth="1"/>
    <col min="6208" max="6208" width="2.7109375" customWidth="1"/>
    <col min="6209" max="6209" width="4" customWidth="1"/>
    <col min="6210" max="6210" width="11.5703125" customWidth="1"/>
    <col min="6211" max="6211" width="10.7109375" customWidth="1"/>
    <col min="6212" max="6212" width="19" customWidth="1"/>
    <col min="6213" max="6215" width="5.7109375" customWidth="1"/>
    <col min="6216" max="6216" width="7.28515625" customWidth="1"/>
    <col min="6217" max="6217" width="9.28515625" customWidth="1"/>
    <col min="6218" max="6218" width="2.7109375" customWidth="1"/>
    <col min="6219" max="6219" width="4" customWidth="1"/>
    <col min="6220" max="6220" width="11.5703125" customWidth="1"/>
    <col min="6221" max="6221" width="10.7109375" customWidth="1"/>
    <col min="6222" max="6222" width="19" customWidth="1"/>
    <col min="6223" max="6225" width="5.7109375" customWidth="1"/>
    <col min="6226" max="6226" width="7.28515625" customWidth="1"/>
    <col min="6227" max="6227" width="9.28515625" customWidth="1"/>
    <col min="6228" max="6228" width="2.7109375" customWidth="1"/>
    <col min="6229" max="6229" width="4" customWidth="1"/>
    <col min="6230" max="6230" width="11.5703125" customWidth="1"/>
    <col min="6231" max="6231" width="10.7109375" customWidth="1"/>
    <col min="6232" max="6232" width="19" customWidth="1"/>
    <col min="6233" max="6235" width="5.7109375" customWidth="1"/>
    <col min="6236" max="6236" width="7.28515625" customWidth="1"/>
    <col min="6237" max="6237" width="9.28515625" customWidth="1"/>
    <col min="6238" max="6238" width="10.42578125" customWidth="1"/>
    <col min="6239" max="6239" width="2.7109375" customWidth="1"/>
    <col min="6240" max="6240" width="4" customWidth="1"/>
    <col min="6241" max="6241" width="11.5703125" customWidth="1"/>
    <col min="6242" max="6242" width="10.7109375" customWidth="1"/>
    <col min="6243" max="6243" width="19" customWidth="1"/>
    <col min="6244" max="6246" width="5.7109375" customWidth="1"/>
    <col min="6247" max="6247" width="7.28515625" customWidth="1"/>
    <col min="6248" max="6248" width="9.28515625" customWidth="1"/>
    <col min="6250" max="6250" width="2.7109375" customWidth="1"/>
    <col min="6251" max="6251" width="4" customWidth="1"/>
    <col min="6252" max="6252" width="11.5703125" customWidth="1"/>
    <col min="6253" max="6253" width="10.7109375" customWidth="1"/>
    <col min="6254" max="6254" width="19" customWidth="1"/>
    <col min="6255" max="6257" width="5.7109375" customWidth="1"/>
    <col min="6258" max="6258" width="7.28515625" customWidth="1"/>
    <col min="6259" max="6259" width="9.28515625" customWidth="1"/>
    <col min="6260" max="6260" width="2.7109375" customWidth="1"/>
    <col min="6261" max="6261" width="4" customWidth="1"/>
    <col min="6262" max="6262" width="11.5703125" customWidth="1"/>
    <col min="6263" max="6263" width="10.7109375" customWidth="1"/>
    <col min="6264" max="6264" width="19" customWidth="1"/>
    <col min="6265" max="6267" width="5.7109375" customWidth="1"/>
    <col min="6268" max="6268" width="7.28515625" customWidth="1"/>
    <col min="6269" max="6269" width="9.28515625" customWidth="1"/>
    <col min="6270" max="6270" width="2.85546875" customWidth="1"/>
    <col min="6271" max="6271" width="4" customWidth="1"/>
    <col min="6272" max="6272" width="11.5703125" customWidth="1"/>
    <col min="6273" max="6273" width="10.7109375" customWidth="1"/>
    <col min="6274" max="6274" width="19" customWidth="1"/>
    <col min="6275" max="6277" width="5.7109375" customWidth="1"/>
    <col min="6278" max="6278" width="7.28515625" customWidth="1"/>
    <col min="6279" max="6279" width="9.7109375" customWidth="1"/>
    <col min="6280" max="6280" width="2.7109375" customWidth="1"/>
    <col min="6281" max="6281" width="4" customWidth="1"/>
    <col min="6282" max="6282" width="11.5703125" customWidth="1"/>
    <col min="6283" max="6283" width="10.7109375" customWidth="1"/>
    <col min="6284" max="6284" width="19" customWidth="1"/>
    <col min="6285" max="6287" width="5.7109375" customWidth="1"/>
    <col min="6288" max="6288" width="7.28515625" customWidth="1"/>
    <col min="6289" max="6289" width="9.28515625" customWidth="1"/>
    <col min="6290" max="6290" width="4.42578125" customWidth="1"/>
    <col min="6291" max="6291" width="2.7109375" customWidth="1"/>
    <col min="6292" max="6292" width="4" customWidth="1"/>
    <col min="6293" max="6293" width="11.5703125" customWidth="1"/>
    <col min="6294" max="6294" width="10.7109375" customWidth="1"/>
    <col min="6295" max="6295" width="19" customWidth="1"/>
    <col min="6296" max="6298" width="5.7109375" customWidth="1"/>
    <col min="6299" max="6299" width="7.28515625" customWidth="1"/>
    <col min="6300" max="6300" width="9.28515625" customWidth="1"/>
    <col min="6301" max="6301" width="4.7109375" customWidth="1"/>
    <col min="6302" max="6302" width="18.85546875" customWidth="1"/>
    <col min="6303" max="6303" width="5.140625" customWidth="1"/>
    <col min="6304" max="6305" width="11.7109375" customWidth="1"/>
    <col min="6306" max="6306" width="5.5703125" customWidth="1"/>
    <col min="6307" max="6308" width="11.7109375" customWidth="1"/>
    <col min="6309" max="6309" width="4.5703125" customWidth="1"/>
    <col min="6310" max="6311" width="11.7109375" customWidth="1"/>
    <col min="6312" max="6314" width="6.7109375" customWidth="1"/>
    <col min="6315" max="6315" width="8.85546875" customWidth="1"/>
    <col min="6317" max="6317" width="4.7109375" customWidth="1"/>
    <col min="6318" max="6318" width="18.85546875" customWidth="1"/>
    <col min="6319" max="6319" width="6.7109375" customWidth="1"/>
    <col min="6320" max="6321" width="11.7109375" customWidth="1"/>
    <col min="6323" max="6324" width="11.7109375" customWidth="1"/>
    <col min="6325" max="6325" width="4.5703125" customWidth="1"/>
    <col min="6326" max="6327" width="11.7109375" customWidth="1"/>
    <col min="6328" max="6330" width="6.7109375" customWidth="1"/>
    <col min="6331" max="6331" width="8.85546875" customWidth="1"/>
    <col min="6332" max="6332" width="4.7109375" customWidth="1"/>
    <col min="6333" max="6333" width="18.85546875" customWidth="1"/>
    <col min="6334" max="6334" width="6.7109375" customWidth="1"/>
    <col min="6335" max="6336" width="11.7109375" customWidth="1"/>
    <col min="6338" max="6339" width="11.7109375" customWidth="1"/>
    <col min="6340" max="6340" width="4.5703125" customWidth="1"/>
    <col min="6341" max="6342" width="11.7109375" customWidth="1"/>
    <col min="6343" max="6345" width="6.7109375" customWidth="1"/>
    <col min="6346" max="6346" width="8.85546875" customWidth="1"/>
    <col min="6348" max="6348" width="4.7109375" customWidth="1"/>
    <col min="6349" max="6349" width="18.85546875" customWidth="1"/>
    <col min="6350" max="6350" width="6.7109375" customWidth="1"/>
    <col min="6351" max="6352" width="11.7109375" customWidth="1"/>
    <col min="6354" max="6355" width="11.7109375" customWidth="1"/>
    <col min="6356" max="6356" width="4.5703125" customWidth="1"/>
    <col min="6357" max="6358" width="11.7109375" customWidth="1"/>
    <col min="6359" max="6361" width="6.7109375" customWidth="1"/>
    <col min="6362" max="6362" width="8.85546875" customWidth="1"/>
    <col min="6364" max="6364" width="15.85546875" customWidth="1"/>
    <col min="6365" max="6365" width="6.7109375" customWidth="1"/>
    <col min="6367" max="6367" width="10.28515625" customWidth="1"/>
    <col min="6371" max="6371" width="4.5703125" customWidth="1"/>
    <col min="6373" max="6373" width="10.140625" customWidth="1"/>
    <col min="6374" max="6377" width="6.7109375" customWidth="1"/>
    <col min="6379" max="6379" width="2.7109375" customWidth="1"/>
    <col min="6380" max="6380" width="4" customWidth="1"/>
    <col min="6381" max="6381" width="11.5703125" customWidth="1"/>
    <col min="6382" max="6382" width="10.7109375" customWidth="1"/>
    <col min="6383" max="6383" width="19" customWidth="1"/>
    <col min="6384" max="6386" width="5.7109375" customWidth="1"/>
    <col min="6387" max="6387" width="7.28515625" customWidth="1"/>
    <col min="6388" max="6388" width="9.28515625" customWidth="1"/>
    <col min="6390" max="6390" width="2.7109375" customWidth="1"/>
    <col min="6391" max="6391" width="4" customWidth="1"/>
    <col min="6392" max="6392" width="11.5703125" customWidth="1"/>
    <col min="6393" max="6393" width="10.7109375" customWidth="1"/>
    <col min="6394" max="6394" width="19" customWidth="1"/>
    <col min="6395" max="6397" width="5.7109375" customWidth="1"/>
    <col min="6398" max="6398" width="7.28515625" customWidth="1"/>
    <col min="6399" max="6399" width="9.28515625" customWidth="1"/>
    <col min="6403" max="6403" width="4" customWidth="1"/>
    <col min="6404" max="6404" width="11.5703125" bestFit="1" customWidth="1"/>
    <col min="6405" max="6405" width="10.7109375" bestFit="1" customWidth="1"/>
    <col min="6406" max="6406" width="19" customWidth="1"/>
    <col min="6407" max="6407" width="7.140625" customWidth="1"/>
    <col min="6408" max="6412" width="5.140625" customWidth="1"/>
    <col min="6413" max="6413" width="3.42578125" customWidth="1"/>
    <col min="6414" max="6422" width="0" hidden="1" customWidth="1"/>
    <col min="6423" max="6423" width="9.28515625" customWidth="1"/>
    <col min="6424" max="6424" width="2.7109375" customWidth="1"/>
    <col min="6425" max="6425" width="4" customWidth="1"/>
    <col min="6426" max="6426" width="11.5703125" customWidth="1"/>
    <col min="6427" max="6427" width="10.7109375" customWidth="1"/>
    <col min="6428" max="6428" width="19" customWidth="1"/>
    <col min="6429" max="6431" width="5.7109375" customWidth="1"/>
    <col min="6432" max="6432" width="7.28515625" customWidth="1"/>
    <col min="6433" max="6433" width="9.28515625" customWidth="1"/>
    <col min="6434" max="6434" width="2.7109375" customWidth="1"/>
    <col min="6435" max="6435" width="4" customWidth="1"/>
    <col min="6436" max="6436" width="11.5703125" customWidth="1"/>
    <col min="6437" max="6437" width="10.7109375" customWidth="1"/>
    <col min="6438" max="6438" width="19" customWidth="1"/>
    <col min="6439" max="6441" width="5.7109375" customWidth="1"/>
    <col min="6442" max="6442" width="7.28515625" customWidth="1"/>
    <col min="6443" max="6443" width="9.28515625" customWidth="1"/>
    <col min="6444" max="6444" width="2.7109375" customWidth="1"/>
    <col min="6445" max="6445" width="4" customWidth="1"/>
    <col min="6446" max="6446" width="11.5703125" customWidth="1"/>
    <col min="6447" max="6447" width="10.7109375" customWidth="1"/>
    <col min="6448" max="6448" width="19" customWidth="1"/>
    <col min="6449" max="6451" width="5.7109375" customWidth="1"/>
    <col min="6452" max="6452" width="7.28515625" customWidth="1"/>
    <col min="6453" max="6453" width="9.28515625" customWidth="1"/>
    <col min="6454" max="6462" width="0" hidden="1" customWidth="1"/>
    <col min="6463" max="6463" width="9.28515625" customWidth="1"/>
    <col min="6464" max="6464" width="2.7109375" customWidth="1"/>
    <col min="6465" max="6465" width="4" customWidth="1"/>
    <col min="6466" max="6466" width="11.5703125" customWidth="1"/>
    <col min="6467" max="6467" width="10.7109375" customWidth="1"/>
    <col min="6468" max="6468" width="19" customWidth="1"/>
    <col min="6469" max="6471" width="5.7109375" customWidth="1"/>
    <col min="6472" max="6472" width="7.28515625" customWidth="1"/>
    <col min="6473" max="6473" width="9.28515625" customWidth="1"/>
    <col min="6474" max="6474" width="2.7109375" customWidth="1"/>
    <col min="6475" max="6475" width="4" customWidth="1"/>
    <col min="6476" max="6476" width="11.5703125" customWidth="1"/>
    <col min="6477" max="6477" width="10.7109375" customWidth="1"/>
    <col min="6478" max="6478" width="19" customWidth="1"/>
    <col min="6479" max="6481" width="5.7109375" customWidth="1"/>
    <col min="6482" max="6482" width="7.28515625" customWidth="1"/>
    <col min="6483" max="6483" width="9.28515625" customWidth="1"/>
    <col min="6484" max="6484" width="2.7109375" customWidth="1"/>
    <col min="6485" max="6485" width="4" customWidth="1"/>
    <col min="6486" max="6486" width="11.5703125" customWidth="1"/>
    <col min="6487" max="6487" width="10.7109375" customWidth="1"/>
    <col min="6488" max="6488" width="19" customWidth="1"/>
    <col min="6489" max="6491" width="5.7109375" customWidth="1"/>
    <col min="6492" max="6492" width="7.28515625" customWidth="1"/>
    <col min="6493" max="6493" width="9.28515625" customWidth="1"/>
    <col min="6494" max="6494" width="10.42578125" customWidth="1"/>
    <col min="6495" max="6495" width="2.7109375" customWidth="1"/>
    <col min="6496" max="6496" width="4" customWidth="1"/>
    <col min="6497" max="6497" width="11.5703125" customWidth="1"/>
    <col min="6498" max="6498" width="10.7109375" customWidth="1"/>
    <col min="6499" max="6499" width="19" customWidth="1"/>
    <col min="6500" max="6502" width="5.7109375" customWidth="1"/>
    <col min="6503" max="6503" width="7.28515625" customWidth="1"/>
    <col min="6504" max="6504" width="9.28515625" customWidth="1"/>
    <col min="6506" max="6506" width="2.7109375" customWidth="1"/>
    <col min="6507" max="6507" width="4" customWidth="1"/>
    <col min="6508" max="6508" width="11.5703125" customWidth="1"/>
    <col min="6509" max="6509" width="10.7109375" customWidth="1"/>
    <col min="6510" max="6510" width="19" customWidth="1"/>
    <col min="6511" max="6513" width="5.7109375" customWidth="1"/>
    <col min="6514" max="6514" width="7.28515625" customWidth="1"/>
    <col min="6515" max="6515" width="9.28515625" customWidth="1"/>
    <col min="6516" max="6516" width="2.7109375" customWidth="1"/>
    <col min="6517" max="6517" width="4" customWidth="1"/>
    <col min="6518" max="6518" width="11.5703125" customWidth="1"/>
    <col min="6519" max="6519" width="10.7109375" customWidth="1"/>
    <col min="6520" max="6520" width="19" customWidth="1"/>
    <col min="6521" max="6523" width="5.7109375" customWidth="1"/>
    <col min="6524" max="6524" width="7.28515625" customWidth="1"/>
    <col min="6525" max="6525" width="9.28515625" customWidth="1"/>
    <col min="6526" max="6526" width="2.85546875" customWidth="1"/>
    <col min="6527" max="6527" width="4" customWidth="1"/>
    <col min="6528" max="6528" width="11.5703125" customWidth="1"/>
    <col min="6529" max="6529" width="10.7109375" customWidth="1"/>
    <col min="6530" max="6530" width="19" customWidth="1"/>
    <col min="6531" max="6533" width="5.7109375" customWidth="1"/>
    <col min="6534" max="6534" width="7.28515625" customWidth="1"/>
    <col min="6535" max="6535" width="9.7109375" customWidth="1"/>
    <col min="6536" max="6536" width="2.7109375" customWidth="1"/>
    <col min="6537" max="6537" width="4" customWidth="1"/>
    <col min="6538" max="6538" width="11.5703125" customWidth="1"/>
    <col min="6539" max="6539" width="10.7109375" customWidth="1"/>
    <col min="6540" max="6540" width="19" customWidth="1"/>
    <col min="6541" max="6543" width="5.7109375" customWidth="1"/>
    <col min="6544" max="6544" width="7.28515625" customWidth="1"/>
    <col min="6545" max="6545" width="9.28515625" customWidth="1"/>
    <col min="6546" max="6546" width="4.42578125" customWidth="1"/>
    <col min="6547" max="6547" width="2.7109375" customWidth="1"/>
    <col min="6548" max="6548" width="4" customWidth="1"/>
    <col min="6549" max="6549" width="11.5703125" customWidth="1"/>
    <col min="6550" max="6550" width="10.7109375" customWidth="1"/>
    <col min="6551" max="6551" width="19" customWidth="1"/>
    <col min="6552" max="6554" width="5.7109375" customWidth="1"/>
    <col min="6555" max="6555" width="7.28515625" customWidth="1"/>
    <col min="6556" max="6556" width="9.28515625" customWidth="1"/>
    <col min="6557" max="6557" width="4.7109375" customWidth="1"/>
    <col min="6558" max="6558" width="18.85546875" customWidth="1"/>
    <col min="6559" max="6559" width="5.140625" customWidth="1"/>
    <col min="6560" max="6561" width="11.7109375" customWidth="1"/>
    <col min="6562" max="6562" width="5.5703125" customWidth="1"/>
    <col min="6563" max="6564" width="11.7109375" customWidth="1"/>
    <col min="6565" max="6565" width="4.5703125" customWidth="1"/>
    <col min="6566" max="6567" width="11.7109375" customWidth="1"/>
    <col min="6568" max="6570" width="6.7109375" customWidth="1"/>
    <col min="6571" max="6571" width="8.85546875" customWidth="1"/>
    <col min="6573" max="6573" width="4.7109375" customWidth="1"/>
    <col min="6574" max="6574" width="18.85546875" customWidth="1"/>
    <col min="6575" max="6575" width="6.7109375" customWidth="1"/>
    <col min="6576" max="6577" width="11.7109375" customWidth="1"/>
    <col min="6579" max="6580" width="11.7109375" customWidth="1"/>
    <col min="6581" max="6581" width="4.5703125" customWidth="1"/>
    <col min="6582" max="6583" width="11.7109375" customWidth="1"/>
    <col min="6584" max="6586" width="6.7109375" customWidth="1"/>
    <col min="6587" max="6587" width="8.85546875" customWidth="1"/>
    <col min="6588" max="6588" width="4.7109375" customWidth="1"/>
    <col min="6589" max="6589" width="18.85546875" customWidth="1"/>
    <col min="6590" max="6590" width="6.7109375" customWidth="1"/>
    <col min="6591" max="6592" width="11.7109375" customWidth="1"/>
    <col min="6594" max="6595" width="11.7109375" customWidth="1"/>
    <col min="6596" max="6596" width="4.5703125" customWidth="1"/>
    <col min="6597" max="6598" width="11.7109375" customWidth="1"/>
    <col min="6599" max="6601" width="6.7109375" customWidth="1"/>
    <col min="6602" max="6602" width="8.85546875" customWidth="1"/>
    <col min="6604" max="6604" width="4.7109375" customWidth="1"/>
    <col min="6605" max="6605" width="18.85546875" customWidth="1"/>
    <col min="6606" max="6606" width="6.7109375" customWidth="1"/>
    <col min="6607" max="6608" width="11.7109375" customWidth="1"/>
    <col min="6610" max="6611" width="11.7109375" customWidth="1"/>
    <col min="6612" max="6612" width="4.5703125" customWidth="1"/>
    <col min="6613" max="6614" width="11.7109375" customWidth="1"/>
    <col min="6615" max="6617" width="6.7109375" customWidth="1"/>
    <col min="6618" max="6618" width="8.85546875" customWidth="1"/>
    <col min="6620" max="6620" width="15.85546875" customWidth="1"/>
    <col min="6621" max="6621" width="6.7109375" customWidth="1"/>
    <col min="6623" max="6623" width="10.28515625" customWidth="1"/>
    <col min="6627" max="6627" width="4.5703125" customWidth="1"/>
    <col min="6629" max="6629" width="10.140625" customWidth="1"/>
    <col min="6630" max="6633" width="6.7109375" customWidth="1"/>
    <col min="6635" max="6635" width="2.7109375" customWidth="1"/>
    <col min="6636" max="6636" width="4" customWidth="1"/>
    <col min="6637" max="6637" width="11.5703125" customWidth="1"/>
    <col min="6638" max="6638" width="10.7109375" customWidth="1"/>
    <col min="6639" max="6639" width="19" customWidth="1"/>
    <col min="6640" max="6642" width="5.7109375" customWidth="1"/>
    <col min="6643" max="6643" width="7.28515625" customWidth="1"/>
    <col min="6644" max="6644" width="9.28515625" customWidth="1"/>
    <col min="6646" max="6646" width="2.7109375" customWidth="1"/>
    <col min="6647" max="6647" width="4" customWidth="1"/>
    <col min="6648" max="6648" width="11.5703125" customWidth="1"/>
    <col min="6649" max="6649" width="10.7109375" customWidth="1"/>
    <col min="6650" max="6650" width="19" customWidth="1"/>
    <col min="6651" max="6653" width="5.7109375" customWidth="1"/>
    <col min="6654" max="6654" width="7.28515625" customWidth="1"/>
    <col min="6655" max="6655" width="9.28515625" customWidth="1"/>
    <col min="6659" max="6659" width="4" customWidth="1"/>
    <col min="6660" max="6660" width="11.5703125" bestFit="1" customWidth="1"/>
    <col min="6661" max="6661" width="10.7109375" bestFit="1" customWidth="1"/>
    <col min="6662" max="6662" width="19" customWidth="1"/>
    <col min="6663" max="6663" width="7.140625" customWidth="1"/>
    <col min="6664" max="6668" width="5.140625" customWidth="1"/>
    <col min="6669" max="6669" width="3.42578125" customWidth="1"/>
    <col min="6670" max="6678" width="0" hidden="1" customWidth="1"/>
    <col min="6679" max="6679" width="9.28515625" customWidth="1"/>
    <col min="6680" max="6680" width="2.7109375" customWidth="1"/>
    <col min="6681" max="6681" width="4" customWidth="1"/>
    <col min="6682" max="6682" width="11.5703125" customWidth="1"/>
    <col min="6683" max="6683" width="10.7109375" customWidth="1"/>
    <col min="6684" max="6684" width="19" customWidth="1"/>
    <col min="6685" max="6687" width="5.7109375" customWidth="1"/>
    <col min="6688" max="6688" width="7.28515625" customWidth="1"/>
    <col min="6689" max="6689" width="9.28515625" customWidth="1"/>
    <col min="6690" max="6690" width="2.7109375" customWidth="1"/>
    <col min="6691" max="6691" width="4" customWidth="1"/>
    <col min="6692" max="6692" width="11.5703125" customWidth="1"/>
    <col min="6693" max="6693" width="10.7109375" customWidth="1"/>
    <col min="6694" max="6694" width="19" customWidth="1"/>
    <col min="6695" max="6697" width="5.7109375" customWidth="1"/>
    <col min="6698" max="6698" width="7.28515625" customWidth="1"/>
    <col min="6699" max="6699" width="9.28515625" customWidth="1"/>
    <col min="6700" max="6700" width="2.7109375" customWidth="1"/>
    <col min="6701" max="6701" width="4" customWidth="1"/>
    <col min="6702" max="6702" width="11.5703125" customWidth="1"/>
    <col min="6703" max="6703" width="10.7109375" customWidth="1"/>
    <col min="6704" max="6704" width="19" customWidth="1"/>
    <col min="6705" max="6707" width="5.7109375" customWidth="1"/>
    <col min="6708" max="6708" width="7.28515625" customWidth="1"/>
    <col min="6709" max="6709" width="9.28515625" customWidth="1"/>
    <col min="6710" max="6718" width="0" hidden="1" customWidth="1"/>
    <col min="6719" max="6719" width="9.28515625" customWidth="1"/>
    <col min="6720" max="6720" width="2.7109375" customWidth="1"/>
    <col min="6721" max="6721" width="4" customWidth="1"/>
    <col min="6722" max="6722" width="11.5703125" customWidth="1"/>
    <col min="6723" max="6723" width="10.7109375" customWidth="1"/>
    <col min="6724" max="6724" width="19" customWidth="1"/>
    <col min="6725" max="6727" width="5.7109375" customWidth="1"/>
    <col min="6728" max="6728" width="7.28515625" customWidth="1"/>
    <col min="6729" max="6729" width="9.28515625" customWidth="1"/>
    <col min="6730" max="6730" width="2.7109375" customWidth="1"/>
    <col min="6731" max="6731" width="4" customWidth="1"/>
    <col min="6732" max="6732" width="11.5703125" customWidth="1"/>
    <col min="6733" max="6733" width="10.7109375" customWidth="1"/>
    <col min="6734" max="6734" width="19" customWidth="1"/>
    <col min="6735" max="6737" width="5.7109375" customWidth="1"/>
    <col min="6738" max="6738" width="7.28515625" customWidth="1"/>
    <col min="6739" max="6739" width="9.28515625" customWidth="1"/>
    <col min="6740" max="6740" width="2.7109375" customWidth="1"/>
    <col min="6741" max="6741" width="4" customWidth="1"/>
    <col min="6742" max="6742" width="11.5703125" customWidth="1"/>
    <col min="6743" max="6743" width="10.7109375" customWidth="1"/>
    <col min="6744" max="6744" width="19" customWidth="1"/>
    <col min="6745" max="6747" width="5.7109375" customWidth="1"/>
    <col min="6748" max="6748" width="7.28515625" customWidth="1"/>
    <col min="6749" max="6749" width="9.28515625" customWidth="1"/>
    <col min="6750" max="6750" width="10.42578125" customWidth="1"/>
    <col min="6751" max="6751" width="2.7109375" customWidth="1"/>
    <col min="6752" max="6752" width="4" customWidth="1"/>
    <col min="6753" max="6753" width="11.5703125" customWidth="1"/>
    <col min="6754" max="6754" width="10.7109375" customWidth="1"/>
    <col min="6755" max="6755" width="19" customWidth="1"/>
    <col min="6756" max="6758" width="5.7109375" customWidth="1"/>
    <col min="6759" max="6759" width="7.28515625" customWidth="1"/>
    <col min="6760" max="6760" width="9.28515625" customWidth="1"/>
    <col min="6762" max="6762" width="2.7109375" customWidth="1"/>
    <col min="6763" max="6763" width="4" customWidth="1"/>
    <col min="6764" max="6764" width="11.5703125" customWidth="1"/>
    <col min="6765" max="6765" width="10.7109375" customWidth="1"/>
    <col min="6766" max="6766" width="19" customWidth="1"/>
    <col min="6767" max="6769" width="5.7109375" customWidth="1"/>
    <col min="6770" max="6770" width="7.28515625" customWidth="1"/>
    <col min="6771" max="6771" width="9.28515625" customWidth="1"/>
    <col min="6772" max="6772" width="2.7109375" customWidth="1"/>
    <col min="6773" max="6773" width="4" customWidth="1"/>
    <col min="6774" max="6774" width="11.5703125" customWidth="1"/>
    <col min="6775" max="6775" width="10.7109375" customWidth="1"/>
    <col min="6776" max="6776" width="19" customWidth="1"/>
    <col min="6777" max="6779" width="5.7109375" customWidth="1"/>
    <col min="6780" max="6780" width="7.28515625" customWidth="1"/>
    <col min="6781" max="6781" width="9.28515625" customWidth="1"/>
    <col min="6782" max="6782" width="2.85546875" customWidth="1"/>
    <col min="6783" max="6783" width="4" customWidth="1"/>
    <col min="6784" max="6784" width="11.5703125" customWidth="1"/>
    <col min="6785" max="6785" width="10.7109375" customWidth="1"/>
    <col min="6786" max="6786" width="19" customWidth="1"/>
    <col min="6787" max="6789" width="5.7109375" customWidth="1"/>
    <col min="6790" max="6790" width="7.28515625" customWidth="1"/>
    <col min="6791" max="6791" width="9.7109375" customWidth="1"/>
    <col min="6792" max="6792" width="2.7109375" customWidth="1"/>
    <col min="6793" max="6793" width="4" customWidth="1"/>
    <col min="6794" max="6794" width="11.5703125" customWidth="1"/>
    <col min="6795" max="6795" width="10.7109375" customWidth="1"/>
    <col min="6796" max="6796" width="19" customWidth="1"/>
    <col min="6797" max="6799" width="5.7109375" customWidth="1"/>
    <col min="6800" max="6800" width="7.28515625" customWidth="1"/>
    <col min="6801" max="6801" width="9.28515625" customWidth="1"/>
    <col min="6802" max="6802" width="4.42578125" customWidth="1"/>
    <col min="6803" max="6803" width="2.7109375" customWidth="1"/>
    <col min="6804" max="6804" width="4" customWidth="1"/>
    <col min="6805" max="6805" width="11.5703125" customWidth="1"/>
    <col min="6806" max="6806" width="10.7109375" customWidth="1"/>
    <col min="6807" max="6807" width="19" customWidth="1"/>
    <col min="6808" max="6810" width="5.7109375" customWidth="1"/>
    <col min="6811" max="6811" width="7.28515625" customWidth="1"/>
    <col min="6812" max="6812" width="9.28515625" customWidth="1"/>
    <col min="6813" max="6813" width="4.7109375" customWidth="1"/>
    <col min="6814" max="6814" width="18.85546875" customWidth="1"/>
    <col min="6815" max="6815" width="5.140625" customWidth="1"/>
    <col min="6816" max="6817" width="11.7109375" customWidth="1"/>
    <col min="6818" max="6818" width="5.5703125" customWidth="1"/>
    <col min="6819" max="6820" width="11.7109375" customWidth="1"/>
    <col min="6821" max="6821" width="4.5703125" customWidth="1"/>
    <col min="6822" max="6823" width="11.7109375" customWidth="1"/>
    <col min="6824" max="6826" width="6.7109375" customWidth="1"/>
    <col min="6827" max="6827" width="8.85546875" customWidth="1"/>
    <col min="6829" max="6829" width="4.7109375" customWidth="1"/>
    <col min="6830" max="6830" width="18.85546875" customWidth="1"/>
    <col min="6831" max="6831" width="6.7109375" customWidth="1"/>
    <col min="6832" max="6833" width="11.7109375" customWidth="1"/>
    <col min="6835" max="6836" width="11.7109375" customWidth="1"/>
    <col min="6837" max="6837" width="4.5703125" customWidth="1"/>
    <col min="6838" max="6839" width="11.7109375" customWidth="1"/>
    <col min="6840" max="6842" width="6.7109375" customWidth="1"/>
    <col min="6843" max="6843" width="8.85546875" customWidth="1"/>
    <col min="6844" max="6844" width="4.7109375" customWidth="1"/>
    <col min="6845" max="6845" width="18.85546875" customWidth="1"/>
    <col min="6846" max="6846" width="6.7109375" customWidth="1"/>
    <col min="6847" max="6848" width="11.7109375" customWidth="1"/>
    <col min="6850" max="6851" width="11.7109375" customWidth="1"/>
    <col min="6852" max="6852" width="4.5703125" customWidth="1"/>
    <col min="6853" max="6854" width="11.7109375" customWidth="1"/>
    <col min="6855" max="6857" width="6.7109375" customWidth="1"/>
    <col min="6858" max="6858" width="8.85546875" customWidth="1"/>
    <col min="6860" max="6860" width="4.7109375" customWidth="1"/>
    <col min="6861" max="6861" width="18.85546875" customWidth="1"/>
    <col min="6862" max="6862" width="6.7109375" customWidth="1"/>
    <col min="6863" max="6864" width="11.7109375" customWidth="1"/>
    <col min="6866" max="6867" width="11.7109375" customWidth="1"/>
    <col min="6868" max="6868" width="4.5703125" customWidth="1"/>
    <col min="6869" max="6870" width="11.7109375" customWidth="1"/>
    <col min="6871" max="6873" width="6.7109375" customWidth="1"/>
    <col min="6874" max="6874" width="8.85546875" customWidth="1"/>
    <col min="6876" max="6876" width="15.85546875" customWidth="1"/>
    <col min="6877" max="6877" width="6.7109375" customWidth="1"/>
    <col min="6879" max="6879" width="10.28515625" customWidth="1"/>
    <col min="6883" max="6883" width="4.5703125" customWidth="1"/>
    <col min="6885" max="6885" width="10.140625" customWidth="1"/>
    <col min="6886" max="6889" width="6.7109375" customWidth="1"/>
    <col min="6891" max="6891" width="2.7109375" customWidth="1"/>
    <col min="6892" max="6892" width="4" customWidth="1"/>
    <col min="6893" max="6893" width="11.5703125" customWidth="1"/>
    <col min="6894" max="6894" width="10.7109375" customWidth="1"/>
    <col min="6895" max="6895" width="19" customWidth="1"/>
    <col min="6896" max="6898" width="5.7109375" customWidth="1"/>
    <col min="6899" max="6899" width="7.28515625" customWidth="1"/>
    <col min="6900" max="6900" width="9.28515625" customWidth="1"/>
    <col min="6902" max="6902" width="2.7109375" customWidth="1"/>
    <col min="6903" max="6903" width="4" customWidth="1"/>
    <col min="6904" max="6904" width="11.5703125" customWidth="1"/>
    <col min="6905" max="6905" width="10.7109375" customWidth="1"/>
    <col min="6906" max="6906" width="19" customWidth="1"/>
    <col min="6907" max="6909" width="5.7109375" customWidth="1"/>
    <col min="6910" max="6910" width="7.28515625" customWidth="1"/>
    <col min="6911" max="6911" width="9.28515625" customWidth="1"/>
    <col min="6915" max="6915" width="4" customWidth="1"/>
    <col min="6916" max="6916" width="11.5703125" bestFit="1" customWidth="1"/>
    <col min="6917" max="6917" width="10.7109375" bestFit="1" customWidth="1"/>
    <col min="6918" max="6918" width="19" customWidth="1"/>
    <col min="6919" max="6919" width="7.140625" customWidth="1"/>
    <col min="6920" max="6924" width="5.140625" customWidth="1"/>
    <col min="6925" max="6925" width="3.42578125" customWidth="1"/>
    <col min="6926" max="6934" width="0" hidden="1" customWidth="1"/>
    <col min="6935" max="6935" width="9.28515625" customWidth="1"/>
    <col min="6936" max="6936" width="2.7109375" customWidth="1"/>
    <col min="6937" max="6937" width="4" customWidth="1"/>
    <col min="6938" max="6938" width="11.5703125" customWidth="1"/>
    <col min="6939" max="6939" width="10.7109375" customWidth="1"/>
    <col min="6940" max="6940" width="19" customWidth="1"/>
    <col min="6941" max="6943" width="5.7109375" customWidth="1"/>
    <col min="6944" max="6944" width="7.28515625" customWidth="1"/>
    <col min="6945" max="6945" width="9.28515625" customWidth="1"/>
    <col min="6946" max="6946" width="2.7109375" customWidth="1"/>
    <col min="6947" max="6947" width="4" customWidth="1"/>
    <col min="6948" max="6948" width="11.5703125" customWidth="1"/>
    <col min="6949" max="6949" width="10.7109375" customWidth="1"/>
    <col min="6950" max="6950" width="19" customWidth="1"/>
    <col min="6951" max="6953" width="5.7109375" customWidth="1"/>
    <col min="6954" max="6954" width="7.28515625" customWidth="1"/>
    <col min="6955" max="6955" width="9.28515625" customWidth="1"/>
    <col min="6956" max="6956" width="2.7109375" customWidth="1"/>
    <col min="6957" max="6957" width="4" customWidth="1"/>
    <col min="6958" max="6958" width="11.5703125" customWidth="1"/>
    <col min="6959" max="6959" width="10.7109375" customWidth="1"/>
    <col min="6960" max="6960" width="19" customWidth="1"/>
    <col min="6961" max="6963" width="5.7109375" customWidth="1"/>
    <col min="6964" max="6964" width="7.28515625" customWidth="1"/>
    <col min="6965" max="6965" width="9.28515625" customWidth="1"/>
    <col min="6966" max="6974" width="0" hidden="1" customWidth="1"/>
    <col min="6975" max="6975" width="9.28515625" customWidth="1"/>
    <col min="6976" max="6976" width="2.7109375" customWidth="1"/>
    <col min="6977" max="6977" width="4" customWidth="1"/>
    <col min="6978" max="6978" width="11.5703125" customWidth="1"/>
    <col min="6979" max="6979" width="10.7109375" customWidth="1"/>
    <col min="6980" max="6980" width="19" customWidth="1"/>
    <col min="6981" max="6983" width="5.7109375" customWidth="1"/>
    <col min="6984" max="6984" width="7.28515625" customWidth="1"/>
    <col min="6985" max="6985" width="9.28515625" customWidth="1"/>
    <col min="6986" max="6986" width="2.7109375" customWidth="1"/>
    <col min="6987" max="6987" width="4" customWidth="1"/>
    <col min="6988" max="6988" width="11.5703125" customWidth="1"/>
    <col min="6989" max="6989" width="10.7109375" customWidth="1"/>
    <col min="6990" max="6990" width="19" customWidth="1"/>
    <col min="6991" max="6993" width="5.7109375" customWidth="1"/>
    <col min="6994" max="6994" width="7.28515625" customWidth="1"/>
    <col min="6995" max="6995" width="9.28515625" customWidth="1"/>
    <col min="6996" max="6996" width="2.7109375" customWidth="1"/>
    <col min="6997" max="6997" width="4" customWidth="1"/>
    <col min="6998" max="6998" width="11.5703125" customWidth="1"/>
    <col min="6999" max="6999" width="10.7109375" customWidth="1"/>
    <col min="7000" max="7000" width="19" customWidth="1"/>
    <col min="7001" max="7003" width="5.7109375" customWidth="1"/>
    <col min="7004" max="7004" width="7.28515625" customWidth="1"/>
    <col min="7005" max="7005" width="9.28515625" customWidth="1"/>
    <col min="7006" max="7006" width="10.42578125" customWidth="1"/>
    <col min="7007" max="7007" width="2.7109375" customWidth="1"/>
    <col min="7008" max="7008" width="4" customWidth="1"/>
    <col min="7009" max="7009" width="11.5703125" customWidth="1"/>
    <col min="7010" max="7010" width="10.7109375" customWidth="1"/>
    <col min="7011" max="7011" width="19" customWidth="1"/>
    <col min="7012" max="7014" width="5.7109375" customWidth="1"/>
    <col min="7015" max="7015" width="7.28515625" customWidth="1"/>
    <col min="7016" max="7016" width="9.28515625" customWidth="1"/>
    <col min="7018" max="7018" width="2.7109375" customWidth="1"/>
    <col min="7019" max="7019" width="4" customWidth="1"/>
    <col min="7020" max="7020" width="11.5703125" customWidth="1"/>
    <col min="7021" max="7021" width="10.7109375" customWidth="1"/>
    <col min="7022" max="7022" width="19" customWidth="1"/>
    <col min="7023" max="7025" width="5.7109375" customWidth="1"/>
    <col min="7026" max="7026" width="7.28515625" customWidth="1"/>
    <col min="7027" max="7027" width="9.28515625" customWidth="1"/>
    <col min="7028" max="7028" width="2.7109375" customWidth="1"/>
    <col min="7029" max="7029" width="4" customWidth="1"/>
    <col min="7030" max="7030" width="11.5703125" customWidth="1"/>
    <col min="7031" max="7031" width="10.7109375" customWidth="1"/>
    <col min="7032" max="7032" width="19" customWidth="1"/>
    <col min="7033" max="7035" width="5.7109375" customWidth="1"/>
    <col min="7036" max="7036" width="7.28515625" customWidth="1"/>
    <col min="7037" max="7037" width="9.28515625" customWidth="1"/>
    <col min="7038" max="7038" width="2.85546875" customWidth="1"/>
    <col min="7039" max="7039" width="4" customWidth="1"/>
    <col min="7040" max="7040" width="11.5703125" customWidth="1"/>
    <col min="7041" max="7041" width="10.7109375" customWidth="1"/>
    <col min="7042" max="7042" width="19" customWidth="1"/>
    <col min="7043" max="7045" width="5.7109375" customWidth="1"/>
    <col min="7046" max="7046" width="7.28515625" customWidth="1"/>
    <col min="7047" max="7047" width="9.7109375" customWidth="1"/>
    <col min="7048" max="7048" width="2.7109375" customWidth="1"/>
    <col min="7049" max="7049" width="4" customWidth="1"/>
    <col min="7050" max="7050" width="11.5703125" customWidth="1"/>
    <col min="7051" max="7051" width="10.7109375" customWidth="1"/>
    <col min="7052" max="7052" width="19" customWidth="1"/>
    <col min="7053" max="7055" width="5.7109375" customWidth="1"/>
    <col min="7056" max="7056" width="7.28515625" customWidth="1"/>
    <col min="7057" max="7057" width="9.28515625" customWidth="1"/>
    <col min="7058" max="7058" width="4.42578125" customWidth="1"/>
    <col min="7059" max="7059" width="2.7109375" customWidth="1"/>
    <col min="7060" max="7060" width="4" customWidth="1"/>
    <col min="7061" max="7061" width="11.5703125" customWidth="1"/>
    <col min="7062" max="7062" width="10.7109375" customWidth="1"/>
    <col min="7063" max="7063" width="19" customWidth="1"/>
    <col min="7064" max="7066" width="5.7109375" customWidth="1"/>
    <col min="7067" max="7067" width="7.28515625" customWidth="1"/>
    <col min="7068" max="7068" width="9.28515625" customWidth="1"/>
    <col min="7069" max="7069" width="4.7109375" customWidth="1"/>
    <col min="7070" max="7070" width="18.85546875" customWidth="1"/>
    <col min="7071" max="7071" width="5.140625" customWidth="1"/>
    <col min="7072" max="7073" width="11.7109375" customWidth="1"/>
    <col min="7074" max="7074" width="5.5703125" customWidth="1"/>
    <col min="7075" max="7076" width="11.7109375" customWidth="1"/>
    <col min="7077" max="7077" width="4.5703125" customWidth="1"/>
    <col min="7078" max="7079" width="11.7109375" customWidth="1"/>
    <col min="7080" max="7082" width="6.7109375" customWidth="1"/>
    <col min="7083" max="7083" width="8.85546875" customWidth="1"/>
    <col min="7085" max="7085" width="4.7109375" customWidth="1"/>
    <col min="7086" max="7086" width="18.85546875" customWidth="1"/>
    <col min="7087" max="7087" width="6.7109375" customWidth="1"/>
    <col min="7088" max="7089" width="11.7109375" customWidth="1"/>
    <col min="7091" max="7092" width="11.7109375" customWidth="1"/>
    <col min="7093" max="7093" width="4.5703125" customWidth="1"/>
    <col min="7094" max="7095" width="11.7109375" customWidth="1"/>
    <col min="7096" max="7098" width="6.7109375" customWidth="1"/>
    <col min="7099" max="7099" width="8.85546875" customWidth="1"/>
    <col min="7100" max="7100" width="4.7109375" customWidth="1"/>
    <col min="7101" max="7101" width="18.85546875" customWidth="1"/>
    <col min="7102" max="7102" width="6.7109375" customWidth="1"/>
    <col min="7103" max="7104" width="11.7109375" customWidth="1"/>
    <col min="7106" max="7107" width="11.7109375" customWidth="1"/>
    <col min="7108" max="7108" width="4.5703125" customWidth="1"/>
    <col min="7109" max="7110" width="11.7109375" customWidth="1"/>
    <col min="7111" max="7113" width="6.7109375" customWidth="1"/>
    <col min="7114" max="7114" width="8.85546875" customWidth="1"/>
    <col min="7116" max="7116" width="4.7109375" customWidth="1"/>
    <col min="7117" max="7117" width="18.85546875" customWidth="1"/>
    <col min="7118" max="7118" width="6.7109375" customWidth="1"/>
    <col min="7119" max="7120" width="11.7109375" customWidth="1"/>
    <col min="7122" max="7123" width="11.7109375" customWidth="1"/>
    <col min="7124" max="7124" width="4.5703125" customWidth="1"/>
    <col min="7125" max="7126" width="11.7109375" customWidth="1"/>
    <col min="7127" max="7129" width="6.7109375" customWidth="1"/>
    <col min="7130" max="7130" width="8.85546875" customWidth="1"/>
    <col min="7132" max="7132" width="15.85546875" customWidth="1"/>
    <col min="7133" max="7133" width="6.7109375" customWidth="1"/>
    <col min="7135" max="7135" width="10.28515625" customWidth="1"/>
    <col min="7139" max="7139" width="4.5703125" customWidth="1"/>
    <col min="7141" max="7141" width="10.140625" customWidth="1"/>
    <col min="7142" max="7145" width="6.7109375" customWidth="1"/>
    <col min="7147" max="7147" width="2.7109375" customWidth="1"/>
    <col min="7148" max="7148" width="4" customWidth="1"/>
    <col min="7149" max="7149" width="11.5703125" customWidth="1"/>
    <col min="7150" max="7150" width="10.7109375" customWidth="1"/>
    <col min="7151" max="7151" width="19" customWidth="1"/>
    <col min="7152" max="7154" width="5.7109375" customWidth="1"/>
    <col min="7155" max="7155" width="7.28515625" customWidth="1"/>
    <col min="7156" max="7156" width="9.28515625" customWidth="1"/>
    <col min="7158" max="7158" width="2.7109375" customWidth="1"/>
    <col min="7159" max="7159" width="4" customWidth="1"/>
    <col min="7160" max="7160" width="11.5703125" customWidth="1"/>
    <col min="7161" max="7161" width="10.7109375" customWidth="1"/>
    <col min="7162" max="7162" width="19" customWidth="1"/>
    <col min="7163" max="7165" width="5.7109375" customWidth="1"/>
    <col min="7166" max="7166" width="7.28515625" customWidth="1"/>
    <col min="7167" max="7167" width="9.28515625" customWidth="1"/>
    <col min="7171" max="7171" width="4" customWidth="1"/>
    <col min="7172" max="7172" width="11.5703125" bestFit="1" customWidth="1"/>
    <col min="7173" max="7173" width="10.7109375" bestFit="1" customWidth="1"/>
    <col min="7174" max="7174" width="19" customWidth="1"/>
    <col min="7175" max="7175" width="7.140625" customWidth="1"/>
    <col min="7176" max="7180" width="5.140625" customWidth="1"/>
    <col min="7181" max="7181" width="3.42578125" customWidth="1"/>
    <col min="7182" max="7190" width="0" hidden="1" customWidth="1"/>
    <col min="7191" max="7191" width="9.28515625" customWidth="1"/>
    <col min="7192" max="7192" width="2.7109375" customWidth="1"/>
    <col min="7193" max="7193" width="4" customWidth="1"/>
    <col min="7194" max="7194" width="11.5703125" customWidth="1"/>
    <col min="7195" max="7195" width="10.7109375" customWidth="1"/>
    <col min="7196" max="7196" width="19" customWidth="1"/>
    <col min="7197" max="7199" width="5.7109375" customWidth="1"/>
    <col min="7200" max="7200" width="7.28515625" customWidth="1"/>
    <col min="7201" max="7201" width="9.28515625" customWidth="1"/>
    <col min="7202" max="7202" width="2.7109375" customWidth="1"/>
    <col min="7203" max="7203" width="4" customWidth="1"/>
    <col min="7204" max="7204" width="11.5703125" customWidth="1"/>
    <col min="7205" max="7205" width="10.7109375" customWidth="1"/>
    <col min="7206" max="7206" width="19" customWidth="1"/>
    <col min="7207" max="7209" width="5.7109375" customWidth="1"/>
    <col min="7210" max="7210" width="7.28515625" customWidth="1"/>
    <col min="7211" max="7211" width="9.28515625" customWidth="1"/>
    <col min="7212" max="7212" width="2.7109375" customWidth="1"/>
    <col min="7213" max="7213" width="4" customWidth="1"/>
    <col min="7214" max="7214" width="11.5703125" customWidth="1"/>
    <col min="7215" max="7215" width="10.7109375" customWidth="1"/>
    <col min="7216" max="7216" width="19" customWidth="1"/>
    <col min="7217" max="7219" width="5.7109375" customWidth="1"/>
    <col min="7220" max="7220" width="7.28515625" customWidth="1"/>
    <col min="7221" max="7221" width="9.28515625" customWidth="1"/>
    <col min="7222" max="7230" width="0" hidden="1" customWidth="1"/>
    <col min="7231" max="7231" width="9.28515625" customWidth="1"/>
    <col min="7232" max="7232" width="2.7109375" customWidth="1"/>
    <col min="7233" max="7233" width="4" customWidth="1"/>
    <col min="7234" max="7234" width="11.5703125" customWidth="1"/>
    <col min="7235" max="7235" width="10.7109375" customWidth="1"/>
    <col min="7236" max="7236" width="19" customWidth="1"/>
    <col min="7237" max="7239" width="5.7109375" customWidth="1"/>
    <col min="7240" max="7240" width="7.28515625" customWidth="1"/>
    <col min="7241" max="7241" width="9.28515625" customWidth="1"/>
    <col min="7242" max="7242" width="2.7109375" customWidth="1"/>
    <col min="7243" max="7243" width="4" customWidth="1"/>
    <col min="7244" max="7244" width="11.5703125" customWidth="1"/>
    <col min="7245" max="7245" width="10.7109375" customWidth="1"/>
    <col min="7246" max="7246" width="19" customWidth="1"/>
    <col min="7247" max="7249" width="5.7109375" customWidth="1"/>
    <col min="7250" max="7250" width="7.28515625" customWidth="1"/>
    <col min="7251" max="7251" width="9.28515625" customWidth="1"/>
    <col min="7252" max="7252" width="2.7109375" customWidth="1"/>
    <col min="7253" max="7253" width="4" customWidth="1"/>
    <col min="7254" max="7254" width="11.5703125" customWidth="1"/>
    <col min="7255" max="7255" width="10.7109375" customWidth="1"/>
    <col min="7256" max="7256" width="19" customWidth="1"/>
    <col min="7257" max="7259" width="5.7109375" customWidth="1"/>
    <col min="7260" max="7260" width="7.28515625" customWidth="1"/>
    <col min="7261" max="7261" width="9.28515625" customWidth="1"/>
    <col min="7262" max="7262" width="10.42578125" customWidth="1"/>
    <col min="7263" max="7263" width="2.7109375" customWidth="1"/>
    <col min="7264" max="7264" width="4" customWidth="1"/>
    <col min="7265" max="7265" width="11.5703125" customWidth="1"/>
    <col min="7266" max="7266" width="10.7109375" customWidth="1"/>
    <col min="7267" max="7267" width="19" customWidth="1"/>
    <col min="7268" max="7270" width="5.7109375" customWidth="1"/>
    <col min="7271" max="7271" width="7.28515625" customWidth="1"/>
    <col min="7272" max="7272" width="9.28515625" customWidth="1"/>
    <col min="7274" max="7274" width="2.7109375" customWidth="1"/>
    <col min="7275" max="7275" width="4" customWidth="1"/>
    <col min="7276" max="7276" width="11.5703125" customWidth="1"/>
    <col min="7277" max="7277" width="10.7109375" customWidth="1"/>
    <col min="7278" max="7278" width="19" customWidth="1"/>
    <col min="7279" max="7281" width="5.7109375" customWidth="1"/>
    <col min="7282" max="7282" width="7.28515625" customWidth="1"/>
    <col min="7283" max="7283" width="9.28515625" customWidth="1"/>
    <col min="7284" max="7284" width="2.7109375" customWidth="1"/>
    <col min="7285" max="7285" width="4" customWidth="1"/>
    <col min="7286" max="7286" width="11.5703125" customWidth="1"/>
    <col min="7287" max="7287" width="10.7109375" customWidth="1"/>
    <col min="7288" max="7288" width="19" customWidth="1"/>
    <col min="7289" max="7291" width="5.7109375" customWidth="1"/>
    <col min="7292" max="7292" width="7.28515625" customWidth="1"/>
    <col min="7293" max="7293" width="9.28515625" customWidth="1"/>
    <col min="7294" max="7294" width="2.85546875" customWidth="1"/>
    <col min="7295" max="7295" width="4" customWidth="1"/>
    <col min="7296" max="7296" width="11.5703125" customWidth="1"/>
    <col min="7297" max="7297" width="10.7109375" customWidth="1"/>
    <col min="7298" max="7298" width="19" customWidth="1"/>
    <col min="7299" max="7301" width="5.7109375" customWidth="1"/>
    <col min="7302" max="7302" width="7.28515625" customWidth="1"/>
    <col min="7303" max="7303" width="9.7109375" customWidth="1"/>
    <col min="7304" max="7304" width="2.7109375" customWidth="1"/>
    <col min="7305" max="7305" width="4" customWidth="1"/>
    <col min="7306" max="7306" width="11.5703125" customWidth="1"/>
    <col min="7307" max="7307" width="10.7109375" customWidth="1"/>
    <col min="7308" max="7308" width="19" customWidth="1"/>
    <col min="7309" max="7311" width="5.7109375" customWidth="1"/>
    <col min="7312" max="7312" width="7.28515625" customWidth="1"/>
    <col min="7313" max="7313" width="9.28515625" customWidth="1"/>
    <col min="7314" max="7314" width="4.42578125" customWidth="1"/>
    <col min="7315" max="7315" width="2.7109375" customWidth="1"/>
    <col min="7316" max="7316" width="4" customWidth="1"/>
    <col min="7317" max="7317" width="11.5703125" customWidth="1"/>
    <col min="7318" max="7318" width="10.7109375" customWidth="1"/>
    <col min="7319" max="7319" width="19" customWidth="1"/>
    <col min="7320" max="7322" width="5.7109375" customWidth="1"/>
    <col min="7323" max="7323" width="7.28515625" customWidth="1"/>
    <col min="7324" max="7324" width="9.28515625" customWidth="1"/>
    <col min="7325" max="7325" width="4.7109375" customWidth="1"/>
    <col min="7326" max="7326" width="18.85546875" customWidth="1"/>
    <col min="7327" max="7327" width="5.140625" customWidth="1"/>
    <col min="7328" max="7329" width="11.7109375" customWidth="1"/>
    <col min="7330" max="7330" width="5.5703125" customWidth="1"/>
    <col min="7331" max="7332" width="11.7109375" customWidth="1"/>
    <col min="7333" max="7333" width="4.5703125" customWidth="1"/>
    <col min="7334" max="7335" width="11.7109375" customWidth="1"/>
    <col min="7336" max="7338" width="6.7109375" customWidth="1"/>
    <col min="7339" max="7339" width="8.85546875" customWidth="1"/>
    <col min="7341" max="7341" width="4.7109375" customWidth="1"/>
    <col min="7342" max="7342" width="18.85546875" customWidth="1"/>
    <col min="7343" max="7343" width="6.7109375" customWidth="1"/>
    <col min="7344" max="7345" width="11.7109375" customWidth="1"/>
    <col min="7347" max="7348" width="11.7109375" customWidth="1"/>
    <col min="7349" max="7349" width="4.5703125" customWidth="1"/>
    <col min="7350" max="7351" width="11.7109375" customWidth="1"/>
    <col min="7352" max="7354" width="6.7109375" customWidth="1"/>
    <col min="7355" max="7355" width="8.85546875" customWidth="1"/>
    <col min="7356" max="7356" width="4.7109375" customWidth="1"/>
    <col min="7357" max="7357" width="18.85546875" customWidth="1"/>
    <col min="7358" max="7358" width="6.7109375" customWidth="1"/>
    <col min="7359" max="7360" width="11.7109375" customWidth="1"/>
    <col min="7362" max="7363" width="11.7109375" customWidth="1"/>
    <col min="7364" max="7364" width="4.5703125" customWidth="1"/>
    <col min="7365" max="7366" width="11.7109375" customWidth="1"/>
    <col min="7367" max="7369" width="6.7109375" customWidth="1"/>
    <col min="7370" max="7370" width="8.85546875" customWidth="1"/>
    <col min="7372" max="7372" width="4.7109375" customWidth="1"/>
    <col min="7373" max="7373" width="18.85546875" customWidth="1"/>
    <col min="7374" max="7374" width="6.7109375" customWidth="1"/>
    <col min="7375" max="7376" width="11.7109375" customWidth="1"/>
    <col min="7378" max="7379" width="11.7109375" customWidth="1"/>
    <col min="7380" max="7380" width="4.5703125" customWidth="1"/>
    <col min="7381" max="7382" width="11.7109375" customWidth="1"/>
    <col min="7383" max="7385" width="6.7109375" customWidth="1"/>
    <col min="7386" max="7386" width="8.85546875" customWidth="1"/>
    <col min="7388" max="7388" width="15.85546875" customWidth="1"/>
    <col min="7389" max="7389" width="6.7109375" customWidth="1"/>
    <col min="7391" max="7391" width="10.28515625" customWidth="1"/>
    <col min="7395" max="7395" width="4.5703125" customWidth="1"/>
    <col min="7397" max="7397" width="10.140625" customWidth="1"/>
    <col min="7398" max="7401" width="6.7109375" customWidth="1"/>
    <col min="7403" max="7403" width="2.7109375" customWidth="1"/>
    <col min="7404" max="7404" width="4" customWidth="1"/>
    <col min="7405" max="7405" width="11.5703125" customWidth="1"/>
    <col min="7406" max="7406" width="10.7109375" customWidth="1"/>
    <col min="7407" max="7407" width="19" customWidth="1"/>
    <col min="7408" max="7410" width="5.7109375" customWidth="1"/>
    <col min="7411" max="7411" width="7.28515625" customWidth="1"/>
    <col min="7412" max="7412" width="9.28515625" customWidth="1"/>
    <col min="7414" max="7414" width="2.7109375" customWidth="1"/>
    <col min="7415" max="7415" width="4" customWidth="1"/>
    <col min="7416" max="7416" width="11.5703125" customWidth="1"/>
    <col min="7417" max="7417" width="10.7109375" customWidth="1"/>
    <col min="7418" max="7418" width="19" customWidth="1"/>
    <col min="7419" max="7421" width="5.7109375" customWidth="1"/>
    <col min="7422" max="7422" width="7.28515625" customWidth="1"/>
    <col min="7423" max="7423" width="9.28515625" customWidth="1"/>
    <col min="7427" max="7427" width="4" customWidth="1"/>
    <col min="7428" max="7428" width="11.5703125" bestFit="1" customWidth="1"/>
    <col min="7429" max="7429" width="10.7109375" bestFit="1" customWidth="1"/>
    <col min="7430" max="7430" width="19" customWidth="1"/>
    <col min="7431" max="7431" width="7.140625" customWidth="1"/>
    <col min="7432" max="7436" width="5.140625" customWidth="1"/>
    <col min="7437" max="7437" width="3.42578125" customWidth="1"/>
    <col min="7438" max="7446" width="0" hidden="1" customWidth="1"/>
    <col min="7447" max="7447" width="9.28515625" customWidth="1"/>
    <col min="7448" max="7448" width="2.7109375" customWidth="1"/>
    <col min="7449" max="7449" width="4" customWidth="1"/>
    <col min="7450" max="7450" width="11.5703125" customWidth="1"/>
    <col min="7451" max="7451" width="10.7109375" customWidth="1"/>
    <col min="7452" max="7452" width="19" customWidth="1"/>
    <col min="7453" max="7455" width="5.7109375" customWidth="1"/>
    <col min="7456" max="7456" width="7.28515625" customWidth="1"/>
    <col min="7457" max="7457" width="9.28515625" customWidth="1"/>
    <col min="7458" max="7458" width="2.7109375" customWidth="1"/>
    <col min="7459" max="7459" width="4" customWidth="1"/>
    <col min="7460" max="7460" width="11.5703125" customWidth="1"/>
    <col min="7461" max="7461" width="10.7109375" customWidth="1"/>
    <col min="7462" max="7462" width="19" customWidth="1"/>
    <col min="7463" max="7465" width="5.7109375" customWidth="1"/>
    <col min="7466" max="7466" width="7.28515625" customWidth="1"/>
    <col min="7467" max="7467" width="9.28515625" customWidth="1"/>
    <col min="7468" max="7468" width="2.7109375" customWidth="1"/>
    <col min="7469" max="7469" width="4" customWidth="1"/>
    <col min="7470" max="7470" width="11.5703125" customWidth="1"/>
    <col min="7471" max="7471" width="10.7109375" customWidth="1"/>
    <col min="7472" max="7472" width="19" customWidth="1"/>
    <col min="7473" max="7475" width="5.7109375" customWidth="1"/>
    <col min="7476" max="7476" width="7.28515625" customWidth="1"/>
    <col min="7477" max="7477" width="9.28515625" customWidth="1"/>
    <col min="7478" max="7486" width="0" hidden="1" customWidth="1"/>
    <col min="7487" max="7487" width="9.28515625" customWidth="1"/>
    <col min="7488" max="7488" width="2.7109375" customWidth="1"/>
    <col min="7489" max="7489" width="4" customWidth="1"/>
    <col min="7490" max="7490" width="11.5703125" customWidth="1"/>
    <col min="7491" max="7491" width="10.7109375" customWidth="1"/>
    <col min="7492" max="7492" width="19" customWidth="1"/>
    <col min="7493" max="7495" width="5.7109375" customWidth="1"/>
    <col min="7496" max="7496" width="7.28515625" customWidth="1"/>
    <col min="7497" max="7497" width="9.28515625" customWidth="1"/>
    <col min="7498" max="7498" width="2.7109375" customWidth="1"/>
    <col min="7499" max="7499" width="4" customWidth="1"/>
    <col min="7500" max="7500" width="11.5703125" customWidth="1"/>
    <col min="7501" max="7501" width="10.7109375" customWidth="1"/>
    <col min="7502" max="7502" width="19" customWidth="1"/>
    <col min="7503" max="7505" width="5.7109375" customWidth="1"/>
    <col min="7506" max="7506" width="7.28515625" customWidth="1"/>
    <col min="7507" max="7507" width="9.28515625" customWidth="1"/>
    <col min="7508" max="7508" width="2.7109375" customWidth="1"/>
    <col min="7509" max="7509" width="4" customWidth="1"/>
    <col min="7510" max="7510" width="11.5703125" customWidth="1"/>
    <col min="7511" max="7511" width="10.7109375" customWidth="1"/>
    <col min="7512" max="7512" width="19" customWidth="1"/>
    <col min="7513" max="7515" width="5.7109375" customWidth="1"/>
    <col min="7516" max="7516" width="7.28515625" customWidth="1"/>
    <col min="7517" max="7517" width="9.28515625" customWidth="1"/>
    <col min="7518" max="7518" width="10.42578125" customWidth="1"/>
    <col min="7519" max="7519" width="2.7109375" customWidth="1"/>
    <col min="7520" max="7520" width="4" customWidth="1"/>
    <col min="7521" max="7521" width="11.5703125" customWidth="1"/>
    <col min="7522" max="7522" width="10.7109375" customWidth="1"/>
    <col min="7523" max="7523" width="19" customWidth="1"/>
    <col min="7524" max="7526" width="5.7109375" customWidth="1"/>
    <col min="7527" max="7527" width="7.28515625" customWidth="1"/>
    <col min="7528" max="7528" width="9.28515625" customWidth="1"/>
    <col min="7530" max="7530" width="2.7109375" customWidth="1"/>
    <col min="7531" max="7531" width="4" customWidth="1"/>
    <col min="7532" max="7532" width="11.5703125" customWidth="1"/>
    <col min="7533" max="7533" width="10.7109375" customWidth="1"/>
    <col min="7534" max="7534" width="19" customWidth="1"/>
    <col min="7535" max="7537" width="5.7109375" customWidth="1"/>
    <col min="7538" max="7538" width="7.28515625" customWidth="1"/>
    <col min="7539" max="7539" width="9.28515625" customWidth="1"/>
    <col min="7540" max="7540" width="2.7109375" customWidth="1"/>
    <col min="7541" max="7541" width="4" customWidth="1"/>
    <col min="7542" max="7542" width="11.5703125" customWidth="1"/>
    <col min="7543" max="7543" width="10.7109375" customWidth="1"/>
    <col min="7544" max="7544" width="19" customWidth="1"/>
    <col min="7545" max="7547" width="5.7109375" customWidth="1"/>
    <col min="7548" max="7548" width="7.28515625" customWidth="1"/>
    <col min="7549" max="7549" width="9.28515625" customWidth="1"/>
    <col min="7550" max="7550" width="2.85546875" customWidth="1"/>
    <col min="7551" max="7551" width="4" customWidth="1"/>
    <col min="7552" max="7552" width="11.5703125" customWidth="1"/>
    <col min="7553" max="7553" width="10.7109375" customWidth="1"/>
    <col min="7554" max="7554" width="19" customWidth="1"/>
    <col min="7555" max="7557" width="5.7109375" customWidth="1"/>
    <col min="7558" max="7558" width="7.28515625" customWidth="1"/>
    <col min="7559" max="7559" width="9.7109375" customWidth="1"/>
    <col min="7560" max="7560" width="2.7109375" customWidth="1"/>
    <col min="7561" max="7561" width="4" customWidth="1"/>
    <col min="7562" max="7562" width="11.5703125" customWidth="1"/>
    <col min="7563" max="7563" width="10.7109375" customWidth="1"/>
    <col min="7564" max="7564" width="19" customWidth="1"/>
    <col min="7565" max="7567" width="5.7109375" customWidth="1"/>
    <col min="7568" max="7568" width="7.28515625" customWidth="1"/>
    <col min="7569" max="7569" width="9.28515625" customWidth="1"/>
    <col min="7570" max="7570" width="4.42578125" customWidth="1"/>
    <col min="7571" max="7571" width="2.7109375" customWidth="1"/>
    <col min="7572" max="7572" width="4" customWidth="1"/>
    <col min="7573" max="7573" width="11.5703125" customWidth="1"/>
    <col min="7574" max="7574" width="10.7109375" customWidth="1"/>
    <col min="7575" max="7575" width="19" customWidth="1"/>
    <col min="7576" max="7578" width="5.7109375" customWidth="1"/>
    <col min="7579" max="7579" width="7.28515625" customWidth="1"/>
    <col min="7580" max="7580" width="9.28515625" customWidth="1"/>
    <col min="7581" max="7581" width="4.7109375" customWidth="1"/>
    <col min="7582" max="7582" width="18.85546875" customWidth="1"/>
    <col min="7583" max="7583" width="5.140625" customWidth="1"/>
    <col min="7584" max="7585" width="11.7109375" customWidth="1"/>
    <col min="7586" max="7586" width="5.5703125" customWidth="1"/>
    <col min="7587" max="7588" width="11.7109375" customWidth="1"/>
    <col min="7589" max="7589" width="4.5703125" customWidth="1"/>
    <col min="7590" max="7591" width="11.7109375" customWidth="1"/>
    <col min="7592" max="7594" width="6.7109375" customWidth="1"/>
    <col min="7595" max="7595" width="8.85546875" customWidth="1"/>
    <col min="7597" max="7597" width="4.7109375" customWidth="1"/>
    <col min="7598" max="7598" width="18.85546875" customWidth="1"/>
    <col min="7599" max="7599" width="6.7109375" customWidth="1"/>
    <col min="7600" max="7601" width="11.7109375" customWidth="1"/>
    <col min="7603" max="7604" width="11.7109375" customWidth="1"/>
    <col min="7605" max="7605" width="4.5703125" customWidth="1"/>
    <col min="7606" max="7607" width="11.7109375" customWidth="1"/>
    <col min="7608" max="7610" width="6.7109375" customWidth="1"/>
    <col min="7611" max="7611" width="8.85546875" customWidth="1"/>
    <col min="7612" max="7612" width="4.7109375" customWidth="1"/>
    <col min="7613" max="7613" width="18.85546875" customWidth="1"/>
    <col min="7614" max="7614" width="6.7109375" customWidth="1"/>
    <col min="7615" max="7616" width="11.7109375" customWidth="1"/>
    <col min="7618" max="7619" width="11.7109375" customWidth="1"/>
    <col min="7620" max="7620" width="4.5703125" customWidth="1"/>
    <col min="7621" max="7622" width="11.7109375" customWidth="1"/>
    <col min="7623" max="7625" width="6.7109375" customWidth="1"/>
    <col min="7626" max="7626" width="8.85546875" customWidth="1"/>
    <col min="7628" max="7628" width="4.7109375" customWidth="1"/>
    <col min="7629" max="7629" width="18.85546875" customWidth="1"/>
    <col min="7630" max="7630" width="6.7109375" customWidth="1"/>
    <col min="7631" max="7632" width="11.7109375" customWidth="1"/>
    <col min="7634" max="7635" width="11.7109375" customWidth="1"/>
    <col min="7636" max="7636" width="4.5703125" customWidth="1"/>
    <col min="7637" max="7638" width="11.7109375" customWidth="1"/>
    <col min="7639" max="7641" width="6.7109375" customWidth="1"/>
    <col min="7642" max="7642" width="8.85546875" customWidth="1"/>
    <col min="7644" max="7644" width="15.85546875" customWidth="1"/>
    <col min="7645" max="7645" width="6.7109375" customWidth="1"/>
    <col min="7647" max="7647" width="10.28515625" customWidth="1"/>
    <col min="7651" max="7651" width="4.5703125" customWidth="1"/>
    <col min="7653" max="7653" width="10.140625" customWidth="1"/>
    <col min="7654" max="7657" width="6.7109375" customWidth="1"/>
    <col min="7659" max="7659" width="2.7109375" customWidth="1"/>
    <col min="7660" max="7660" width="4" customWidth="1"/>
    <col min="7661" max="7661" width="11.5703125" customWidth="1"/>
    <col min="7662" max="7662" width="10.7109375" customWidth="1"/>
    <col min="7663" max="7663" width="19" customWidth="1"/>
    <col min="7664" max="7666" width="5.7109375" customWidth="1"/>
    <col min="7667" max="7667" width="7.28515625" customWidth="1"/>
    <col min="7668" max="7668" width="9.28515625" customWidth="1"/>
    <col min="7670" max="7670" width="2.7109375" customWidth="1"/>
    <col min="7671" max="7671" width="4" customWidth="1"/>
    <col min="7672" max="7672" width="11.5703125" customWidth="1"/>
    <col min="7673" max="7673" width="10.7109375" customWidth="1"/>
    <col min="7674" max="7674" width="19" customWidth="1"/>
    <col min="7675" max="7677" width="5.7109375" customWidth="1"/>
    <col min="7678" max="7678" width="7.28515625" customWidth="1"/>
    <col min="7679" max="7679" width="9.28515625" customWidth="1"/>
    <col min="7683" max="7683" width="4" customWidth="1"/>
    <col min="7684" max="7684" width="11.5703125" bestFit="1" customWidth="1"/>
    <col min="7685" max="7685" width="10.7109375" bestFit="1" customWidth="1"/>
    <col min="7686" max="7686" width="19" customWidth="1"/>
    <col min="7687" max="7687" width="7.140625" customWidth="1"/>
    <col min="7688" max="7692" width="5.140625" customWidth="1"/>
    <col min="7693" max="7693" width="3.42578125" customWidth="1"/>
    <col min="7694" max="7702" width="0" hidden="1" customWidth="1"/>
    <col min="7703" max="7703" width="9.28515625" customWidth="1"/>
    <col min="7704" max="7704" width="2.7109375" customWidth="1"/>
    <col min="7705" max="7705" width="4" customWidth="1"/>
    <col min="7706" max="7706" width="11.5703125" customWidth="1"/>
    <col min="7707" max="7707" width="10.7109375" customWidth="1"/>
    <col min="7708" max="7708" width="19" customWidth="1"/>
    <col min="7709" max="7711" width="5.7109375" customWidth="1"/>
    <col min="7712" max="7712" width="7.28515625" customWidth="1"/>
    <col min="7713" max="7713" width="9.28515625" customWidth="1"/>
    <col min="7714" max="7714" width="2.7109375" customWidth="1"/>
    <col min="7715" max="7715" width="4" customWidth="1"/>
    <col min="7716" max="7716" width="11.5703125" customWidth="1"/>
    <col min="7717" max="7717" width="10.7109375" customWidth="1"/>
    <col min="7718" max="7718" width="19" customWidth="1"/>
    <col min="7719" max="7721" width="5.7109375" customWidth="1"/>
    <col min="7722" max="7722" width="7.28515625" customWidth="1"/>
    <col min="7723" max="7723" width="9.28515625" customWidth="1"/>
    <col min="7724" max="7724" width="2.7109375" customWidth="1"/>
    <col min="7725" max="7725" width="4" customWidth="1"/>
    <col min="7726" max="7726" width="11.5703125" customWidth="1"/>
    <col min="7727" max="7727" width="10.7109375" customWidth="1"/>
    <col min="7728" max="7728" width="19" customWidth="1"/>
    <col min="7729" max="7731" width="5.7109375" customWidth="1"/>
    <col min="7732" max="7732" width="7.28515625" customWidth="1"/>
    <col min="7733" max="7733" width="9.28515625" customWidth="1"/>
    <col min="7734" max="7742" width="0" hidden="1" customWidth="1"/>
    <col min="7743" max="7743" width="9.28515625" customWidth="1"/>
    <col min="7744" max="7744" width="2.7109375" customWidth="1"/>
    <col min="7745" max="7745" width="4" customWidth="1"/>
    <col min="7746" max="7746" width="11.5703125" customWidth="1"/>
    <col min="7747" max="7747" width="10.7109375" customWidth="1"/>
    <col min="7748" max="7748" width="19" customWidth="1"/>
    <col min="7749" max="7751" width="5.7109375" customWidth="1"/>
    <col min="7752" max="7752" width="7.28515625" customWidth="1"/>
    <col min="7753" max="7753" width="9.28515625" customWidth="1"/>
    <col min="7754" max="7754" width="2.7109375" customWidth="1"/>
    <col min="7755" max="7755" width="4" customWidth="1"/>
    <col min="7756" max="7756" width="11.5703125" customWidth="1"/>
    <col min="7757" max="7757" width="10.7109375" customWidth="1"/>
    <col min="7758" max="7758" width="19" customWidth="1"/>
    <col min="7759" max="7761" width="5.7109375" customWidth="1"/>
    <col min="7762" max="7762" width="7.28515625" customWidth="1"/>
    <col min="7763" max="7763" width="9.28515625" customWidth="1"/>
    <col min="7764" max="7764" width="2.7109375" customWidth="1"/>
    <col min="7765" max="7765" width="4" customWidth="1"/>
    <col min="7766" max="7766" width="11.5703125" customWidth="1"/>
    <col min="7767" max="7767" width="10.7109375" customWidth="1"/>
    <col min="7768" max="7768" width="19" customWidth="1"/>
    <col min="7769" max="7771" width="5.7109375" customWidth="1"/>
    <col min="7772" max="7772" width="7.28515625" customWidth="1"/>
    <col min="7773" max="7773" width="9.28515625" customWidth="1"/>
    <col min="7774" max="7774" width="10.42578125" customWidth="1"/>
    <col min="7775" max="7775" width="2.7109375" customWidth="1"/>
    <col min="7776" max="7776" width="4" customWidth="1"/>
    <col min="7777" max="7777" width="11.5703125" customWidth="1"/>
    <col min="7778" max="7778" width="10.7109375" customWidth="1"/>
    <col min="7779" max="7779" width="19" customWidth="1"/>
    <col min="7780" max="7782" width="5.7109375" customWidth="1"/>
    <col min="7783" max="7783" width="7.28515625" customWidth="1"/>
    <col min="7784" max="7784" width="9.28515625" customWidth="1"/>
    <col min="7786" max="7786" width="2.7109375" customWidth="1"/>
    <col min="7787" max="7787" width="4" customWidth="1"/>
    <col min="7788" max="7788" width="11.5703125" customWidth="1"/>
    <col min="7789" max="7789" width="10.7109375" customWidth="1"/>
    <col min="7790" max="7790" width="19" customWidth="1"/>
    <col min="7791" max="7793" width="5.7109375" customWidth="1"/>
    <col min="7794" max="7794" width="7.28515625" customWidth="1"/>
    <col min="7795" max="7795" width="9.28515625" customWidth="1"/>
    <col min="7796" max="7796" width="2.7109375" customWidth="1"/>
    <col min="7797" max="7797" width="4" customWidth="1"/>
    <col min="7798" max="7798" width="11.5703125" customWidth="1"/>
    <col min="7799" max="7799" width="10.7109375" customWidth="1"/>
    <col min="7800" max="7800" width="19" customWidth="1"/>
    <col min="7801" max="7803" width="5.7109375" customWidth="1"/>
    <col min="7804" max="7804" width="7.28515625" customWidth="1"/>
    <col min="7805" max="7805" width="9.28515625" customWidth="1"/>
    <col min="7806" max="7806" width="2.85546875" customWidth="1"/>
    <col min="7807" max="7807" width="4" customWidth="1"/>
    <col min="7808" max="7808" width="11.5703125" customWidth="1"/>
    <col min="7809" max="7809" width="10.7109375" customWidth="1"/>
    <col min="7810" max="7810" width="19" customWidth="1"/>
    <col min="7811" max="7813" width="5.7109375" customWidth="1"/>
    <col min="7814" max="7814" width="7.28515625" customWidth="1"/>
    <col min="7815" max="7815" width="9.7109375" customWidth="1"/>
    <col min="7816" max="7816" width="2.7109375" customWidth="1"/>
    <col min="7817" max="7817" width="4" customWidth="1"/>
    <col min="7818" max="7818" width="11.5703125" customWidth="1"/>
    <col min="7819" max="7819" width="10.7109375" customWidth="1"/>
    <col min="7820" max="7820" width="19" customWidth="1"/>
    <col min="7821" max="7823" width="5.7109375" customWidth="1"/>
    <col min="7824" max="7824" width="7.28515625" customWidth="1"/>
    <col min="7825" max="7825" width="9.28515625" customWidth="1"/>
    <col min="7826" max="7826" width="4.42578125" customWidth="1"/>
    <col min="7827" max="7827" width="2.7109375" customWidth="1"/>
    <col min="7828" max="7828" width="4" customWidth="1"/>
    <col min="7829" max="7829" width="11.5703125" customWidth="1"/>
    <col min="7830" max="7830" width="10.7109375" customWidth="1"/>
    <col min="7831" max="7831" width="19" customWidth="1"/>
    <col min="7832" max="7834" width="5.7109375" customWidth="1"/>
    <col min="7835" max="7835" width="7.28515625" customWidth="1"/>
    <col min="7836" max="7836" width="9.28515625" customWidth="1"/>
    <col min="7837" max="7837" width="4.7109375" customWidth="1"/>
    <col min="7838" max="7838" width="18.85546875" customWidth="1"/>
    <col min="7839" max="7839" width="5.140625" customWidth="1"/>
    <col min="7840" max="7841" width="11.7109375" customWidth="1"/>
    <col min="7842" max="7842" width="5.5703125" customWidth="1"/>
    <col min="7843" max="7844" width="11.7109375" customWidth="1"/>
    <col min="7845" max="7845" width="4.5703125" customWidth="1"/>
    <col min="7846" max="7847" width="11.7109375" customWidth="1"/>
    <col min="7848" max="7850" width="6.7109375" customWidth="1"/>
    <col min="7851" max="7851" width="8.85546875" customWidth="1"/>
    <col min="7853" max="7853" width="4.7109375" customWidth="1"/>
    <col min="7854" max="7854" width="18.85546875" customWidth="1"/>
    <col min="7855" max="7855" width="6.7109375" customWidth="1"/>
    <col min="7856" max="7857" width="11.7109375" customWidth="1"/>
    <col min="7859" max="7860" width="11.7109375" customWidth="1"/>
    <col min="7861" max="7861" width="4.5703125" customWidth="1"/>
    <col min="7862" max="7863" width="11.7109375" customWidth="1"/>
    <col min="7864" max="7866" width="6.7109375" customWidth="1"/>
    <col min="7867" max="7867" width="8.85546875" customWidth="1"/>
    <col min="7868" max="7868" width="4.7109375" customWidth="1"/>
    <col min="7869" max="7869" width="18.85546875" customWidth="1"/>
    <col min="7870" max="7870" width="6.7109375" customWidth="1"/>
    <col min="7871" max="7872" width="11.7109375" customWidth="1"/>
    <col min="7874" max="7875" width="11.7109375" customWidth="1"/>
    <col min="7876" max="7876" width="4.5703125" customWidth="1"/>
    <col min="7877" max="7878" width="11.7109375" customWidth="1"/>
    <col min="7879" max="7881" width="6.7109375" customWidth="1"/>
    <col min="7882" max="7882" width="8.85546875" customWidth="1"/>
    <col min="7884" max="7884" width="4.7109375" customWidth="1"/>
    <col min="7885" max="7885" width="18.85546875" customWidth="1"/>
    <col min="7886" max="7886" width="6.7109375" customWidth="1"/>
    <col min="7887" max="7888" width="11.7109375" customWidth="1"/>
    <col min="7890" max="7891" width="11.7109375" customWidth="1"/>
    <col min="7892" max="7892" width="4.5703125" customWidth="1"/>
    <col min="7893" max="7894" width="11.7109375" customWidth="1"/>
    <col min="7895" max="7897" width="6.7109375" customWidth="1"/>
    <col min="7898" max="7898" width="8.85546875" customWidth="1"/>
    <col min="7900" max="7900" width="15.85546875" customWidth="1"/>
    <col min="7901" max="7901" width="6.7109375" customWidth="1"/>
    <col min="7903" max="7903" width="10.28515625" customWidth="1"/>
    <col min="7907" max="7907" width="4.5703125" customWidth="1"/>
    <col min="7909" max="7909" width="10.140625" customWidth="1"/>
    <col min="7910" max="7913" width="6.7109375" customWidth="1"/>
    <col min="7915" max="7915" width="2.7109375" customWidth="1"/>
    <col min="7916" max="7916" width="4" customWidth="1"/>
    <col min="7917" max="7917" width="11.5703125" customWidth="1"/>
    <col min="7918" max="7918" width="10.7109375" customWidth="1"/>
    <col min="7919" max="7919" width="19" customWidth="1"/>
    <col min="7920" max="7922" width="5.7109375" customWidth="1"/>
    <col min="7923" max="7923" width="7.28515625" customWidth="1"/>
    <col min="7924" max="7924" width="9.28515625" customWidth="1"/>
    <col min="7926" max="7926" width="2.7109375" customWidth="1"/>
    <col min="7927" max="7927" width="4" customWidth="1"/>
    <col min="7928" max="7928" width="11.5703125" customWidth="1"/>
    <col min="7929" max="7929" width="10.7109375" customWidth="1"/>
    <col min="7930" max="7930" width="19" customWidth="1"/>
    <col min="7931" max="7933" width="5.7109375" customWidth="1"/>
    <col min="7934" max="7934" width="7.28515625" customWidth="1"/>
    <col min="7935" max="7935" width="9.28515625" customWidth="1"/>
    <col min="7939" max="7939" width="4" customWidth="1"/>
    <col min="7940" max="7940" width="11.5703125" bestFit="1" customWidth="1"/>
    <col min="7941" max="7941" width="10.7109375" bestFit="1" customWidth="1"/>
    <col min="7942" max="7942" width="19" customWidth="1"/>
    <col min="7943" max="7943" width="7.140625" customWidth="1"/>
    <col min="7944" max="7948" width="5.140625" customWidth="1"/>
    <col min="7949" max="7949" width="3.42578125" customWidth="1"/>
    <col min="7950" max="7958" width="0" hidden="1" customWidth="1"/>
    <col min="7959" max="7959" width="9.28515625" customWidth="1"/>
    <col min="7960" max="7960" width="2.7109375" customWidth="1"/>
    <col min="7961" max="7961" width="4" customWidth="1"/>
    <col min="7962" max="7962" width="11.5703125" customWidth="1"/>
    <col min="7963" max="7963" width="10.7109375" customWidth="1"/>
    <col min="7964" max="7964" width="19" customWidth="1"/>
    <col min="7965" max="7967" width="5.7109375" customWidth="1"/>
    <col min="7968" max="7968" width="7.28515625" customWidth="1"/>
    <col min="7969" max="7969" width="9.28515625" customWidth="1"/>
    <col min="7970" max="7970" width="2.7109375" customWidth="1"/>
    <col min="7971" max="7971" width="4" customWidth="1"/>
    <col min="7972" max="7972" width="11.5703125" customWidth="1"/>
    <col min="7973" max="7973" width="10.7109375" customWidth="1"/>
    <col min="7974" max="7974" width="19" customWidth="1"/>
    <col min="7975" max="7977" width="5.7109375" customWidth="1"/>
    <col min="7978" max="7978" width="7.28515625" customWidth="1"/>
    <col min="7979" max="7979" width="9.28515625" customWidth="1"/>
    <col min="7980" max="7980" width="2.7109375" customWidth="1"/>
    <col min="7981" max="7981" width="4" customWidth="1"/>
    <col min="7982" max="7982" width="11.5703125" customWidth="1"/>
    <col min="7983" max="7983" width="10.7109375" customWidth="1"/>
    <col min="7984" max="7984" width="19" customWidth="1"/>
    <col min="7985" max="7987" width="5.7109375" customWidth="1"/>
    <col min="7988" max="7988" width="7.28515625" customWidth="1"/>
    <col min="7989" max="7989" width="9.28515625" customWidth="1"/>
    <col min="7990" max="7998" width="0" hidden="1" customWidth="1"/>
    <col min="7999" max="7999" width="9.28515625" customWidth="1"/>
    <col min="8000" max="8000" width="2.7109375" customWidth="1"/>
    <col min="8001" max="8001" width="4" customWidth="1"/>
    <col min="8002" max="8002" width="11.5703125" customWidth="1"/>
    <col min="8003" max="8003" width="10.7109375" customWidth="1"/>
    <col min="8004" max="8004" width="19" customWidth="1"/>
    <col min="8005" max="8007" width="5.7109375" customWidth="1"/>
    <col min="8008" max="8008" width="7.28515625" customWidth="1"/>
    <col min="8009" max="8009" width="9.28515625" customWidth="1"/>
    <col min="8010" max="8010" width="2.7109375" customWidth="1"/>
    <col min="8011" max="8011" width="4" customWidth="1"/>
    <col min="8012" max="8012" width="11.5703125" customWidth="1"/>
    <col min="8013" max="8013" width="10.7109375" customWidth="1"/>
    <col min="8014" max="8014" width="19" customWidth="1"/>
    <col min="8015" max="8017" width="5.7109375" customWidth="1"/>
    <col min="8018" max="8018" width="7.28515625" customWidth="1"/>
    <col min="8019" max="8019" width="9.28515625" customWidth="1"/>
    <col min="8020" max="8020" width="2.7109375" customWidth="1"/>
    <col min="8021" max="8021" width="4" customWidth="1"/>
    <col min="8022" max="8022" width="11.5703125" customWidth="1"/>
    <col min="8023" max="8023" width="10.7109375" customWidth="1"/>
    <col min="8024" max="8024" width="19" customWidth="1"/>
    <col min="8025" max="8027" width="5.7109375" customWidth="1"/>
    <col min="8028" max="8028" width="7.28515625" customWidth="1"/>
    <col min="8029" max="8029" width="9.28515625" customWidth="1"/>
    <col min="8030" max="8030" width="10.42578125" customWidth="1"/>
    <col min="8031" max="8031" width="2.7109375" customWidth="1"/>
    <col min="8032" max="8032" width="4" customWidth="1"/>
    <col min="8033" max="8033" width="11.5703125" customWidth="1"/>
    <col min="8034" max="8034" width="10.7109375" customWidth="1"/>
    <col min="8035" max="8035" width="19" customWidth="1"/>
    <col min="8036" max="8038" width="5.7109375" customWidth="1"/>
    <col min="8039" max="8039" width="7.28515625" customWidth="1"/>
    <col min="8040" max="8040" width="9.28515625" customWidth="1"/>
    <col min="8042" max="8042" width="2.7109375" customWidth="1"/>
    <col min="8043" max="8043" width="4" customWidth="1"/>
    <col min="8044" max="8044" width="11.5703125" customWidth="1"/>
    <col min="8045" max="8045" width="10.7109375" customWidth="1"/>
    <col min="8046" max="8046" width="19" customWidth="1"/>
    <col min="8047" max="8049" width="5.7109375" customWidth="1"/>
    <col min="8050" max="8050" width="7.28515625" customWidth="1"/>
    <col min="8051" max="8051" width="9.28515625" customWidth="1"/>
    <col min="8052" max="8052" width="2.7109375" customWidth="1"/>
    <col min="8053" max="8053" width="4" customWidth="1"/>
    <col min="8054" max="8054" width="11.5703125" customWidth="1"/>
    <col min="8055" max="8055" width="10.7109375" customWidth="1"/>
    <col min="8056" max="8056" width="19" customWidth="1"/>
    <col min="8057" max="8059" width="5.7109375" customWidth="1"/>
    <col min="8060" max="8060" width="7.28515625" customWidth="1"/>
    <col min="8061" max="8061" width="9.28515625" customWidth="1"/>
    <col min="8062" max="8062" width="2.85546875" customWidth="1"/>
    <col min="8063" max="8063" width="4" customWidth="1"/>
    <col min="8064" max="8064" width="11.5703125" customWidth="1"/>
    <col min="8065" max="8065" width="10.7109375" customWidth="1"/>
    <col min="8066" max="8066" width="19" customWidth="1"/>
    <col min="8067" max="8069" width="5.7109375" customWidth="1"/>
    <col min="8070" max="8070" width="7.28515625" customWidth="1"/>
    <col min="8071" max="8071" width="9.7109375" customWidth="1"/>
    <col min="8072" max="8072" width="2.7109375" customWidth="1"/>
    <col min="8073" max="8073" width="4" customWidth="1"/>
    <col min="8074" max="8074" width="11.5703125" customWidth="1"/>
    <col min="8075" max="8075" width="10.7109375" customWidth="1"/>
    <col min="8076" max="8076" width="19" customWidth="1"/>
    <col min="8077" max="8079" width="5.7109375" customWidth="1"/>
    <col min="8080" max="8080" width="7.28515625" customWidth="1"/>
    <col min="8081" max="8081" width="9.28515625" customWidth="1"/>
    <col min="8082" max="8082" width="4.42578125" customWidth="1"/>
    <col min="8083" max="8083" width="2.7109375" customWidth="1"/>
    <col min="8084" max="8084" width="4" customWidth="1"/>
    <col min="8085" max="8085" width="11.5703125" customWidth="1"/>
    <col min="8086" max="8086" width="10.7109375" customWidth="1"/>
    <col min="8087" max="8087" width="19" customWidth="1"/>
    <col min="8088" max="8090" width="5.7109375" customWidth="1"/>
    <col min="8091" max="8091" width="7.28515625" customWidth="1"/>
    <col min="8092" max="8092" width="9.28515625" customWidth="1"/>
    <col min="8093" max="8093" width="4.7109375" customWidth="1"/>
    <col min="8094" max="8094" width="18.85546875" customWidth="1"/>
    <col min="8095" max="8095" width="5.140625" customWidth="1"/>
    <col min="8096" max="8097" width="11.7109375" customWidth="1"/>
    <col min="8098" max="8098" width="5.5703125" customWidth="1"/>
    <col min="8099" max="8100" width="11.7109375" customWidth="1"/>
    <col min="8101" max="8101" width="4.5703125" customWidth="1"/>
    <col min="8102" max="8103" width="11.7109375" customWidth="1"/>
    <col min="8104" max="8106" width="6.7109375" customWidth="1"/>
    <col min="8107" max="8107" width="8.85546875" customWidth="1"/>
    <col min="8109" max="8109" width="4.7109375" customWidth="1"/>
    <col min="8110" max="8110" width="18.85546875" customWidth="1"/>
    <col min="8111" max="8111" width="6.7109375" customWidth="1"/>
    <col min="8112" max="8113" width="11.7109375" customWidth="1"/>
    <col min="8115" max="8116" width="11.7109375" customWidth="1"/>
    <col min="8117" max="8117" width="4.5703125" customWidth="1"/>
    <col min="8118" max="8119" width="11.7109375" customWidth="1"/>
    <col min="8120" max="8122" width="6.7109375" customWidth="1"/>
    <col min="8123" max="8123" width="8.85546875" customWidth="1"/>
    <col min="8124" max="8124" width="4.7109375" customWidth="1"/>
    <col min="8125" max="8125" width="18.85546875" customWidth="1"/>
    <col min="8126" max="8126" width="6.7109375" customWidth="1"/>
    <col min="8127" max="8128" width="11.7109375" customWidth="1"/>
    <col min="8130" max="8131" width="11.7109375" customWidth="1"/>
    <col min="8132" max="8132" width="4.5703125" customWidth="1"/>
    <col min="8133" max="8134" width="11.7109375" customWidth="1"/>
    <col min="8135" max="8137" width="6.7109375" customWidth="1"/>
    <col min="8138" max="8138" width="8.85546875" customWidth="1"/>
    <col min="8140" max="8140" width="4.7109375" customWidth="1"/>
    <col min="8141" max="8141" width="18.85546875" customWidth="1"/>
    <col min="8142" max="8142" width="6.7109375" customWidth="1"/>
    <col min="8143" max="8144" width="11.7109375" customWidth="1"/>
    <col min="8146" max="8147" width="11.7109375" customWidth="1"/>
    <col min="8148" max="8148" width="4.5703125" customWidth="1"/>
    <col min="8149" max="8150" width="11.7109375" customWidth="1"/>
    <col min="8151" max="8153" width="6.7109375" customWidth="1"/>
    <col min="8154" max="8154" width="8.85546875" customWidth="1"/>
    <col min="8156" max="8156" width="15.85546875" customWidth="1"/>
    <col min="8157" max="8157" width="6.7109375" customWidth="1"/>
    <col min="8159" max="8159" width="10.28515625" customWidth="1"/>
    <col min="8163" max="8163" width="4.5703125" customWidth="1"/>
    <col min="8165" max="8165" width="10.140625" customWidth="1"/>
    <col min="8166" max="8169" width="6.7109375" customWidth="1"/>
    <col min="8171" max="8171" width="2.7109375" customWidth="1"/>
    <col min="8172" max="8172" width="4" customWidth="1"/>
    <col min="8173" max="8173" width="11.5703125" customWidth="1"/>
    <col min="8174" max="8174" width="10.7109375" customWidth="1"/>
    <col min="8175" max="8175" width="19" customWidth="1"/>
    <col min="8176" max="8178" width="5.7109375" customWidth="1"/>
    <col min="8179" max="8179" width="7.28515625" customWidth="1"/>
    <col min="8180" max="8180" width="9.28515625" customWidth="1"/>
    <col min="8182" max="8182" width="2.7109375" customWidth="1"/>
    <col min="8183" max="8183" width="4" customWidth="1"/>
    <col min="8184" max="8184" width="11.5703125" customWidth="1"/>
    <col min="8185" max="8185" width="10.7109375" customWidth="1"/>
    <col min="8186" max="8186" width="19" customWidth="1"/>
    <col min="8187" max="8189" width="5.7109375" customWidth="1"/>
    <col min="8190" max="8190" width="7.28515625" customWidth="1"/>
    <col min="8191" max="8191" width="9.28515625" customWidth="1"/>
    <col min="8195" max="8195" width="4" customWidth="1"/>
    <col min="8196" max="8196" width="11.5703125" bestFit="1" customWidth="1"/>
    <col min="8197" max="8197" width="10.7109375" bestFit="1" customWidth="1"/>
    <col min="8198" max="8198" width="19" customWidth="1"/>
    <col min="8199" max="8199" width="7.140625" customWidth="1"/>
    <col min="8200" max="8204" width="5.140625" customWidth="1"/>
    <col min="8205" max="8205" width="3.42578125" customWidth="1"/>
    <col min="8206" max="8214" width="0" hidden="1" customWidth="1"/>
    <col min="8215" max="8215" width="9.28515625" customWidth="1"/>
    <col min="8216" max="8216" width="2.7109375" customWidth="1"/>
    <col min="8217" max="8217" width="4" customWidth="1"/>
    <col min="8218" max="8218" width="11.5703125" customWidth="1"/>
    <col min="8219" max="8219" width="10.7109375" customWidth="1"/>
    <col min="8220" max="8220" width="19" customWidth="1"/>
    <col min="8221" max="8223" width="5.7109375" customWidth="1"/>
    <col min="8224" max="8224" width="7.28515625" customWidth="1"/>
    <col min="8225" max="8225" width="9.28515625" customWidth="1"/>
    <col min="8226" max="8226" width="2.7109375" customWidth="1"/>
    <col min="8227" max="8227" width="4" customWidth="1"/>
    <col min="8228" max="8228" width="11.5703125" customWidth="1"/>
    <col min="8229" max="8229" width="10.7109375" customWidth="1"/>
    <col min="8230" max="8230" width="19" customWidth="1"/>
    <col min="8231" max="8233" width="5.7109375" customWidth="1"/>
    <col min="8234" max="8234" width="7.28515625" customWidth="1"/>
    <col min="8235" max="8235" width="9.28515625" customWidth="1"/>
    <col min="8236" max="8236" width="2.7109375" customWidth="1"/>
    <col min="8237" max="8237" width="4" customWidth="1"/>
    <col min="8238" max="8238" width="11.5703125" customWidth="1"/>
    <col min="8239" max="8239" width="10.7109375" customWidth="1"/>
    <col min="8240" max="8240" width="19" customWidth="1"/>
    <col min="8241" max="8243" width="5.7109375" customWidth="1"/>
    <col min="8244" max="8244" width="7.28515625" customWidth="1"/>
    <col min="8245" max="8245" width="9.28515625" customWidth="1"/>
    <col min="8246" max="8254" width="0" hidden="1" customWidth="1"/>
    <col min="8255" max="8255" width="9.28515625" customWidth="1"/>
    <col min="8256" max="8256" width="2.7109375" customWidth="1"/>
    <col min="8257" max="8257" width="4" customWidth="1"/>
    <col min="8258" max="8258" width="11.5703125" customWidth="1"/>
    <col min="8259" max="8259" width="10.7109375" customWidth="1"/>
    <col min="8260" max="8260" width="19" customWidth="1"/>
    <col min="8261" max="8263" width="5.7109375" customWidth="1"/>
    <col min="8264" max="8264" width="7.28515625" customWidth="1"/>
    <col min="8265" max="8265" width="9.28515625" customWidth="1"/>
    <col min="8266" max="8266" width="2.7109375" customWidth="1"/>
    <col min="8267" max="8267" width="4" customWidth="1"/>
    <col min="8268" max="8268" width="11.5703125" customWidth="1"/>
    <col min="8269" max="8269" width="10.7109375" customWidth="1"/>
    <col min="8270" max="8270" width="19" customWidth="1"/>
    <col min="8271" max="8273" width="5.7109375" customWidth="1"/>
    <col min="8274" max="8274" width="7.28515625" customWidth="1"/>
    <col min="8275" max="8275" width="9.28515625" customWidth="1"/>
    <col min="8276" max="8276" width="2.7109375" customWidth="1"/>
    <col min="8277" max="8277" width="4" customWidth="1"/>
    <col min="8278" max="8278" width="11.5703125" customWidth="1"/>
    <col min="8279" max="8279" width="10.7109375" customWidth="1"/>
    <col min="8280" max="8280" width="19" customWidth="1"/>
    <col min="8281" max="8283" width="5.7109375" customWidth="1"/>
    <col min="8284" max="8284" width="7.28515625" customWidth="1"/>
    <col min="8285" max="8285" width="9.28515625" customWidth="1"/>
    <col min="8286" max="8286" width="10.42578125" customWidth="1"/>
    <col min="8287" max="8287" width="2.7109375" customWidth="1"/>
    <col min="8288" max="8288" width="4" customWidth="1"/>
    <col min="8289" max="8289" width="11.5703125" customWidth="1"/>
    <col min="8290" max="8290" width="10.7109375" customWidth="1"/>
    <col min="8291" max="8291" width="19" customWidth="1"/>
    <col min="8292" max="8294" width="5.7109375" customWidth="1"/>
    <col min="8295" max="8295" width="7.28515625" customWidth="1"/>
    <col min="8296" max="8296" width="9.28515625" customWidth="1"/>
    <col min="8298" max="8298" width="2.7109375" customWidth="1"/>
    <col min="8299" max="8299" width="4" customWidth="1"/>
    <col min="8300" max="8300" width="11.5703125" customWidth="1"/>
    <col min="8301" max="8301" width="10.7109375" customWidth="1"/>
    <col min="8302" max="8302" width="19" customWidth="1"/>
    <col min="8303" max="8305" width="5.7109375" customWidth="1"/>
    <col min="8306" max="8306" width="7.28515625" customWidth="1"/>
    <col min="8307" max="8307" width="9.28515625" customWidth="1"/>
    <col min="8308" max="8308" width="2.7109375" customWidth="1"/>
    <col min="8309" max="8309" width="4" customWidth="1"/>
    <col min="8310" max="8310" width="11.5703125" customWidth="1"/>
    <col min="8311" max="8311" width="10.7109375" customWidth="1"/>
    <col min="8312" max="8312" width="19" customWidth="1"/>
    <col min="8313" max="8315" width="5.7109375" customWidth="1"/>
    <col min="8316" max="8316" width="7.28515625" customWidth="1"/>
    <col min="8317" max="8317" width="9.28515625" customWidth="1"/>
    <col min="8318" max="8318" width="2.85546875" customWidth="1"/>
    <col min="8319" max="8319" width="4" customWidth="1"/>
    <col min="8320" max="8320" width="11.5703125" customWidth="1"/>
    <col min="8321" max="8321" width="10.7109375" customWidth="1"/>
    <col min="8322" max="8322" width="19" customWidth="1"/>
    <col min="8323" max="8325" width="5.7109375" customWidth="1"/>
    <col min="8326" max="8326" width="7.28515625" customWidth="1"/>
    <col min="8327" max="8327" width="9.7109375" customWidth="1"/>
    <col min="8328" max="8328" width="2.7109375" customWidth="1"/>
    <col min="8329" max="8329" width="4" customWidth="1"/>
    <col min="8330" max="8330" width="11.5703125" customWidth="1"/>
    <col min="8331" max="8331" width="10.7109375" customWidth="1"/>
    <col min="8332" max="8332" width="19" customWidth="1"/>
    <col min="8333" max="8335" width="5.7109375" customWidth="1"/>
    <col min="8336" max="8336" width="7.28515625" customWidth="1"/>
    <col min="8337" max="8337" width="9.28515625" customWidth="1"/>
    <col min="8338" max="8338" width="4.42578125" customWidth="1"/>
    <col min="8339" max="8339" width="2.7109375" customWidth="1"/>
    <col min="8340" max="8340" width="4" customWidth="1"/>
    <col min="8341" max="8341" width="11.5703125" customWidth="1"/>
    <col min="8342" max="8342" width="10.7109375" customWidth="1"/>
    <col min="8343" max="8343" width="19" customWidth="1"/>
    <col min="8344" max="8346" width="5.7109375" customWidth="1"/>
    <col min="8347" max="8347" width="7.28515625" customWidth="1"/>
    <col min="8348" max="8348" width="9.28515625" customWidth="1"/>
    <col min="8349" max="8349" width="4.7109375" customWidth="1"/>
    <col min="8350" max="8350" width="18.85546875" customWidth="1"/>
    <col min="8351" max="8351" width="5.140625" customWidth="1"/>
    <col min="8352" max="8353" width="11.7109375" customWidth="1"/>
    <col min="8354" max="8354" width="5.5703125" customWidth="1"/>
    <col min="8355" max="8356" width="11.7109375" customWidth="1"/>
    <col min="8357" max="8357" width="4.5703125" customWidth="1"/>
    <col min="8358" max="8359" width="11.7109375" customWidth="1"/>
    <col min="8360" max="8362" width="6.7109375" customWidth="1"/>
    <col min="8363" max="8363" width="8.85546875" customWidth="1"/>
    <col min="8365" max="8365" width="4.7109375" customWidth="1"/>
    <col min="8366" max="8366" width="18.85546875" customWidth="1"/>
    <col min="8367" max="8367" width="6.7109375" customWidth="1"/>
    <col min="8368" max="8369" width="11.7109375" customWidth="1"/>
    <col min="8371" max="8372" width="11.7109375" customWidth="1"/>
    <col min="8373" max="8373" width="4.5703125" customWidth="1"/>
    <col min="8374" max="8375" width="11.7109375" customWidth="1"/>
    <col min="8376" max="8378" width="6.7109375" customWidth="1"/>
    <col min="8379" max="8379" width="8.85546875" customWidth="1"/>
    <col min="8380" max="8380" width="4.7109375" customWidth="1"/>
    <col min="8381" max="8381" width="18.85546875" customWidth="1"/>
    <col min="8382" max="8382" width="6.7109375" customWidth="1"/>
    <col min="8383" max="8384" width="11.7109375" customWidth="1"/>
    <col min="8386" max="8387" width="11.7109375" customWidth="1"/>
    <col min="8388" max="8388" width="4.5703125" customWidth="1"/>
    <col min="8389" max="8390" width="11.7109375" customWidth="1"/>
    <col min="8391" max="8393" width="6.7109375" customWidth="1"/>
    <col min="8394" max="8394" width="8.85546875" customWidth="1"/>
    <col min="8396" max="8396" width="4.7109375" customWidth="1"/>
    <col min="8397" max="8397" width="18.85546875" customWidth="1"/>
    <col min="8398" max="8398" width="6.7109375" customWidth="1"/>
    <col min="8399" max="8400" width="11.7109375" customWidth="1"/>
    <col min="8402" max="8403" width="11.7109375" customWidth="1"/>
    <col min="8404" max="8404" width="4.5703125" customWidth="1"/>
    <col min="8405" max="8406" width="11.7109375" customWidth="1"/>
    <col min="8407" max="8409" width="6.7109375" customWidth="1"/>
    <col min="8410" max="8410" width="8.85546875" customWidth="1"/>
    <col min="8412" max="8412" width="15.85546875" customWidth="1"/>
    <col min="8413" max="8413" width="6.7109375" customWidth="1"/>
    <col min="8415" max="8415" width="10.28515625" customWidth="1"/>
    <col min="8419" max="8419" width="4.5703125" customWidth="1"/>
    <col min="8421" max="8421" width="10.140625" customWidth="1"/>
    <col min="8422" max="8425" width="6.7109375" customWidth="1"/>
    <col min="8427" max="8427" width="2.7109375" customWidth="1"/>
    <col min="8428" max="8428" width="4" customWidth="1"/>
    <col min="8429" max="8429" width="11.5703125" customWidth="1"/>
    <col min="8430" max="8430" width="10.7109375" customWidth="1"/>
    <col min="8431" max="8431" width="19" customWidth="1"/>
    <col min="8432" max="8434" width="5.7109375" customWidth="1"/>
    <col min="8435" max="8435" width="7.28515625" customWidth="1"/>
    <col min="8436" max="8436" width="9.28515625" customWidth="1"/>
    <col min="8438" max="8438" width="2.7109375" customWidth="1"/>
    <col min="8439" max="8439" width="4" customWidth="1"/>
    <col min="8440" max="8440" width="11.5703125" customWidth="1"/>
    <col min="8441" max="8441" width="10.7109375" customWidth="1"/>
    <col min="8442" max="8442" width="19" customWidth="1"/>
    <col min="8443" max="8445" width="5.7109375" customWidth="1"/>
    <col min="8446" max="8446" width="7.28515625" customWidth="1"/>
    <col min="8447" max="8447" width="9.28515625" customWidth="1"/>
    <col min="8451" max="8451" width="4" customWidth="1"/>
    <col min="8452" max="8452" width="11.5703125" bestFit="1" customWidth="1"/>
    <col min="8453" max="8453" width="10.7109375" bestFit="1" customWidth="1"/>
    <col min="8454" max="8454" width="19" customWidth="1"/>
    <col min="8455" max="8455" width="7.140625" customWidth="1"/>
    <col min="8456" max="8460" width="5.140625" customWidth="1"/>
    <col min="8461" max="8461" width="3.42578125" customWidth="1"/>
    <col min="8462" max="8470" width="0" hidden="1" customWidth="1"/>
    <col min="8471" max="8471" width="9.28515625" customWidth="1"/>
    <col min="8472" max="8472" width="2.7109375" customWidth="1"/>
    <col min="8473" max="8473" width="4" customWidth="1"/>
    <col min="8474" max="8474" width="11.5703125" customWidth="1"/>
    <col min="8475" max="8475" width="10.7109375" customWidth="1"/>
    <col min="8476" max="8476" width="19" customWidth="1"/>
    <col min="8477" max="8479" width="5.7109375" customWidth="1"/>
    <col min="8480" max="8480" width="7.28515625" customWidth="1"/>
    <col min="8481" max="8481" width="9.28515625" customWidth="1"/>
    <col min="8482" max="8482" width="2.7109375" customWidth="1"/>
    <col min="8483" max="8483" width="4" customWidth="1"/>
    <col min="8484" max="8484" width="11.5703125" customWidth="1"/>
    <col min="8485" max="8485" width="10.7109375" customWidth="1"/>
    <col min="8486" max="8486" width="19" customWidth="1"/>
    <col min="8487" max="8489" width="5.7109375" customWidth="1"/>
    <col min="8490" max="8490" width="7.28515625" customWidth="1"/>
    <col min="8491" max="8491" width="9.28515625" customWidth="1"/>
    <col min="8492" max="8492" width="2.7109375" customWidth="1"/>
    <col min="8493" max="8493" width="4" customWidth="1"/>
    <col min="8494" max="8494" width="11.5703125" customWidth="1"/>
    <col min="8495" max="8495" width="10.7109375" customWidth="1"/>
    <col min="8496" max="8496" width="19" customWidth="1"/>
    <col min="8497" max="8499" width="5.7109375" customWidth="1"/>
    <col min="8500" max="8500" width="7.28515625" customWidth="1"/>
    <col min="8501" max="8501" width="9.28515625" customWidth="1"/>
    <col min="8502" max="8510" width="0" hidden="1" customWidth="1"/>
    <col min="8511" max="8511" width="9.28515625" customWidth="1"/>
    <col min="8512" max="8512" width="2.7109375" customWidth="1"/>
    <col min="8513" max="8513" width="4" customWidth="1"/>
    <col min="8514" max="8514" width="11.5703125" customWidth="1"/>
    <col min="8515" max="8515" width="10.7109375" customWidth="1"/>
    <col min="8516" max="8516" width="19" customWidth="1"/>
    <col min="8517" max="8519" width="5.7109375" customWidth="1"/>
    <col min="8520" max="8520" width="7.28515625" customWidth="1"/>
    <col min="8521" max="8521" width="9.28515625" customWidth="1"/>
    <col min="8522" max="8522" width="2.7109375" customWidth="1"/>
    <col min="8523" max="8523" width="4" customWidth="1"/>
    <col min="8524" max="8524" width="11.5703125" customWidth="1"/>
    <col min="8525" max="8525" width="10.7109375" customWidth="1"/>
    <col min="8526" max="8526" width="19" customWidth="1"/>
    <col min="8527" max="8529" width="5.7109375" customWidth="1"/>
    <col min="8530" max="8530" width="7.28515625" customWidth="1"/>
    <col min="8531" max="8531" width="9.28515625" customWidth="1"/>
    <col min="8532" max="8532" width="2.7109375" customWidth="1"/>
    <col min="8533" max="8533" width="4" customWidth="1"/>
    <col min="8534" max="8534" width="11.5703125" customWidth="1"/>
    <col min="8535" max="8535" width="10.7109375" customWidth="1"/>
    <col min="8536" max="8536" width="19" customWidth="1"/>
    <col min="8537" max="8539" width="5.7109375" customWidth="1"/>
    <col min="8540" max="8540" width="7.28515625" customWidth="1"/>
    <col min="8541" max="8541" width="9.28515625" customWidth="1"/>
    <col min="8542" max="8542" width="10.42578125" customWidth="1"/>
    <col min="8543" max="8543" width="2.7109375" customWidth="1"/>
    <col min="8544" max="8544" width="4" customWidth="1"/>
    <col min="8545" max="8545" width="11.5703125" customWidth="1"/>
    <col min="8546" max="8546" width="10.7109375" customWidth="1"/>
    <col min="8547" max="8547" width="19" customWidth="1"/>
    <col min="8548" max="8550" width="5.7109375" customWidth="1"/>
    <col min="8551" max="8551" width="7.28515625" customWidth="1"/>
    <col min="8552" max="8552" width="9.28515625" customWidth="1"/>
    <col min="8554" max="8554" width="2.7109375" customWidth="1"/>
    <col min="8555" max="8555" width="4" customWidth="1"/>
    <col min="8556" max="8556" width="11.5703125" customWidth="1"/>
    <col min="8557" max="8557" width="10.7109375" customWidth="1"/>
    <col min="8558" max="8558" width="19" customWidth="1"/>
    <col min="8559" max="8561" width="5.7109375" customWidth="1"/>
    <col min="8562" max="8562" width="7.28515625" customWidth="1"/>
    <col min="8563" max="8563" width="9.28515625" customWidth="1"/>
    <col min="8564" max="8564" width="2.7109375" customWidth="1"/>
    <col min="8565" max="8565" width="4" customWidth="1"/>
    <col min="8566" max="8566" width="11.5703125" customWidth="1"/>
    <col min="8567" max="8567" width="10.7109375" customWidth="1"/>
    <col min="8568" max="8568" width="19" customWidth="1"/>
    <col min="8569" max="8571" width="5.7109375" customWidth="1"/>
    <col min="8572" max="8572" width="7.28515625" customWidth="1"/>
    <col min="8573" max="8573" width="9.28515625" customWidth="1"/>
    <col min="8574" max="8574" width="2.85546875" customWidth="1"/>
    <col min="8575" max="8575" width="4" customWidth="1"/>
    <col min="8576" max="8576" width="11.5703125" customWidth="1"/>
    <col min="8577" max="8577" width="10.7109375" customWidth="1"/>
    <col min="8578" max="8578" width="19" customWidth="1"/>
    <col min="8579" max="8581" width="5.7109375" customWidth="1"/>
    <col min="8582" max="8582" width="7.28515625" customWidth="1"/>
    <col min="8583" max="8583" width="9.7109375" customWidth="1"/>
    <col min="8584" max="8584" width="2.7109375" customWidth="1"/>
    <col min="8585" max="8585" width="4" customWidth="1"/>
    <col min="8586" max="8586" width="11.5703125" customWidth="1"/>
    <col min="8587" max="8587" width="10.7109375" customWidth="1"/>
    <col min="8588" max="8588" width="19" customWidth="1"/>
    <col min="8589" max="8591" width="5.7109375" customWidth="1"/>
    <col min="8592" max="8592" width="7.28515625" customWidth="1"/>
    <col min="8593" max="8593" width="9.28515625" customWidth="1"/>
    <col min="8594" max="8594" width="4.42578125" customWidth="1"/>
    <col min="8595" max="8595" width="2.7109375" customWidth="1"/>
    <col min="8596" max="8596" width="4" customWidth="1"/>
    <col min="8597" max="8597" width="11.5703125" customWidth="1"/>
    <col min="8598" max="8598" width="10.7109375" customWidth="1"/>
    <col min="8599" max="8599" width="19" customWidth="1"/>
    <col min="8600" max="8602" width="5.7109375" customWidth="1"/>
    <col min="8603" max="8603" width="7.28515625" customWidth="1"/>
    <col min="8604" max="8604" width="9.28515625" customWidth="1"/>
    <col min="8605" max="8605" width="4.7109375" customWidth="1"/>
    <col min="8606" max="8606" width="18.85546875" customWidth="1"/>
    <col min="8607" max="8607" width="5.140625" customWidth="1"/>
    <col min="8608" max="8609" width="11.7109375" customWidth="1"/>
    <col min="8610" max="8610" width="5.5703125" customWidth="1"/>
    <col min="8611" max="8612" width="11.7109375" customWidth="1"/>
    <col min="8613" max="8613" width="4.5703125" customWidth="1"/>
    <col min="8614" max="8615" width="11.7109375" customWidth="1"/>
    <col min="8616" max="8618" width="6.7109375" customWidth="1"/>
    <col min="8619" max="8619" width="8.85546875" customWidth="1"/>
    <col min="8621" max="8621" width="4.7109375" customWidth="1"/>
    <col min="8622" max="8622" width="18.85546875" customWidth="1"/>
    <col min="8623" max="8623" width="6.7109375" customWidth="1"/>
    <col min="8624" max="8625" width="11.7109375" customWidth="1"/>
    <col min="8627" max="8628" width="11.7109375" customWidth="1"/>
    <col min="8629" max="8629" width="4.5703125" customWidth="1"/>
    <col min="8630" max="8631" width="11.7109375" customWidth="1"/>
    <col min="8632" max="8634" width="6.7109375" customWidth="1"/>
    <col min="8635" max="8635" width="8.85546875" customWidth="1"/>
    <col min="8636" max="8636" width="4.7109375" customWidth="1"/>
    <col min="8637" max="8637" width="18.85546875" customWidth="1"/>
    <col min="8638" max="8638" width="6.7109375" customWidth="1"/>
    <col min="8639" max="8640" width="11.7109375" customWidth="1"/>
    <col min="8642" max="8643" width="11.7109375" customWidth="1"/>
    <col min="8644" max="8644" width="4.5703125" customWidth="1"/>
    <col min="8645" max="8646" width="11.7109375" customWidth="1"/>
    <col min="8647" max="8649" width="6.7109375" customWidth="1"/>
    <col min="8650" max="8650" width="8.85546875" customWidth="1"/>
    <col min="8652" max="8652" width="4.7109375" customWidth="1"/>
    <col min="8653" max="8653" width="18.85546875" customWidth="1"/>
    <col min="8654" max="8654" width="6.7109375" customWidth="1"/>
    <col min="8655" max="8656" width="11.7109375" customWidth="1"/>
    <col min="8658" max="8659" width="11.7109375" customWidth="1"/>
    <col min="8660" max="8660" width="4.5703125" customWidth="1"/>
    <col min="8661" max="8662" width="11.7109375" customWidth="1"/>
    <col min="8663" max="8665" width="6.7109375" customWidth="1"/>
    <col min="8666" max="8666" width="8.85546875" customWidth="1"/>
    <col min="8668" max="8668" width="15.85546875" customWidth="1"/>
    <col min="8669" max="8669" width="6.7109375" customWidth="1"/>
    <col min="8671" max="8671" width="10.28515625" customWidth="1"/>
    <col min="8675" max="8675" width="4.5703125" customWidth="1"/>
    <col min="8677" max="8677" width="10.140625" customWidth="1"/>
    <col min="8678" max="8681" width="6.7109375" customWidth="1"/>
    <col min="8683" max="8683" width="2.7109375" customWidth="1"/>
    <col min="8684" max="8684" width="4" customWidth="1"/>
    <col min="8685" max="8685" width="11.5703125" customWidth="1"/>
    <col min="8686" max="8686" width="10.7109375" customWidth="1"/>
    <col min="8687" max="8687" width="19" customWidth="1"/>
    <col min="8688" max="8690" width="5.7109375" customWidth="1"/>
    <col min="8691" max="8691" width="7.28515625" customWidth="1"/>
    <col min="8692" max="8692" width="9.28515625" customWidth="1"/>
    <col min="8694" max="8694" width="2.7109375" customWidth="1"/>
    <col min="8695" max="8695" width="4" customWidth="1"/>
    <col min="8696" max="8696" width="11.5703125" customWidth="1"/>
    <col min="8697" max="8697" width="10.7109375" customWidth="1"/>
    <col min="8698" max="8698" width="19" customWidth="1"/>
    <col min="8699" max="8701" width="5.7109375" customWidth="1"/>
    <col min="8702" max="8702" width="7.28515625" customWidth="1"/>
    <col min="8703" max="8703" width="9.28515625" customWidth="1"/>
    <col min="8707" max="8707" width="4" customWidth="1"/>
    <col min="8708" max="8708" width="11.5703125" bestFit="1" customWidth="1"/>
    <col min="8709" max="8709" width="10.7109375" bestFit="1" customWidth="1"/>
    <col min="8710" max="8710" width="19" customWidth="1"/>
    <col min="8711" max="8711" width="7.140625" customWidth="1"/>
    <col min="8712" max="8716" width="5.140625" customWidth="1"/>
    <col min="8717" max="8717" width="3.42578125" customWidth="1"/>
    <col min="8718" max="8726" width="0" hidden="1" customWidth="1"/>
    <col min="8727" max="8727" width="9.28515625" customWidth="1"/>
    <col min="8728" max="8728" width="2.7109375" customWidth="1"/>
    <col min="8729" max="8729" width="4" customWidth="1"/>
    <col min="8730" max="8730" width="11.5703125" customWidth="1"/>
    <col min="8731" max="8731" width="10.7109375" customWidth="1"/>
    <col min="8732" max="8732" width="19" customWidth="1"/>
    <col min="8733" max="8735" width="5.7109375" customWidth="1"/>
    <col min="8736" max="8736" width="7.28515625" customWidth="1"/>
    <col min="8737" max="8737" width="9.28515625" customWidth="1"/>
    <col min="8738" max="8738" width="2.7109375" customWidth="1"/>
    <col min="8739" max="8739" width="4" customWidth="1"/>
    <col min="8740" max="8740" width="11.5703125" customWidth="1"/>
    <col min="8741" max="8741" width="10.7109375" customWidth="1"/>
    <col min="8742" max="8742" width="19" customWidth="1"/>
    <col min="8743" max="8745" width="5.7109375" customWidth="1"/>
    <col min="8746" max="8746" width="7.28515625" customWidth="1"/>
    <col min="8747" max="8747" width="9.28515625" customWidth="1"/>
    <col min="8748" max="8748" width="2.7109375" customWidth="1"/>
    <col min="8749" max="8749" width="4" customWidth="1"/>
    <col min="8750" max="8750" width="11.5703125" customWidth="1"/>
    <col min="8751" max="8751" width="10.7109375" customWidth="1"/>
    <col min="8752" max="8752" width="19" customWidth="1"/>
    <col min="8753" max="8755" width="5.7109375" customWidth="1"/>
    <col min="8756" max="8756" width="7.28515625" customWidth="1"/>
    <col min="8757" max="8757" width="9.28515625" customWidth="1"/>
    <col min="8758" max="8766" width="0" hidden="1" customWidth="1"/>
    <col min="8767" max="8767" width="9.28515625" customWidth="1"/>
    <col min="8768" max="8768" width="2.7109375" customWidth="1"/>
    <col min="8769" max="8769" width="4" customWidth="1"/>
    <col min="8770" max="8770" width="11.5703125" customWidth="1"/>
    <col min="8771" max="8771" width="10.7109375" customWidth="1"/>
    <col min="8772" max="8772" width="19" customWidth="1"/>
    <col min="8773" max="8775" width="5.7109375" customWidth="1"/>
    <col min="8776" max="8776" width="7.28515625" customWidth="1"/>
    <col min="8777" max="8777" width="9.28515625" customWidth="1"/>
    <col min="8778" max="8778" width="2.7109375" customWidth="1"/>
    <col min="8779" max="8779" width="4" customWidth="1"/>
    <col min="8780" max="8780" width="11.5703125" customWidth="1"/>
    <col min="8781" max="8781" width="10.7109375" customWidth="1"/>
    <col min="8782" max="8782" width="19" customWidth="1"/>
    <col min="8783" max="8785" width="5.7109375" customWidth="1"/>
    <col min="8786" max="8786" width="7.28515625" customWidth="1"/>
    <col min="8787" max="8787" width="9.28515625" customWidth="1"/>
    <col min="8788" max="8788" width="2.7109375" customWidth="1"/>
    <col min="8789" max="8789" width="4" customWidth="1"/>
    <col min="8790" max="8790" width="11.5703125" customWidth="1"/>
    <col min="8791" max="8791" width="10.7109375" customWidth="1"/>
    <col min="8792" max="8792" width="19" customWidth="1"/>
    <col min="8793" max="8795" width="5.7109375" customWidth="1"/>
    <col min="8796" max="8796" width="7.28515625" customWidth="1"/>
    <col min="8797" max="8797" width="9.28515625" customWidth="1"/>
    <col min="8798" max="8798" width="10.42578125" customWidth="1"/>
    <col min="8799" max="8799" width="2.7109375" customWidth="1"/>
    <col min="8800" max="8800" width="4" customWidth="1"/>
    <col min="8801" max="8801" width="11.5703125" customWidth="1"/>
    <col min="8802" max="8802" width="10.7109375" customWidth="1"/>
    <col min="8803" max="8803" width="19" customWidth="1"/>
    <col min="8804" max="8806" width="5.7109375" customWidth="1"/>
    <col min="8807" max="8807" width="7.28515625" customWidth="1"/>
    <col min="8808" max="8808" width="9.28515625" customWidth="1"/>
    <col min="8810" max="8810" width="2.7109375" customWidth="1"/>
    <col min="8811" max="8811" width="4" customWidth="1"/>
    <col min="8812" max="8812" width="11.5703125" customWidth="1"/>
    <col min="8813" max="8813" width="10.7109375" customWidth="1"/>
    <col min="8814" max="8814" width="19" customWidth="1"/>
    <col min="8815" max="8817" width="5.7109375" customWidth="1"/>
    <col min="8818" max="8818" width="7.28515625" customWidth="1"/>
    <col min="8819" max="8819" width="9.28515625" customWidth="1"/>
    <col min="8820" max="8820" width="2.7109375" customWidth="1"/>
    <col min="8821" max="8821" width="4" customWidth="1"/>
    <col min="8822" max="8822" width="11.5703125" customWidth="1"/>
    <col min="8823" max="8823" width="10.7109375" customWidth="1"/>
    <col min="8824" max="8824" width="19" customWidth="1"/>
    <col min="8825" max="8827" width="5.7109375" customWidth="1"/>
    <col min="8828" max="8828" width="7.28515625" customWidth="1"/>
    <col min="8829" max="8829" width="9.28515625" customWidth="1"/>
    <col min="8830" max="8830" width="2.85546875" customWidth="1"/>
    <col min="8831" max="8831" width="4" customWidth="1"/>
    <col min="8832" max="8832" width="11.5703125" customWidth="1"/>
    <col min="8833" max="8833" width="10.7109375" customWidth="1"/>
    <col min="8834" max="8834" width="19" customWidth="1"/>
    <col min="8835" max="8837" width="5.7109375" customWidth="1"/>
    <col min="8838" max="8838" width="7.28515625" customWidth="1"/>
    <col min="8839" max="8839" width="9.7109375" customWidth="1"/>
    <col min="8840" max="8840" width="2.7109375" customWidth="1"/>
    <col min="8841" max="8841" width="4" customWidth="1"/>
    <col min="8842" max="8842" width="11.5703125" customWidth="1"/>
    <col min="8843" max="8843" width="10.7109375" customWidth="1"/>
    <col min="8844" max="8844" width="19" customWidth="1"/>
    <col min="8845" max="8847" width="5.7109375" customWidth="1"/>
    <col min="8848" max="8848" width="7.28515625" customWidth="1"/>
    <col min="8849" max="8849" width="9.28515625" customWidth="1"/>
    <col min="8850" max="8850" width="4.42578125" customWidth="1"/>
    <col min="8851" max="8851" width="2.7109375" customWidth="1"/>
    <col min="8852" max="8852" width="4" customWidth="1"/>
    <col min="8853" max="8853" width="11.5703125" customWidth="1"/>
    <col min="8854" max="8854" width="10.7109375" customWidth="1"/>
    <col min="8855" max="8855" width="19" customWidth="1"/>
    <col min="8856" max="8858" width="5.7109375" customWidth="1"/>
    <col min="8859" max="8859" width="7.28515625" customWidth="1"/>
    <col min="8860" max="8860" width="9.28515625" customWidth="1"/>
    <col min="8861" max="8861" width="4.7109375" customWidth="1"/>
    <col min="8862" max="8862" width="18.85546875" customWidth="1"/>
    <col min="8863" max="8863" width="5.140625" customWidth="1"/>
    <col min="8864" max="8865" width="11.7109375" customWidth="1"/>
    <col min="8866" max="8866" width="5.5703125" customWidth="1"/>
    <col min="8867" max="8868" width="11.7109375" customWidth="1"/>
    <col min="8869" max="8869" width="4.5703125" customWidth="1"/>
    <col min="8870" max="8871" width="11.7109375" customWidth="1"/>
    <col min="8872" max="8874" width="6.7109375" customWidth="1"/>
    <col min="8875" max="8875" width="8.85546875" customWidth="1"/>
    <col min="8877" max="8877" width="4.7109375" customWidth="1"/>
    <col min="8878" max="8878" width="18.85546875" customWidth="1"/>
    <col min="8879" max="8879" width="6.7109375" customWidth="1"/>
    <col min="8880" max="8881" width="11.7109375" customWidth="1"/>
    <col min="8883" max="8884" width="11.7109375" customWidth="1"/>
    <col min="8885" max="8885" width="4.5703125" customWidth="1"/>
    <col min="8886" max="8887" width="11.7109375" customWidth="1"/>
    <col min="8888" max="8890" width="6.7109375" customWidth="1"/>
    <col min="8891" max="8891" width="8.85546875" customWidth="1"/>
    <col min="8892" max="8892" width="4.7109375" customWidth="1"/>
    <col min="8893" max="8893" width="18.85546875" customWidth="1"/>
    <col min="8894" max="8894" width="6.7109375" customWidth="1"/>
    <col min="8895" max="8896" width="11.7109375" customWidth="1"/>
    <col min="8898" max="8899" width="11.7109375" customWidth="1"/>
    <col min="8900" max="8900" width="4.5703125" customWidth="1"/>
    <col min="8901" max="8902" width="11.7109375" customWidth="1"/>
    <col min="8903" max="8905" width="6.7109375" customWidth="1"/>
    <col min="8906" max="8906" width="8.85546875" customWidth="1"/>
    <col min="8908" max="8908" width="4.7109375" customWidth="1"/>
    <col min="8909" max="8909" width="18.85546875" customWidth="1"/>
    <col min="8910" max="8910" width="6.7109375" customWidth="1"/>
    <col min="8911" max="8912" width="11.7109375" customWidth="1"/>
    <col min="8914" max="8915" width="11.7109375" customWidth="1"/>
    <col min="8916" max="8916" width="4.5703125" customWidth="1"/>
    <col min="8917" max="8918" width="11.7109375" customWidth="1"/>
    <col min="8919" max="8921" width="6.7109375" customWidth="1"/>
    <col min="8922" max="8922" width="8.85546875" customWidth="1"/>
    <col min="8924" max="8924" width="15.85546875" customWidth="1"/>
    <col min="8925" max="8925" width="6.7109375" customWidth="1"/>
    <col min="8927" max="8927" width="10.28515625" customWidth="1"/>
    <col min="8931" max="8931" width="4.5703125" customWidth="1"/>
    <col min="8933" max="8933" width="10.140625" customWidth="1"/>
    <col min="8934" max="8937" width="6.7109375" customWidth="1"/>
    <col min="8939" max="8939" width="2.7109375" customWidth="1"/>
    <col min="8940" max="8940" width="4" customWidth="1"/>
    <col min="8941" max="8941" width="11.5703125" customWidth="1"/>
    <col min="8942" max="8942" width="10.7109375" customWidth="1"/>
    <col min="8943" max="8943" width="19" customWidth="1"/>
    <col min="8944" max="8946" width="5.7109375" customWidth="1"/>
    <col min="8947" max="8947" width="7.28515625" customWidth="1"/>
    <col min="8948" max="8948" width="9.28515625" customWidth="1"/>
    <col min="8950" max="8950" width="2.7109375" customWidth="1"/>
    <col min="8951" max="8951" width="4" customWidth="1"/>
    <col min="8952" max="8952" width="11.5703125" customWidth="1"/>
    <col min="8953" max="8953" width="10.7109375" customWidth="1"/>
    <col min="8954" max="8954" width="19" customWidth="1"/>
    <col min="8955" max="8957" width="5.7109375" customWidth="1"/>
    <col min="8958" max="8958" width="7.28515625" customWidth="1"/>
    <col min="8959" max="8959" width="9.28515625" customWidth="1"/>
    <col min="8963" max="8963" width="4" customWidth="1"/>
    <col min="8964" max="8964" width="11.5703125" bestFit="1" customWidth="1"/>
    <col min="8965" max="8965" width="10.7109375" bestFit="1" customWidth="1"/>
    <col min="8966" max="8966" width="19" customWidth="1"/>
    <col min="8967" max="8967" width="7.140625" customWidth="1"/>
    <col min="8968" max="8972" width="5.140625" customWidth="1"/>
    <col min="8973" max="8973" width="3.42578125" customWidth="1"/>
    <col min="8974" max="8982" width="0" hidden="1" customWidth="1"/>
    <col min="8983" max="8983" width="9.28515625" customWidth="1"/>
    <col min="8984" max="8984" width="2.7109375" customWidth="1"/>
    <col min="8985" max="8985" width="4" customWidth="1"/>
    <col min="8986" max="8986" width="11.5703125" customWidth="1"/>
    <col min="8987" max="8987" width="10.7109375" customWidth="1"/>
    <col min="8988" max="8988" width="19" customWidth="1"/>
    <col min="8989" max="8991" width="5.7109375" customWidth="1"/>
    <col min="8992" max="8992" width="7.28515625" customWidth="1"/>
    <col min="8993" max="8993" width="9.28515625" customWidth="1"/>
    <col min="8994" max="8994" width="2.7109375" customWidth="1"/>
    <col min="8995" max="8995" width="4" customWidth="1"/>
    <col min="8996" max="8996" width="11.5703125" customWidth="1"/>
    <col min="8997" max="8997" width="10.7109375" customWidth="1"/>
    <col min="8998" max="8998" width="19" customWidth="1"/>
    <col min="8999" max="9001" width="5.7109375" customWidth="1"/>
    <col min="9002" max="9002" width="7.28515625" customWidth="1"/>
    <col min="9003" max="9003" width="9.28515625" customWidth="1"/>
    <col min="9004" max="9004" width="2.7109375" customWidth="1"/>
    <col min="9005" max="9005" width="4" customWidth="1"/>
    <col min="9006" max="9006" width="11.5703125" customWidth="1"/>
    <col min="9007" max="9007" width="10.7109375" customWidth="1"/>
    <col min="9008" max="9008" width="19" customWidth="1"/>
    <col min="9009" max="9011" width="5.7109375" customWidth="1"/>
    <col min="9012" max="9012" width="7.28515625" customWidth="1"/>
    <col min="9013" max="9013" width="9.28515625" customWidth="1"/>
    <col min="9014" max="9022" width="0" hidden="1" customWidth="1"/>
    <col min="9023" max="9023" width="9.28515625" customWidth="1"/>
    <col min="9024" max="9024" width="2.7109375" customWidth="1"/>
    <col min="9025" max="9025" width="4" customWidth="1"/>
    <col min="9026" max="9026" width="11.5703125" customWidth="1"/>
    <col min="9027" max="9027" width="10.7109375" customWidth="1"/>
    <col min="9028" max="9028" width="19" customWidth="1"/>
    <col min="9029" max="9031" width="5.7109375" customWidth="1"/>
    <col min="9032" max="9032" width="7.28515625" customWidth="1"/>
    <col min="9033" max="9033" width="9.28515625" customWidth="1"/>
    <col min="9034" max="9034" width="2.7109375" customWidth="1"/>
    <col min="9035" max="9035" width="4" customWidth="1"/>
    <col min="9036" max="9036" width="11.5703125" customWidth="1"/>
    <col min="9037" max="9037" width="10.7109375" customWidth="1"/>
    <col min="9038" max="9038" width="19" customWidth="1"/>
    <col min="9039" max="9041" width="5.7109375" customWidth="1"/>
    <col min="9042" max="9042" width="7.28515625" customWidth="1"/>
    <col min="9043" max="9043" width="9.28515625" customWidth="1"/>
    <col min="9044" max="9044" width="2.7109375" customWidth="1"/>
    <col min="9045" max="9045" width="4" customWidth="1"/>
    <col min="9046" max="9046" width="11.5703125" customWidth="1"/>
    <col min="9047" max="9047" width="10.7109375" customWidth="1"/>
    <col min="9048" max="9048" width="19" customWidth="1"/>
    <col min="9049" max="9051" width="5.7109375" customWidth="1"/>
    <col min="9052" max="9052" width="7.28515625" customWidth="1"/>
    <col min="9053" max="9053" width="9.28515625" customWidth="1"/>
    <col min="9054" max="9054" width="10.42578125" customWidth="1"/>
    <col min="9055" max="9055" width="2.7109375" customWidth="1"/>
    <col min="9056" max="9056" width="4" customWidth="1"/>
    <col min="9057" max="9057" width="11.5703125" customWidth="1"/>
    <col min="9058" max="9058" width="10.7109375" customWidth="1"/>
    <col min="9059" max="9059" width="19" customWidth="1"/>
    <col min="9060" max="9062" width="5.7109375" customWidth="1"/>
    <col min="9063" max="9063" width="7.28515625" customWidth="1"/>
    <col min="9064" max="9064" width="9.28515625" customWidth="1"/>
    <col min="9066" max="9066" width="2.7109375" customWidth="1"/>
    <col min="9067" max="9067" width="4" customWidth="1"/>
    <col min="9068" max="9068" width="11.5703125" customWidth="1"/>
    <col min="9069" max="9069" width="10.7109375" customWidth="1"/>
    <col min="9070" max="9070" width="19" customWidth="1"/>
    <col min="9071" max="9073" width="5.7109375" customWidth="1"/>
    <col min="9074" max="9074" width="7.28515625" customWidth="1"/>
    <col min="9075" max="9075" width="9.28515625" customWidth="1"/>
    <col min="9076" max="9076" width="2.7109375" customWidth="1"/>
    <col min="9077" max="9077" width="4" customWidth="1"/>
    <col min="9078" max="9078" width="11.5703125" customWidth="1"/>
    <col min="9079" max="9079" width="10.7109375" customWidth="1"/>
    <col min="9080" max="9080" width="19" customWidth="1"/>
    <col min="9081" max="9083" width="5.7109375" customWidth="1"/>
    <col min="9084" max="9084" width="7.28515625" customWidth="1"/>
    <col min="9085" max="9085" width="9.28515625" customWidth="1"/>
    <col min="9086" max="9086" width="2.85546875" customWidth="1"/>
    <col min="9087" max="9087" width="4" customWidth="1"/>
    <col min="9088" max="9088" width="11.5703125" customWidth="1"/>
    <col min="9089" max="9089" width="10.7109375" customWidth="1"/>
    <col min="9090" max="9090" width="19" customWidth="1"/>
    <col min="9091" max="9093" width="5.7109375" customWidth="1"/>
    <col min="9094" max="9094" width="7.28515625" customWidth="1"/>
    <col min="9095" max="9095" width="9.7109375" customWidth="1"/>
    <col min="9096" max="9096" width="2.7109375" customWidth="1"/>
    <col min="9097" max="9097" width="4" customWidth="1"/>
    <col min="9098" max="9098" width="11.5703125" customWidth="1"/>
    <col min="9099" max="9099" width="10.7109375" customWidth="1"/>
    <col min="9100" max="9100" width="19" customWidth="1"/>
    <col min="9101" max="9103" width="5.7109375" customWidth="1"/>
    <col min="9104" max="9104" width="7.28515625" customWidth="1"/>
    <col min="9105" max="9105" width="9.28515625" customWidth="1"/>
    <col min="9106" max="9106" width="4.42578125" customWidth="1"/>
    <col min="9107" max="9107" width="2.7109375" customWidth="1"/>
    <col min="9108" max="9108" width="4" customWidth="1"/>
    <col min="9109" max="9109" width="11.5703125" customWidth="1"/>
    <col min="9110" max="9110" width="10.7109375" customWidth="1"/>
    <col min="9111" max="9111" width="19" customWidth="1"/>
    <col min="9112" max="9114" width="5.7109375" customWidth="1"/>
    <col min="9115" max="9115" width="7.28515625" customWidth="1"/>
    <col min="9116" max="9116" width="9.28515625" customWidth="1"/>
    <col min="9117" max="9117" width="4.7109375" customWidth="1"/>
    <col min="9118" max="9118" width="18.85546875" customWidth="1"/>
    <col min="9119" max="9119" width="5.140625" customWidth="1"/>
    <col min="9120" max="9121" width="11.7109375" customWidth="1"/>
    <col min="9122" max="9122" width="5.5703125" customWidth="1"/>
    <col min="9123" max="9124" width="11.7109375" customWidth="1"/>
    <col min="9125" max="9125" width="4.5703125" customWidth="1"/>
    <col min="9126" max="9127" width="11.7109375" customWidth="1"/>
    <col min="9128" max="9130" width="6.7109375" customWidth="1"/>
    <col min="9131" max="9131" width="8.85546875" customWidth="1"/>
    <col min="9133" max="9133" width="4.7109375" customWidth="1"/>
    <col min="9134" max="9134" width="18.85546875" customWidth="1"/>
    <col min="9135" max="9135" width="6.7109375" customWidth="1"/>
    <col min="9136" max="9137" width="11.7109375" customWidth="1"/>
    <col min="9139" max="9140" width="11.7109375" customWidth="1"/>
    <col min="9141" max="9141" width="4.5703125" customWidth="1"/>
    <col min="9142" max="9143" width="11.7109375" customWidth="1"/>
    <col min="9144" max="9146" width="6.7109375" customWidth="1"/>
    <col min="9147" max="9147" width="8.85546875" customWidth="1"/>
    <col min="9148" max="9148" width="4.7109375" customWidth="1"/>
    <col min="9149" max="9149" width="18.85546875" customWidth="1"/>
    <col min="9150" max="9150" width="6.7109375" customWidth="1"/>
    <col min="9151" max="9152" width="11.7109375" customWidth="1"/>
    <col min="9154" max="9155" width="11.7109375" customWidth="1"/>
    <col min="9156" max="9156" width="4.5703125" customWidth="1"/>
    <col min="9157" max="9158" width="11.7109375" customWidth="1"/>
    <col min="9159" max="9161" width="6.7109375" customWidth="1"/>
    <col min="9162" max="9162" width="8.85546875" customWidth="1"/>
    <col min="9164" max="9164" width="4.7109375" customWidth="1"/>
    <col min="9165" max="9165" width="18.85546875" customWidth="1"/>
    <col min="9166" max="9166" width="6.7109375" customWidth="1"/>
    <col min="9167" max="9168" width="11.7109375" customWidth="1"/>
    <col min="9170" max="9171" width="11.7109375" customWidth="1"/>
    <col min="9172" max="9172" width="4.5703125" customWidth="1"/>
    <col min="9173" max="9174" width="11.7109375" customWidth="1"/>
    <col min="9175" max="9177" width="6.7109375" customWidth="1"/>
    <col min="9178" max="9178" width="8.85546875" customWidth="1"/>
    <col min="9180" max="9180" width="15.85546875" customWidth="1"/>
    <col min="9181" max="9181" width="6.7109375" customWidth="1"/>
    <col min="9183" max="9183" width="10.28515625" customWidth="1"/>
    <col min="9187" max="9187" width="4.5703125" customWidth="1"/>
    <col min="9189" max="9189" width="10.140625" customWidth="1"/>
    <col min="9190" max="9193" width="6.7109375" customWidth="1"/>
    <col min="9195" max="9195" width="2.7109375" customWidth="1"/>
    <col min="9196" max="9196" width="4" customWidth="1"/>
    <col min="9197" max="9197" width="11.5703125" customWidth="1"/>
    <col min="9198" max="9198" width="10.7109375" customWidth="1"/>
    <col min="9199" max="9199" width="19" customWidth="1"/>
    <col min="9200" max="9202" width="5.7109375" customWidth="1"/>
    <col min="9203" max="9203" width="7.28515625" customWidth="1"/>
    <col min="9204" max="9204" width="9.28515625" customWidth="1"/>
    <col min="9206" max="9206" width="2.7109375" customWidth="1"/>
    <col min="9207" max="9207" width="4" customWidth="1"/>
    <col min="9208" max="9208" width="11.5703125" customWidth="1"/>
    <col min="9209" max="9209" width="10.7109375" customWidth="1"/>
    <col min="9210" max="9210" width="19" customWidth="1"/>
    <col min="9211" max="9213" width="5.7109375" customWidth="1"/>
    <col min="9214" max="9214" width="7.28515625" customWidth="1"/>
    <col min="9215" max="9215" width="9.28515625" customWidth="1"/>
    <col min="9219" max="9219" width="4" customWidth="1"/>
    <col min="9220" max="9220" width="11.5703125" bestFit="1" customWidth="1"/>
    <col min="9221" max="9221" width="10.7109375" bestFit="1" customWidth="1"/>
    <col min="9222" max="9222" width="19" customWidth="1"/>
    <col min="9223" max="9223" width="7.140625" customWidth="1"/>
    <col min="9224" max="9228" width="5.140625" customWidth="1"/>
    <col min="9229" max="9229" width="3.42578125" customWidth="1"/>
    <col min="9230" max="9238" width="0" hidden="1" customWidth="1"/>
    <col min="9239" max="9239" width="9.28515625" customWidth="1"/>
    <col min="9240" max="9240" width="2.7109375" customWidth="1"/>
    <col min="9241" max="9241" width="4" customWidth="1"/>
    <col min="9242" max="9242" width="11.5703125" customWidth="1"/>
    <col min="9243" max="9243" width="10.7109375" customWidth="1"/>
    <col min="9244" max="9244" width="19" customWidth="1"/>
    <col min="9245" max="9247" width="5.7109375" customWidth="1"/>
    <col min="9248" max="9248" width="7.28515625" customWidth="1"/>
    <col min="9249" max="9249" width="9.28515625" customWidth="1"/>
    <col min="9250" max="9250" width="2.7109375" customWidth="1"/>
    <col min="9251" max="9251" width="4" customWidth="1"/>
    <col min="9252" max="9252" width="11.5703125" customWidth="1"/>
    <col min="9253" max="9253" width="10.7109375" customWidth="1"/>
    <col min="9254" max="9254" width="19" customWidth="1"/>
    <col min="9255" max="9257" width="5.7109375" customWidth="1"/>
    <col min="9258" max="9258" width="7.28515625" customWidth="1"/>
    <col min="9259" max="9259" width="9.28515625" customWidth="1"/>
    <col min="9260" max="9260" width="2.7109375" customWidth="1"/>
    <col min="9261" max="9261" width="4" customWidth="1"/>
    <col min="9262" max="9262" width="11.5703125" customWidth="1"/>
    <col min="9263" max="9263" width="10.7109375" customWidth="1"/>
    <col min="9264" max="9264" width="19" customWidth="1"/>
    <col min="9265" max="9267" width="5.7109375" customWidth="1"/>
    <col min="9268" max="9268" width="7.28515625" customWidth="1"/>
    <col min="9269" max="9269" width="9.28515625" customWidth="1"/>
    <col min="9270" max="9278" width="0" hidden="1" customWidth="1"/>
    <col min="9279" max="9279" width="9.28515625" customWidth="1"/>
    <col min="9280" max="9280" width="2.7109375" customWidth="1"/>
    <col min="9281" max="9281" width="4" customWidth="1"/>
    <col min="9282" max="9282" width="11.5703125" customWidth="1"/>
    <col min="9283" max="9283" width="10.7109375" customWidth="1"/>
    <col min="9284" max="9284" width="19" customWidth="1"/>
    <col min="9285" max="9287" width="5.7109375" customWidth="1"/>
    <col min="9288" max="9288" width="7.28515625" customWidth="1"/>
    <col min="9289" max="9289" width="9.28515625" customWidth="1"/>
    <col min="9290" max="9290" width="2.7109375" customWidth="1"/>
    <col min="9291" max="9291" width="4" customWidth="1"/>
    <col min="9292" max="9292" width="11.5703125" customWidth="1"/>
    <col min="9293" max="9293" width="10.7109375" customWidth="1"/>
    <col min="9294" max="9294" width="19" customWidth="1"/>
    <col min="9295" max="9297" width="5.7109375" customWidth="1"/>
    <col min="9298" max="9298" width="7.28515625" customWidth="1"/>
    <col min="9299" max="9299" width="9.28515625" customWidth="1"/>
    <col min="9300" max="9300" width="2.7109375" customWidth="1"/>
    <col min="9301" max="9301" width="4" customWidth="1"/>
    <col min="9302" max="9302" width="11.5703125" customWidth="1"/>
    <col min="9303" max="9303" width="10.7109375" customWidth="1"/>
    <col min="9304" max="9304" width="19" customWidth="1"/>
    <col min="9305" max="9307" width="5.7109375" customWidth="1"/>
    <col min="9308" max="9308" width="7.28515625" customWidth="1"/>
    <col min="9309" max="9309" width="9.28515625" customWidth="1"/>
    <col min="9310" max="9310" width="10.42578125" customWidth="1"/>
    <col min="9311" max="9311" width="2.7109375" customWidth="1"/>
    <col min="9312" max="9312" width="4" customWidth="1"/>
    <col min="9313" max="9313" width="11.5703125" customWidth="1"/>
    <col min="9314" max="9314" width="10.7109375" customWidth="1"/>
    <col min="9315" max="9315" width="19" customWidth="1"/>
    <col min="9316" max="9318" width="5.7109375" customWidth="1"/>
    <col min="9319" max="9319" width="7.28515625" customWidth="1"/>
    <col min="9320" max="9320" width="9.28515625" customWidth="1"/>
    <col min="9322" max="9322" width="2.7109375" customWidth="1"/>
    <col min="9323" max="9323" width="4" customWidth="1"/>
    <col min="9324" max="9324" width="11.5703125" customWidth="1"/>
    <col min="9325" max="9325" width="10.7109375" customWidth="1"/>
    <col min="9326" max="9326" width="19" customWidth="1"/>
    <col min="9327" max="9329" width="5.7109375" customWidth="1"/>
    <col min="9330" max="9330" width="7.28515625" customWidth="1"/>
    <col min="9331" max="9331" width="9.28515625" customWidth="1"/>
    <col min="9332" max="9332" width="2.7109375" customWidth="1"/>
    <col min="9333" max="9333" width="4" customWidth="1"/>
    <col min="9334" max="9334" width="11.5703125" customWidth="1"/>
    <col min="9335" max="9335" width="10.7109375" customWidth="1"/>
    <col min="9336" max="9336" width="19" customWidth="1"/>
    <col min="9337" max="9339" width="5.7109375" customWidth="1"/>
    <col min="9340" max="9340" width="7.28515625" customWidth="1"/>
    <col min="9341" max="9341" width="9.28515625" customWidth="1"/>
    <col min="9342" max="9342" width="2.85546875" customWidth="1"/>
    <col min="9343" max="9343" width="4" customWidth="1"/>
    <col min="9344" max="9344" width="11.5703125" customWidth="1"/>
    <col min="9345" max="9345" width="10.7109375" customWidth="1"/>
    <col min="9346" max="9346" width="19" customWidth="1"/>
    <col min="9347" max="9349" width="5.7109375" customWidth="1"/>
    <col min="9350" max="9350" width="7.28515625" customWidth="1"/>
    <col min="9351" max="9351" width="9.7109375" customWidth="1"/>
    <col min="9352" max="9352" width="2.7109375" customWidth="1"/>
    <col min="9353" max="9353" width="4" customWidth="1"/>
    <col min="9354" max="9354" width="11.5703125" customWidth="1"/>
    <col min="9355" max="9355" width="10.7109375" customWidth="1"/>
    <col min="9356" max="9356" width="19" customWidth="1"/>
    <col min="9357" max="9359" width="5.7109375" customWidth="1"/>
    <col min="9360" max="9360" width="7.28515625" customWidth="1"/>
    <col min="9361" max="9361" width="9.28515625" customWidth="1"/>
    <col min="9362" max="9362" width="4.42578125" customWidth="1"/>
    <col min="9363" max="9363" width="2.7109375" customWidth="1"/>
    <col min="9364" max="9364" width="4" customWidth="1"/>
    <col min="9365" max="9365" width="11.5703125" customWidth="1"/>
    <col min="9366" max="9366" width="10.7109375" customWidth="1"/>
    <col min="9367" max="9367" width="19" customWidth="1"/>
    <col min="9368" max="9370" width="5.7109375" customWidth="1"/>
    <col min="9371" max="9371" width="7.28515625" customWidth="1"/>
    <col min="9372" max="9372" width="9.28515625" customWidth="1"/>
    <col min="9373" max="9373" width="4.7109375" customWidth="1"/>
    <col min="9374" max="9374" width="18.85546875" customWidth="1"/>
    <col min="9375" max="9375" width="5.140625" customWidth="1"/>
    <col min="9376" max="9377" width="11.7109375" customWidth="1"/>
    <col min="9378" max="9378" width="5.5703125" customWidth="1"/>
    <col min="9379" max="9380" width="11.7109375" customWidth="1"/>
    <col min="9381" max="9381" width="4.5703125" customWidth="1"/>
    <col min="9382" max="9383" width="11.7109375" customWidth="1"/>
    <col min="9384" max="9386" width="6.7109375" customWidth="1"/>
    <col min="9387" max="9387" width="8.85546875" customWidth="1"/>
    <col min="9389" max="9389" width="4.7109375" customWidth="1"/>
    <col min="9390" max="9390" width="18.85546875" customWidth="1"/>
    <col min="9391" max="9391" width="6.7109375" customWidth="1"/>
    <col min="9392" max="9393" width="11.7109375" customWidth="1"/>
    <col min="9395" max="9396" width="11.7109375" customWidth="1"/>
    <col min="9397" max="9397" width="4.5703125" customWidth="1"/>
    <col min="9398" max="9399" width="11.7109375" customWidth="1"/>
    <col min="9400" max="9402" width="6.7109375" customWidth="1"/>
    <col min="9403" max="9403" width="8.85546875" customWidth="1"/>
    <col min="9404" max="9404" width="4.7109375" customWidth="1"/>
    <col min="9405" max="9405" width="18.85546875" customWidth="1"/>
    <col min="9406" max="9406" width="6.7109375" customWidth="1"/>
    <col min="9407" max="9408" width="11.7109375" customWidth="1"/>
    <col min="9410" max="9411" width="11.7109375" customWidth="1"/>
    <col min="9412" max="9412" width="4.5703125" customWidth="1"/>
    <col min="9413" max="9414" width="11.7109375" customWidth="1"/>
    <col min="9415" max="9417" width="6.7109375" customWidth="1"/>
    <col min="9418" max="9418" width="8.85546875" customWidth="1"/>
    <col min="9420" max="9420" width="4.7109375" customWidth="1"/>
    <col min="9421" max="9421" width="18.85546875" customWidth="1"/>
    <col min="9422" max="9422" width="6.7109375" customWidth="1"/>
    <col min="9423" max="9424" width="11.7109375" customWidth="1"/>
    <col min="9426" max="9427" width="11.7109375" customWidth="1"/>
    <col min="9428" max="9428" width="4.5703125" customWidth="1"/>
    <col min="9429" max="9430" width="11.7109375" customWidth="1"/>
    <col min="9431" max="9433" width="6.7109375" customWidth="1"/>
    <col min="9434" max="9434" width="8.85546875" customWidth="1"/>
    <col min="9436" max="9436" width="15.85546875" customWidth="1"/>
    <col min="9437" max="9437" width="6.7109375" customWidth="1"/>
    <col min="9439" max="9439" width="10.28515625" customWidth="1"/>
    <col min="9443" max="9443" width="4.5703125" customWidth="1"/>
    <col min="9445" max="9445" width="10.140625" customWidth="1"/>
    <col min="9446" max="9449" width="6.7109375" customWidth="1"/>
    <col min="9451" max="9451" width="2.7109375" customWidth="1"/>
    <col min="9452" max="9452" width="4" customWidth="1"/>
    <col min="9453" max="9453" width="11.5703125" customWidth="1"/>
    <col min="9454" max="9454" width="10.7109375" customWidth="1"/>
    <col min="9455" max="9455" width="19" customWidth="1"/>
    <col min="9456" max="9458" width="5.7109375" customWidth="1"/>
    <col min="9459" max="9459" width="7.28515625" customWidth="1"/>
    <col min="9460" max="9460" width="9.28515625" customWidth="1"/>
    <col min="9462" max="9462" width="2.7109375" customWidth="1"/>
    <col min="9463" max="9463" width="4" customWidth="1"/>
    <col min="9464" max="9464" width="11.5703125" customWidth="1"/>
    <col min="9465" max="9465" width="10.7109375" customWidth="1"/>
    <col min="9466" max="9466" width="19" customWidth="1"/>
    <col min="9467" max="9469" width="5.7109375" customWidth="1"/>
    <col min="9470" max="9470" width="7.28515625" customWidth="1"/>
    <col min="9471" max="9471" width="9.28515625" customWidth="1"/>
    <col min="9475" max="9475" width="4" customWidth="1"/>
    <col min="9476" max="9476" width="11.5703125" bestFit="1" customWidth="1"/>
    <col min="9477" max="9477" width="10.7109375" bestFit="1" customWidth="1"/>
    <col min="9478" max="9478" width="19" customWidth="1"/>
    <col min="9479" max="9479" width="7.140625" customWidth="1"/>
    <col min="9480" max="9484" width="5.140625" customWidth="1"/>
    <col min="9485" max="9485" width="3.42578125" customWidth="1"/>
    <col min="9486" max="9494" width="0" hidden="1" customWidth="1"/>
    <col min="9495" max="9495" width="9.28515625" customWidth="1"/>
    <col min="9496" max="9496" width="2.7109375" customWidth="1"/>
    <col min="9497" max="9497" width="4" customWidth="1"/>
    <col min="9498" max="9498" width="11.5703125" customWidth="1"/>
    <col min="9499" max="9499" width="10.7109375" customWidth="1"/>
    <col min="9500" max="9500" width="19" customWidth="1"/>
    <col min="9501" max="9503" width="5.7109375" customWidth="1"/>
    <col min="9504" max="9504" width="7.28515625" customWidth="1"/>
    <col min="9505" max="9505" width="9.28515625" customWidth="1"/>
    <col min="9506" max="9506" width="2.7109375" customWidth="1"/>
    <col min="9507" max="9507" width="4" customWidth="1"/>
    <col min="9508" max="9508" width="11.5703125" customWidth="1"/>
    <col min="9509" max="9509" width="10.7109375" customWidth="1"/>
    <col min="9510" max="9510" width="19" customWidth="1"/>
    <col min="9511" max="9513" width="5.7109375" customWidth="1"/>
    <col min="9514" max="9514" width="7.28515625" customWidth="1"/>
    <col min="9515" max="9515" width="9.28515625" customWidth="1"/>
    <col min="9516" max="9516" width="2.7109375" customWidth="1"/>
    <col min="9517" max="9517" width="4" customWidth="1"/>
    <col min="9518" max="9518" width="11.5703125" customWidth="1"/>
    <col min="9519" max="9519" width="10.7109375" customWidth="1"/>
    <col min="9520" max="9520" width="19" customWidth="1"/>
    <col min="9521" max="9523" width="5.7109375" customWidth="1"/>
    <col min="9524" max="9524" width="7.28515625" customWidth="1"/>
    <col min="9525" max="9525" width="9.28515625" customWidth="1"/>
    <col min="9526" max="9534" width="0" hidden="1" customWidth="1"/>
    <col min="9535" max="9535" width="9.28515625" customWidth="1"/>
    <col min="9536" max="9536" width="2.7109375" customWidth="1"/>
    <col min="9537" max="9537" width="4" customWidth="1"/>
    <col min="9538" max="9538" width="11.5703125" customWidth="1"/>
    <col min="9539" max="9539" width="10.7109375" customWidth="1"/>
    <col min="9540" max="9540" width="19" customWidth="1"/>
    <col min="9541" max="9543" width="5.7109375" customWidth="1"/>
    <col min="9544" max="9544" width="7.28515625" customWidth="1"/>
    <col min="9545" max="9545" width="9.28515625" customWidth="1"/>
    <col min="9546" max="9546" width="2.7109375" customWidth="1"/>
    <col min="9547" max="9547" width="4" customWidth="1"/>
    <col min="9548" max="9548" width="11.5703125" customWidth="1"/>
    <col min="9549" max="9549" width="10.7109375" customWidth="1"/>
    <col min="9550" max="9550" width="19" customWidth="1"/>
    <col min="9551" max="9553" width="5.7109375" customWidth="1"/>
    <col min="9554" max="9554" width="7.28515625" customWidth="1"/>
    <col min="9555" max="9555" width="9.28515625" customWidth="1"/>
    <col min="9556" max="9556" width="2.7109375" customWidth="1"/>
    <col min="9557" max="9557" width="4" customWidth="1"/>
    <col min="9558" max="9558" width="11.5703125" customWidth="1"/>
    <col min="9559" max="9559" width="10.7109375" customWidth="1"/>
    <col min="9560" max="9560" width="19" customWidth="1"/>
    <col min="9561" max="9563" width="5.7109375" customWidth="1"/>
    <col min="9564" max="9564" width="7.28515625" customWidth="1"/>
    <col min="9565" max="9565" width="9.28515625" customWidth="1"/>
    <col min="9566" max="9566" width="10.42578125" customWidth="1"/>
    <col min="9567" max="9567" width="2.7109375" customWidth="1"/>
    <col min="9568" max="9568" width="4" customWidth="1"/>
    <col min="9569" max="9569" width="11.5703125" customWidth="1"/>
    <col min="9570" max="9570" width="10.7109375" customWidth="1"/>
    <col min="9571" max="9571" width="19" customWidth="1"/>
    <col min="9572" max="9574" width="5.7109375" customWidth="1"/>
    <col min="9575" max="9575" width="7.28515625" customWidth="1"/>
    <col min="9576" max="9576" width="9.28515625" customWidth="1"/>
    <col min="9578" max="9578" width="2.7109375" customWidth="1"/>
    <col min="9579" max="9579" width="4" customWidth="1"/>
    <col min="9580" max="9580" width="11.5703125" customWidth="1"/>
    <col min="9581" max="9581" width="10.7109375" customWidth="1"/>
    <col min="9582" max="9582" width="19" customWidth="1"/>
    <col min="9583" max="9585" width="5.7109375" customWidth="1"/>
    <col min="9586" max="9586" width="7.28515625" customWidth="1"/>
    <col min="9587" max="9587" width="9.28515625" customWidth="1"/>
    <col min="9588" max="9588" width="2.7109375" customWidth="1"/>
    <col min="9589" max="9589" width="4" customWidth="1"/>
    <col min="9590" max="9590" width="11.5703125" customWidth="1"/>
    <col min="9591" max="9591" width="10.7109375" customWidth="1"/>
    <col min="9592" max="9592" width="19" customWidth="1"/>
    <col min="9593" max="9595" width="5.7109375" customWidth="1"/>
    <col min="9596" max="9596" width="7.28515625" customWidth="1"/>
    <col min="9597" max="9597" width="9.28515625" customWidth="1"/>
    <col min="9598" max="9598" width="2.85546875" customWidth="1"/>
    <col min="9599" max="9599" width="4" customWidth="1"/>
    <col min="9600" max="9600" width="11.5703125" customWidth="1"/>
    <col min="9601" max="9601" width="10.7109375" customWidth="1"/>
    <col min="9602" max="9602" width="19" customWidth="1"/>
    <col min="9603" max="9605" width="5.7109375" customWidth="1"/>
    <col min="9606" max="9606" width="7.28515625" customWidth="1"/>
    <col min="9607" max="9607" width="9.7109375" customWidth="1"/>
    <col min="9608" max="9608" width="2.7109375" customWidth="1"/>
    <col min="9609" max="9609" width="4" customWidth="1"/>
    <col min="9610" max="9610" width="11.5703125" customWidth="1"/>
    <col min="9611" max="9611" width="10.7109375" customWidth="1"/>
    <col min="9612" max="9612" width="19" customWidth="1"/>
    <col min="9613" max="9615" width="5.7109375" customWidth="1"/>
    <col min="9616" max="9616" width="7.28515625" customWidth="1"/>
    <col min="9617" max="9617" width="9.28515625" customWidth="1"/>
    <col min="9618" max="9618" width="4.42578125" customWidth="1"/>
    <col min="9619" max="9619" width="2.7109375" customWidth="1"/>
    <col min="9620" max="9620" width="4" customWidth="1"/>
    <col min="9621" max="9621" width="11.5703125" customWidth="1"/>
    <col min="9622" max="9622" width="10.7109375" customWidth="1"/>
    <col min="9623" max="9623" width="19" customWidth="1"/>
    <col min="9624" max="9626" width="5.7109375" customWidth="1"/>
    <col min="9627" max="9627" width="7.28515625" customWidth="1"/>
    <col min="9628" max="9628" width="9.28515625" customWidth="1"/>
    <col min="9629" max="9629" width="4.7109375" customWidth="1"/>
    <col min="9630" max="9630" width="18.85546875" customWidth="1"/>
    <col min="9631" max="9631" width="5.140625" customWidth="1"/>
    <col min="9632" max="9633" width="11.7109375" customWidth="1"/>
    <col min="9634" max="9634" width="5.5703125" customWidth="1"/>
    <col min="9635" max="9636" width="11.7109375" customWidth="1"/>
    <col min="9637" max="9637" width="4.5703125" customWidth="1"/>
    <col min="9638" max="9639" width="11.7109375" customWidth="1"/>
    <col min="9640" max="9642" width="6.7109375" customWidth="1"/>
    <col min="9643" max="9643" width="8.85546875" customWidth="1"/>
    <col min="9645" max="9645" width="4.7109375" customWidth="1"/>
    <col min="9646" max="9646" width="18.85546875" customWidth="1"/>
    <col min="9647" max="9647" width="6.7109375" customWidth="1"/>
    <col min="9648" max="9649" width="11.7109375" customWidth="1"/>
    <col min="9651" max="9652" width="11.7109375" customWidth="1"/>
    <col min="9653" max="9653" width="4.5703125" customWidth="1"/>
    <col min="9654" max="9655" width="11.7109375" customWidth="1"/>
    <col min="9656" max="9658" width="6.7109375" customWidth="1"/>
    <col min="9659" max="9659" width="8.85546875" customWidth="1"/>
    <col min="9660" max="9660" width="4.7109375" customWidth="1"/>
    <col min="9661" max="9661" width="18.85546875" customWidth="1"/>
    <col min="9662" max="9662" width="6.7109375" customWidth="1"/>
    <col min="9663" max="9664" width="11.7109375" customWidth="1"/>
    <col min="9666" max="9667" width="11.7109375" customWidth="1"/>
    <col min="9668" max="9668" width="4.5703125" customWidth="1"/>
    <col min="9669" max="9670" width="11.7109375" customWidth="1"/>
    <col min="9671" max="9673" width="6.7109375" customWidth="1"/>
    <col min="9674" max="9674" width="8.85546875" customWidth="1"/>
    <col min="9676" max="9676" width="4.7109375" customWidth="1"/>
    <col min="9677" max="9677" width="18.85546875" customWidth="1"/>
    <col min="9678" max="9678" width="6.7109375" customWidth="1"/>
    <col min="9679" max="9680" width="11.7109375" customWidth="1"/>
    <col min="9682" max="9683" width="11.7109375" customWidth="1"/>
    <col min="9684" max="9684" width="4.5703125" customWidth="1"/>
    <col min="9685" max="9686" width="11.7109375" customWidth="1"/>
    <col min="9687" max="9689" width="6.7109375" customWidth="1"/>
    <col min="9690" max="9690" width="8.85546875" customWidth="1"/>
    <col min="9692" max="9692" width="15.85546875" customWidth="1"/>
    <col min="9693" max="9693" width="6.7109375" customWidth="1"/>
    <col min="9695" max="9695" width="10.28515625" customWidth="1"/>
    <col min="9699" max="9699" width="4.5703125" customWidth="1"/>
    <col min="9701" max="9701" width="10.140625" customWidth="1"/>
    <col min="9702" max="9705" width="6.7109375" customWidth="1"/>
    <col min="9707" max="9707" width="2.7109375" customWidth="1"/>
    <col min="9708" max="9708" width="4" customWidth="1"/>
    <col min="9709" max="9709" width="11.5703125" customWidth="1"/>
    <col min="9710" max="9710" width="10.7109375" customWidth="1"/>
    <col min="9711" max="9711" width="19" customWidth="1"/>
    <col min="9712" max="9714" width="5.7109375" customWidth="1"/>
    <col min="9715" max="9715" width="7.28515625" customWidth="1"/>
    <col min="9716" max="9716" width="9.28515625" customWidth="1"/>
    <col min="9718" max="9718" width="2.7109375" customWidth="1"/>
    <col min="9719" max="9719" width="4" customWidth="1"/>
    <col min="9720" max="9720" width="11.5703125" customWidth="1"/>
    <col min="9721" max="9721" width="10.7109375" customWidth="1"/>
    <col min="9722" max="9722" width="19" customWidth="1"/>
    <col min="9723" max="9725" width="5.7109375" customWidth="1"/>
    <col min="9726" max="9726" width="7.28515625" customWidth="1"/>
    <col min="9727" max="9727" width="9.28515625" customWidth="1"/>
    <col min="9731" max="9731" width="4" customWidth="1"/>
    <col min="9732" max="9732" width="11.5703125" bestFit="1" customWidth="1"/>
    <col min="9733" max="9733" width="10.7109375" bestFit="1" customWidth="1"/>
    <col min="9734" max="9734" width="19" customWidth="1"/>
    <col min="9735" max="9735" width="7.140625" customWidth="1"/>
    <col min="9736" max="9740" width="5.140625" customWidth="1"/>
    <col min="9741" max="9741" width="3.42578125" customWidth="1"/>
    <col min="9742" max="9750" width="0" hidden="1" customWidth="1"/>
    <col min="9751" max="9751" width="9.28515625" customWidth="1"/>
    <col min="9752" max="9752" width="2.7109375" customWidth="1"/>
    <col min="9753" max="9753" width="4" customWidth="1"/>
    <col min="9754" max="9754" width="11.5703125" customWidth="1"/>
    <col min="9755" max="9755" width="10.7109375" customWidth="1"/>
    <col min="9756" max="9756" width="19" customWidth="1"/>
    <col min="9757" max="9759" width="5.7109375" customWidth="1"/>
    <col min="9760" max="9760" width="7.28515625" customWidth="1"/>
    <col min="9761" max="9761" width="9.28515625" customWidth="1"/>
    <col min="9762" max="9762" width="2.7109375" customWidth="1"/>
    <col min="9763" max="9763" width="4" customWidth="1"/>
    <col min="9764" max="9764" width="11.5703125" customWidth="1"/>
    <col min="9765" max="9765" width="10.7109375" customWidth="1"/>
    <col min="9766" max="9766" width="19" customWidth="1"/>
    <col min="9767" max="9769" width="5.7109375" customWidth="1"/>
    <col min="9770" max="9770" width="7.28515625" customWidth="1"/>
    <col min="9771" max="9771" width="9.28515625" customWidth="1"/>
    <col min="9772" max="9772" width="2.7109375" customWidth="1"/>
    <col min="9773" max="9773" width="4" customWidth="1"/>
    <col min="9774" max="9774" width="11.5703125" customWidth="1"/>
    <col min="9775" max="9775" width="10.7109375" customWidth="1"/>
    <col min="9776" max="9776" width="19" customWidth="1"/>
    <col min="9777" max="9779" width="5.7109375" customWidth="1"/>
    <col min="9780" max="9780" width="7.28515625" customWidth="1"/>
    <col min="9781" max="9781" width="9.28515625" customWidth="1"/>
    <col min="9782" max="9790" width="0" hidden="1" customWidth="1"/>
    <col min="9791" max="9791" width="9.28515625" customWidth="1"/>
    <col min="9792" max="9792" width="2.7109375" customWidth="1"/>
    <col min="9793" max="9793" width="4" customWidth="1"/>
    <col min="9794" max="9794" width="11.5703125" customWidth="1"/>
    <col min="9795" max="9795" width="10.7109375" customWidth="1"/>
    <col min="9796" max="9796" width="19" customWidth="1"/>
    <col min="9797" max="9799" width="5.7109375" customWidth="1"/>
    <col min="9800" max="9800" width="7.28515625" customWidth="1"/>
    <col min="9801" max="9801" width="9.28515625" customWidth="1"/>
    <col min="9802" max="9802" width="2.7109375" customWidth="1"/>
    <col min="9803" max="9803" width="4" customWidth="1"/>
    <col min="9804" max="9804" width="11.5703125" customWidth="1"/>
    <col min="9805" max="9805" width="10.7109375" customWidth="1"/>
    <col min="9806" max="9806" width="19" customWidth="1"/>
    <col min="9807" max="9809" width="5.7109375" customWidth="1"/>
    <col min="9810" max="9810" width="7.28515625" customWidth="1"/>
    <col min="9811" max="9811" width="9.28515625" customWidth="1"/>
    <col min="9812" max="9812" width="2.7109375" customWidth="1"/>
    <col min="9813" max="9813" width="4" customWidth="1"/>
    <col min="9814" max="9814" width="11.5703125" customWidth="1"/>
    <col min="9815" max="9815" width="10.7109375" customWidth="1"/>
    <col min="9816" max="9816" width="19" customWidth="1"/>
    <col min="9817" max="9819" width="5.7109375" customWidth="1"/>
    <col min="9820" max="9820" width="7.28515625" customWidth="1"/>
    <col min="9821" max="9821" width="9.28515625" customWidth="1"/>
    <col min="9822" max="9822" width="10.42578125" customWidth="1"/>
    <col min="9823" max="9823" width="2.7109375" customWidth="1"/>
    <col min="9824" max="9824" width="4" customWidth="1"/>
    <col min="9825" max="9825" width="11.5703125" customWidth="1"/>
    <col min="9826" max="9826" width="10.7109375" customWidth="1"/>
    <col min="9827" max="9827" width="19" customWidth="1"/>
    <col min="9828" max="9830" width="5.7109375" customWidth="1"/>
    <col min="9831" max="9831" width="7.28515625" customWidth="1"/>
    <col min="9832" max="9832" width="9.28515625" customWidth="1"/>
    <col min="9834" max="9834" width="2.7109375" customWidth="1"/>
    <col min="9835" max="9835" width="4" customWidth="1"/>
    <col min="9836" max="9836" width="11.5703125" customWidth="1"/>
    <col min="9837" max="9837" width="10.7109375" customWidth="1"/>
    <col min="9838" max="9838" width="19" customWidth="1"/>
    <col min="9839" max="9841" width="5.7109375" customWidth="1"/>
    <col min="9842" max="9842" width="7.28515625" customWidth="1"/>
    <col min="9843" max="9843" width="9.28515625" customWidth="1"/>
    <col min="9844" max="9844" width="2.7109375" customWidth="1"/>
    <col min="9845" max="9845" width="4" customWidth="1"/>
    <col min="9846" max="9846" width="11.5703125" customWidth="1"/>
    <col min="9847" max="9847" width="10.7109375" customWidth="1"/>
    <col min="9848" max="9848" width="19" customWidth="1"/>
    <col min="9849" max="9851" width="5.7109375" customWidth="1"/>
    <col min="9852" max="9852" width="7.28515625" customWidth="1"/>
    <col min="9853" max="9853" width="9.28515625" customWidth="1"/>
    <col min="9854" max="9854" width="2.85546875" customWidth="1"/>
    <col min="9855" max="9855" width="4" customWidth="1"/>
    <col min="9856" max="9856" width="11.5703125" customWidth="1"/>
    <col min="9857" max="9857" width="10.7109375" customWidth="1"/>
    <col min="9858" max="9858" width="19" customWidth="1"/>
    <col min="9859" max="9861" width="5.7109375" customWidth="1"/>
    <col min="9862" max="9862" width="7.28515625" customWidth="1"/>
    <col min="9863" max="9863" width="9.7109375" customWidth="1"/>
    <col min="9864" max="9864" width="2.7109375" customWidth="1"/>
    <col min="9865" max="9865" width="4" customWidth="1"/>
    <col min="9866" max="9866" width="11.5703125" customWidth="1"/>
    <col min="9867" max="9867" width="10.7109375" customWidth="1"/>
    <col min="9868" max="9868" width="19" customWidth="1"/>
    <col min="9869" max="9871" width="5.7109375" customWidth="1"/>
    <col min="9872" max="9872" width="7.28515625" customWidth="1"/>
    <col min="9873" max="9873" width="9.28515625" customWidth="1"/>
    <col min="9874" max="9874" width="4.42578125" customWidth="1"/>
    <col min="9875" max="9875" width="2.7109375" customWidth="1"/>
    <col min="9876" max="9876" width="4" customWidth="1"/>
    <col min="9877" max="9877" width="11.5703125" customWidth="1"/>
    <col min="9878" max="9878" width="10.7109375" customWidth="1"/>
    <col min="9879" max="9879" width="19" customWidth="1"/>
    <col min="9880" max="9882" width="5.7109375" customWidth="1"/>
    <col min="9883" max="9883" width="7.28515625" customWidth="1"/>
    <col min="9884" max="9884" width="9.28515625" customWidth="1"/>
    <col min="9885" max="9885" width="4.7109375" customWidth="1"/>
    <col min="9886" max="9886" width="18.85546875" customWidth="1"/>
    <col min="9887" max="9887" width="5.140625" customWidth="1"/>
    <col min="9888" max="9889" width="11.7109375" customWidth="1"/>
    <col min="9890" max="9890" width="5.5703125" customWidth="1"/>
    <col min="9891" max="9892" width="11.7109375" customWidth="1"/>
    <col min="9893" max="9893" width="4.5703125" customWidth="1"/>
    <col min="9894" max="9895" width="11.7109375" customWidth="1"/>
    <col min="9896" max="9898" width="6.7109375" customWidth="1"/>
    <col min="9899" max="9899" width="8.85546875" customWidth="1"/>
    <col min="9901" max="9901" width="4.7109375" customWidth="1"/>
    <col min="9902" max="9902" width="18.85546875" customWidth="1"/>
    <col min="9903" max="9903" width="6.7109375" customWidth="1"/>
    <col min="9904" max="9905" width="11.7109375" customWidth="1"/>
    <col min="9907" max="9908" width="11.7109375" customWidth="1"/>
    <col min="9909" max="9909" width="4.5703125" customWidth="1"/>
    <col min="9910" max="9911" width="11.7109375" customWidth="1"/>
    <col min="9912" max="9914" width="6.7109375" customWidth="1"/>
    <col min="9915" max="9915" width="8.85546875" customWidth="1"/>
    <col min="9916" max="9916" width="4.7109375" customWidth="1"/>
    <col min="9917" max="9917" width="18.85546875" customWidth="1"/>
    <col min="9918" max="9918" width="6.7109375" customWidth="1"/>
    <col min="9919" max="9920" width="11.7109375" customWidth="1"/>
    <col min="9922" max="9923" width="11.7109375" customWidth="1"/>
    <col min="9924" max="9924" width="4.5703125" customWidth="1"/>
    <col min="9925" max="9926" width="11.7109375" customWidth="1"/>
    <col min="9927" max="9929" width="6.7109375" customWidth="1"/>
    <col min="9930" max="9930" width="8.85546875" customWidth="1"/>
    <col min="9932" max="9932" width="4.7109375" customWidth="1"/>
    <col min="9933" max="9933" width="18.85546875" customWidth="1"/>
    <col min="9934" max="9934" width="6.7109375" customWidth="1"/>
    <col min="9935" max="9936" width="11.7109375" customWidth="1"/>
    <col min="9938" max="9939" width="11.7109375" customWidth="1"/>
    <col min="9940" max="9940" width="4.5703125" customWidth="1"/>
    <col min="9941" max="9942" width="11.7109375" customWidth="1"/>
    <col min="9943" max="9945" width="6.7109375" customWidth="1"/>
    <col min="9946" max="9946" width="8.85546875" customWidth="1"/>
    <col min="9948" max="9948" width="15.85546875" customWidth="1"/>
    <col min="9949" max="9949" width="6.7109375" customWidth="1"/>
    <col min="9951" max="9951" width="10.28515625" customWidth="1"/>
    <col min="9955" max="9955" width="4.5703125" customWidth="1"/>
    <col min="9957" max="9957" width="10.140625" customWidth="1"/>
    <col min="9958" max="9961" width="6.7109375" customWidth="1"/>
    <col min="9963" max="9963" width="2.7109375" customWidth="1"/>
    <col min="9964" max="9964" width="4" customWidth="1"/>
    <col min="9965" max="9965" width="11.5703125" customWidth="1"/>
    <col min="9966" max="9966" width="10.7109375" customWidth="1"/>
    <col min="9967" max="9967" width="19" customWidth="1"/>
    <col min="9968" max="9970" width="5.7109375" customWidth="1"/>
    <col min="9971" max="9971" width="7.28515625" customWidth="1"/>
    <col min="9972" max="9972" width="9.28515625" customWidth="1"/>
    <col min="9974" max="9974" width="2.7109375" customWidth="1"/>
    <col min="9975" max="9975" width="4" customWidth="1"/>
    <col min="9976" max="9976" width="11.5703125" customWidth="1"/>
    <col min="9977" max="9977" width="10.7109375" customWidth="1"/>
    <col min="9978" max="9978" width="19" customWidth="1"/>
    <col min="9979" max="9981" width="5.7109375" customWidth="1"/>
    <col min="9982" max="9982" width="7.28515625" customWidth="1"/>
    <col min="9983" max="9983" width="9.28515625" customWidth="1"/>
    <col min="9987" max="9987" width="4" customWidth="1"/>
    <col min="9988" max="9988" width="11.5703125" bestFit="1" customWidth="1"/>
    <col min="9989" max="9989" width="10.7109375" bestFit="1" customWidth="1"/>
    <col min="9990" max="9990" width="19" customWidth="1"/>
    <col min="9991" max="9991" width="7.140625" customWidth="1"/>
    <col min="9992" max="9996" width="5.140625" customWidth="1"/>
    <col min="9997" max="9997" width="3.42578125" customWidth="1"/>
    <col min="9998" max="10006" width="0" hidden="1" customWidth="1"/>
    <col min="10007" max="10007" width="9.28515625" customWidth="1"/>
    <col min="10008" max="10008" width="2.7109375" customWidth="1"/>
    <col min="10009" max="10009" width="4" customWidth="1"/>
    <col min="10010" max="10010" width="11.5703125" customWidth="1"/>
    <col min="10011" max="10011" width="10.7109375" customWidth="1"/>
    <col min="10012" max="10012" width="19" customWidth="1"/>
    <col min="10013" max="10015" width="5.7109375" customWidth="1"/>
    <col min="10016" max="10016" width="7.28515625" customWidth="1"/>
    <col min="10017" max="10017" width="9.28515625" customWidth="1"/>
    <col min="10018" max="10018" width="2.7109375" customWidth="1"/>
    <col min="10019" max="10019" width="4" customWidth="1"/>
    <col min="10020" max="10020" width="11.5703125" customWidth="1"/>
    <col min="10021" max="10021" width="10.7109375" customWidth="1"/>
    <col min="10022" max="10022" width="19" customWidth="1"/>
    <col min="10023" max="10025" width="5.7109375" customWidth="1"/>
    <col min="10026" max="10026" width="7.28515625" customWidth="1"/>
    <col min="10027" max="10027" width="9.28515625" customWidth="1"/>
    <col min="10028" max="10028" width="2.7109375" customWidth="1"/>
    <col min="10029" max="10029" width="4" customWidth="1"/>
    <col min="10030" max="10030" width="11.5703125" customWidth="1"/>
    <col min="10031" max="10031" width="10.7109375" customWidth="1"/>
    <col min="10032" max="10032" width="19" customWidth="1"/>
    <col min="10033" max="10035" width="5.7109375" customWidth="1"/>
    <col min="10036" max="10036" width="7.28515625" customWidth="1"/>
    <col min="10037" max="10037" width="9.28515625" customWidth="1"/>
    <col min="10038" max="10046" width="0" hidden="1" customWidth="1"/>
    <col min="10047" max="10047" width="9.28515625" customWidth="1"/>
    <col min="10048" max="10048" width="2.7109375" customWidth="1"/>
    <col min="10049" max="10049" width="4" customWidth="1"/>
    <col min="10050" max="10050" width="11.5703125" customWidth="1"/>
    <col min="10051" max="10051" width="10.7109375" customWidth="1"/>
    <col min="10052" max="10052" width="19" customWidth="1"/>
    <col min="10053" max="10055" width="5.7109375" customWidth="1"/>
    <col min="10056" max="10056" width="7.28515625" customWidth="1"/>
    <col min="10057" max="10057" width="9.28515625" customWidth="1"/>
    <col min="10058" max="10058" width="2.7109375" customWidth="1"/>
    <col min="10059" max="10059" width="4" customWidth="1"/>
    <col min="10060" max="10060" width="11.5703125" customWidth="1"/>
    <col min="10061" max="10061" width="10.7109375" customWidth="1"/>
    <col min="10062" max="10062" width="19" customWidth="1"/>
    <col min="10063" max="10065" width="5.7109375" customWidth="1"/>
    <col min="10066" max="10066" width="7.28515625" customWidth="1"/>
    <col min="10067" max="10067" width="9.28515625" customWidth="1"/>
    <col min="10068" max="10068" width="2.7109375" customWidth="1"/>
    <col min="10069" max="10069" width="4" customWidth="1"/>
    <col min="10070" max="10070" width="11.5703125" customWidth="1"/>
    <col min="10071" max="10071" width="10.7109375" customWidth="1"/>
    <col min="10072" max="10072" width="19" customWidth="1"/>
    <col min="10073" max="10075" width="5.7109375" customWidth="1"/>
    <col min="10076" max="10076" width="7.28515625" customWidth="1"/>
    <col min="10077" max="10077" width="9.28515625" customWidth="1"/>
    <col min="10078" max="10078" width="10.42578125" customWidth="1"/>
    <col min="10079" max="10079" width="2.7109375" customWidth="1"/>
    <col min="10080" max="10080" width="4" customWidth="1"/>
    <col min="10081" max="10081" width="11.5703125" customWidth="1"/>
    <col min="10082" max="10082" width="10.7109375" customWidth="1"/>
    <col min="10083" max="10083" width="19" customWidth="1"/>
    <col min="10084" max="10086" width="5.7109375" customWidth="1"/>
    <col min="10087" max="10087" width="7.28515625" customWidth="1"/>
    <col min="10088" max="10088" width="9.28515625" customWidth="1"/>
    <col min="10090" max="10090" width="2.7109375" customWidth="1"/>
    <col min="10091" max="10091" width="4" customWidth="1"/>
    <col min="10092" max="10092" width="11.5703125" customWidth="1"/>
    <col min="10093" max="10093" width="10.7109375" customWidth="1"/>
    <col min="10094" max="10094" width="19" customWidth="1"/>
    <col min="10095" max="10097" width="5.7109375" customWidth="1"/>
    <col min="10098" max="10098" width="7.28515625" customWidth="1"/>
    <col min="10099" max="10099" width="9.28515625" customWidth="1"/>
    <col min="10100" max="10100" width="2.7109375" customWidth="1"/>
    <col min="10101" max="10101" width="4" customWidth="1"/>
    <col min="10102" max="10102" width="11.5703125" customWidth="1"/>
    <col min="10103" max="10103" width="10.7109375" customWidth="1"/>
    <col min="10104" max="10104" width="19" customWidth="1"/>
    <col min="10105" max="10107" width="5.7109375" customWidth="1"/>
    <col min="10108" max="10108" width="7.28515625" customWidth="1"/>
    <col min="10109" max="10109" width="9.28515625" customWidth="1"/>
    <col min="10110" max="10110" width="2.85546875" customWidth="1"/>
    <col min="10111" max="10111" width="4" customWidth="1"/>
    <col min="10112" max="10112" width="11.5703125" customWidth="1"/>
    <col min="10113" max="10113" width="10.7109375" customWidth="1"/>
    <col min="10114" max="10114" width="19" customWidth="1"/>
    <col min="10115" max="10117" width="5.7109375" customWidth="1"/>
    <col min="10118" max="10118" width="7.28515625" customWidth="1"/>
    <col min="10119" max="10119" width="9.7109375" customWidth="1"/>
    <col min="10120" max="10120" width="2.7109375" customWidth="1"/>
    <col min="10121" max="10121" width="4" customWidth="1"/>
    <col min="10122" max="10122" width="11.5703125" customWidth="1"/>
    <col min="10123" max="10123" width="10.7109375" customWidth="1"/>
    <col min="10124" max="10124" width="19" customWidth="1"/>
    <col min="10125" max="10127" width="5.7109375" customWidth="1"/>
    <col min="10128" max="10128" width="7.28515625" customWidth="1"/>
    <col min="10129" max="10129" width="9.28515625" customWidth="1"/>
    <col min="10130" max="10130" width="4.42578125" customWidth="1"/>
    <col min="10131" max="10131" width="2.7109375" customWidth="1"/>
    <col min="10132" max="10132" width="4" customWidth="1"/>
    <col min="10133" max="10133" width="11.5703125" customWidth="1"/>
    <col min="10134" max="10134" width="10.7109375" customWidth="1"/>
    <col min="10135" max="10135" width="19" customWidth="1"/>
    <col min="10136" max="10138" width="5.7109375" customWidth="1"/>
    <col min="10139" max="10139" width="7.28515625" customWidth="1"/>
    <col min="10140" max="10140" width="9.28515625" customWidth="1"/>
    <col min="10141" max="10141" width="4.7109375" customWidth="1"/>
    <col min="10142" max="10142" width="18.85546875" customWidth="1"/>
    <col min="10143" max="10143" width="5.140625" customWidth="1"/>
    <col min="10144" max="10145" width="11.7109375" customWidth="1"/>
    <col min="10146" max="10146" width="5.5703125" customWidth="1"/>
    <col min="10147" max="10148" width="11.7109375" customWidth="1"/>
    <col min="10149" max="10149" width="4.5703125" customWidth="1"/>
    <col min="10150" max="10151" width="11.7109375" customWidth="1"/>
    <col min="10152" max="10154" width="6.7109375" customWidth="1"/>
    <col min="10155" max="10155" width="8.85546875" customWidth="1"/>
    <col min="10157" max="10157" width="4.7109375" customWidth="1"/>
    <col min="10158" max="10158" width="18.85546875" customWidth="1"/>
    <col min="10159" max="10159" width="6.7109375" customWidth="1"/>
    <col min="10160" max="10161" width="11.7109375" customWidth="1"/>
    <col min="10163" max="10164" width="11.7109375" customWidth="1"/>
    <col min="10165" max="10165" width="4.5703125" customWidth="1"/>
    <col min="10166" max="10167" width="11.7109375" customWidth="1"/>
    <col min="10168" max="10170" width="6.7109375" customWidth="1"/>
    <col min="10171" max="10171" width="8.85546875" customWidth="1"/>
    <col min="10172" max="10172" width="4.7109375" customWidth="1"/>
    <col min="10173" max="10173" width="18.85546875" customWidth="1"/>
    <col min="10174" max="10174" width="6.7109375" customWidth="1"/>
    <col min="10175" max="10176" width="11.7109375" customWidth="1"/>
    <col min="10178" max="10179" width="11.7109375" customWidth="1"/>
    <col min="10180" max="10180" width="4.5703125" customWidth="1"/>
    <col min="10181" max="10182" width="11.7109375" customWidth="1"/>
    <col min="10183" max="10185" width="6.7109375" customWidth="1"/>
    <col min="10186" max="10186" width="8.85546875" customWidth="1"/>
    <col min="10188" max="10188" width="4.7109375" customWidth="1"/>
    <col min="10189" max="10189" width="18.85546875" customWidth="1"/>
    <col min="10190" max="10190" width="6.7109375" customWidth="1"/>
    <col min="10191" max="10192" width="11.7109375" customWidth="1"/>
    <col min="10194" max="10195" width="11.7109375" customWidth="1"/>
    <col min="10196" max="10196" width="4.5703125" customWidth="1"/>
    <col min="10197" max="10198" width="11.7109375" customWidth="1"/>
    <col min="10199" max="10201" width="6.7109375" customWidth="1"/>
    <col min="10202" max="10202" width="8.85546875" customWidth="1"/>
    <col min="10204" max="10204" width="15.85546875" customWidth="1"/>
    <col min="10205" max="10205" width="6.7109375" customWidth="1"/>
    <col min="10207" max="10207" width="10.28515625" customWidth="1"/>
    <col min="10211" max="10211" width="4.5703125" customWidth="1"/>
    <col min="10213" max="10213" width="10.140625" customWidth="1"/>
    <col min="10214" max="10217" width="6.7109375" customWidth="1"/>
    <col min="10219" max="10219" width="2.7109375" customWidth="1"/>
    <col min="10220" max="10220" width="4" customWidth="1"/>
    <col min="10221" max="10221" width="11.5703125" customWidth="1"/>
    <col min="10222" max="10222" width="10.7109375" customWidth="1"/>
    <col min="10223" max="10223" width="19" customWidth="1"/>
    <col min="10224" max="10226" width="5.7109375" customWidth="1"/>
    <col min="10227" max="10227" width="7.28515625" customWidth="1"/>
    <col min="10228" max="10228" width="9.28515625" customWidth="1"/>
    <col min="10230" max="10230" width="2.7109375" customWidth="1"/>
    <col min="10231" max="10231" width="4" customWidth="1"/>
    <col min="10232" max="10232" width="11.5703125" customWidth="1"/>
    <col min="10233" max="10233" width="10.7109375" customWidth="1"/>
    <col min="10234" max="10234" width="19" customWidth="1"/>
    <col min="10235" max="10237" width="5.7109375" customWidth="1"/>
    <col min="10238" max="10238" width="7.28515625" customWidth="1"/>
    <col min="10239" max="10239" width="9.28515625" customWidth="1"/>
    <col min="10243" max="10243" width="4" customWidth="1"/>
    <col min="10244" max="10244" width="11.5703125" bestFit="1" customWidth="1"/>
    <col min="10245" max="10245" width="10.7109375" bestFit="1" customWidth="1"/>
    <col min="10246" max="10246" width="19" customWidth="1"/>
    <col min="10247" max="10247" width="7.140625" customWidth="1"/>
    <col min="10248" max="10252" width="5.140625" customWidth="1"/>
    <col min="10253" max="10253" width="3.42578125" customWidth="1"/>
    <col min="10254" max="10262" width="0" hidden="1" customWidth="1"/>
    <col min="10263" max="10263" width="9.28515625" customWidth="1"/>
    <col min="10264" max="10264" width="2.7109375" customWidth="1"/>
    <col min="10265" max="10265" width="4" customWidth="1"/>
    <col min="10266" max="10266" width="11.5703125" customWidth="1"/>
    <col min="10267" max="10267" width="10.7109375" customWidth="1"/>
    <col min="10268" max="10268" width="19" customWidth="1"/>
    <col min="10269" max="10271" width="5.7109375" customWidth="1"/>
    <col min="10272" max="10272" width="7.28515625" customWidth="1"/>
    <col min="10273" max="10273" width="9.28515625" customWidth="1"/>
    <col min="10274" max="10274" width="2.7109375" customWidth="1"/>
    <col min="10275" max="10275" width="4" customWidth="1"/>
    <col min="10276" max="10276" width="11.5703125" customWidth="1"/>
    <col min="10277" max="10277" width="10.7109375" customWidth="1"/>
    <col min="10278" max="10278" width="19" customWidth="1"/>
    <col min="10279" max="10281" width="5.7109375" customWidth="1"/>
    <col min="10282" max="10282" width="7.28515625" customWidth="1"/>
    <col min="10283" max="10283" width="9.28515625" customWidth="1"/>
    <col min="10284" max="10284" width="2.7109375" customWidth="1"/>
    <col min="10285" max="10285" width="4" customWidth="1"/>
    <col min="10286" max="10286" width="11.5703125" customWidth="1"/>
    <col min="10287" max="10287" width="10.7109375" customWidth="1"/>
    <col min="10288" max="10288" width="19" customWidth="1"/>
    <col min="10289" max="10291" width="5.7109375" customWidth="1"/>
    <col min="10292" max="10292" width="7.28515625" customWidth="1"/>
    <col min="10293" max="10293" width="9.28515625" customWidth="1"/>
    <col min="10294" max="10302" width="0" hidden="1" customWidth="1"/>
    <col min="10303" max="10303" width="9.28515625" customWidth="1"/>
    <col min="10304" max="10304" width="2.7109375" customWidth="1"/>
    <col min="10305" max="10305" width="4" customWidth="1"/>
    <col min="10306" max="10306" width="11.5703125" customWidth="1"/>
    <col min="10307" max="10307" width="10.7109375" customWidth="1"/>
    <col min="10308" max="10308" width="19" customWidth="1"/>
    <col min="10309" max="10311" width="5.7109375" customWidth="1"/>
    <col min="10312" max="10312" width="7.28515625" customWidth="1"/>
    <col min="10313" max="10313" width="9.28515625" customWidth="1"/>
    <col min="10314" max="10314" width="2.7109375" customWidth="1"/>
    <col min="10315" max="10315" width="4" customWidth="1"/>
    <col min="10316" max="10316" width="11.5703125" customWidth="1"/>
    <col min="10317" max="10317" width="10.7109375" customWidth="1"/>
    <col min="10318" max="10318" width="19" customWidth="1"/>
    <col min="10319" max="10321" width="5.7109375" customWidth="1"/>
    <col min="10322" max="10322" width="7.28515625" customWidth="1"/>
    <col min="10323" max="10323" width="9.28515625" customWidth="1"/>
    <col min="10324" max="10324" width="2.7109375" customWidth="1"/>
    <col min="10325" max="10325" width="4" customWidth="1"/>
    <col min="10326" max="10326" width="11.5703125" customWidth="1"/>
    <col min="10327" max="10327" width="10.7109375" customWidth="1"/>
    <col min="10328" max="10328" width="19" customWidth="1"/>
    <col min="10329" max="10331" width="5.7109375" customWidth="1"/>
    <col min="10332" max="10332" width="7.28515625" customWidth="1"/>
    <col min="10333" max="10333" width="9.28515625" customWidth="1"/>
    <col min="10334" max="10334" width="10.42578125" customWidth="1"/>
    <col min="10335" max="10335" width="2.7109375" customWidth="1"/>
    <col min="10336" max="10336" width="4" customWidth="1"/>
    <col min="10337" max="10337" width="11.5703125" customWidth="1"/>
    <col min="10338" max="10338" width="10.7109375" customWidth="1"/>
    <col min="10339" max="10339" width="19" customWidth="1"/>
    <col min="10340" max="10342" width="5.7109375" customWidth="1"/>
    <col min="10343" max="10343" width="7.28515625" customWidth="1"/>
    <col min="10344" max="10344" width="9.28515625" customWidth="1"/>
    <col min="10346" max="10346" width="2.7109375" customWidth="1"/>
    <col min="10347" max="10347" width="4" customWidth="1"/>
    <col min="10348" max="10348" width="11.5703125" customWidth="1"/>
    <col min="10349" max="10349" width="10.7109375" customWidth="1"/>
    <col min="10350" max="10350" width="19" customWidth="1"/>
    <col min="10351" max="10353" width="5.7109375" customWidth="1"/>
    <col min="10354" max="10354" width="7.28515625" customWidth="1"/>
    <col min="10355" max="10355" width="9.28515625" customWidth="1"/>
    <col min="10356" max="10356" width="2.7109375" customWidth="1"/>
    <col min="10357" max="10357" width="4" customWidth="1"/>
    <col min="10358" max="10358" width="11.5703125" customWidth="1"/>
    <col min="10359" max="10359" width="10.7109375" customWidth="1"/>
    <col min="10360" max="10360" width="19" customWidth="1"/>
    <col min="10361" max="10363" width="5.7109375" customWidth="1"/>
    <col min="10364" max="10364" width="7.28515625" customWidth="1"/>
    <col min="10365" max="10365" width="9.28515625" customWidth="1"/>
    <col min="10366" max="10366" width="2.85546875" customWidth="1"/>
    <col min="10367" max="10367" width="4" customWidth="1"/>
    <col min="10368" max="10368" width="11.5703125" customWidth="1"/>
    <col min="10369" max="10369" width="10.7109375" customWidth="1"/>
    <col min="10370" max="10370" width="19" customWidth="1"/>
    <col min="10371" max="10373" width="5.7109375" customWidth="1"/>
    <col min="10374" max="10374" width="7.28515625" customWidth="1"/>
    <col min="10375" max="10375" width="9.7109375" customWidth="1"/>
    <col min="10376" max="10376" width="2.7109375" customWidth="1"/>
    <col min="10377" max="10377" width="4" customWidth="1"/>
    <col min="10378" max="10378" width="11.5703125" customWidth="1"/>
    <col min="10379" max="10379" width="10.7109375" customWidth="1"/>
    <col min="10380" max="10380" width="19" customWidth="1"/>
    <col min="10381" max="10383" width="5.7109375" customWidth="1"/>
    <col min="10384" max="10384" width="7.28515625" customWidth="1"/>
    <col min="10385" max="10385" width="9.28515625" customWidth="1"/>
    <col min="10386" max="10386" width="4.42578125" customWidth="1"/>
    <col min="10387" max="10387" width="2.7109375" customWidth="1"/>
    <col min="10388" max="10388" width="4" customWidth="1"/>
    <col min="10389" max="10389" width="11.5703125" customWidth="1"/>
    <col min="10390" max="10390" width="10.7109375" customWidth="1"/>
    <col min="10391" max="10391" width="19" customWidth="1"/>
    <col min="10392" max="10394" width="5.7109375" customWidth="1"/>
    <col min="10395" max="10395" width="7.28515625" customWidth="1"/>
    <col min="10396" max="10396" width="9.28515625" customWidth="1"/>
    <col min="10397" max="10397" width="4.7109375" customWidth="1"/>
    <col min="10398" max="10398" width="18.85546875" customWidth="1"/>
    <col min="10399" max="10399" width="5.140625" customWidth="1"/>
    <col min="10400" max="10401" width="11.7109375" customWidth="1"/>
    <col min="10402" max="10402" width="5.5703125" customWidth="1"/>
    <col min="10403" max="10404" width="11.7109375" customWidth="1"/>
    <col min="10405" max="10405" width="4.5703125" customWidth="1"/>
    <col min="10406" max="10407" width="11.7109375" customWidth="1"/>
    <col min="10408" max="10410" width="6.7109375" customWidth="1"/>
    <col min="10411" max="10411" width="8.85546875" customWidth="1"/>
    <col min="10413" max="10413" width="4.7109375" customWidth="1"/>
    <col min="10414" max="10414" width="18.85546875" customWidth="1"/>
    <col min="10415" max="10415" width="6.7109375" customWidth="1"/>
    <col min="10416" max="10417" width="11.7109375" customWidth="1"/>
    <col min="10419" max="10420" width="11.7109375" customWidth="1"/>
    <col min="10421" max="10421" width="4.5703125" customWidth="1"/>
    <col min="10422" max="10423" width="11.7109375" customWidth="1"/>
    <col min="10424" max="10426" width="6.7109375" customWidth="1"/>
    <col min="10427" max="10427" width="8.85546875" customWidth="1"/>
    <col min="10428" max="10428" width="4.7109375" customWidth="1"/>
    <col min="10429" max="10429" width="18.85546875" customWidth="1"/>
    <col min="10430" max="10430" width="6.7109375" customWidth="1"/>
    <col min="10431" max="10432" width="11.7109375" customWidth="1"/>
    <col min="10434" max="10435" width="11.7109375" customWidth="1"/>
    <col min="10436" max="10436" width="4.5703125" customWidth="1"/>
    <col min="10437" max="10438" width="11.7109375" customWidth="1"/>
    <col min="10439" max="10441" width="6.7109375" customWidth="1"/>
    <col min="10442" max="10442" width="8.85546875" customWidth="1"/>
    <col min="10444" max="10444" width="4.7109375" customWidth="1"/>
    <col min="10445" max="10445" width="18.85546875" customWidth="1"/>
    <col min="10446" max="10446" width="6.7109375" customWidth="1"/>
    <col min="10447" max="10448" width="11.7109375" customWidth="1"/>
    <col min="10450" max="10451" width="11.7109375" customWidth="1"/>
    <col min="10452" max="10452" width="4.5703125" customWidth="1"/>
    <col min="10453" max="10454" width="11.7109375" customWidth="1"/>
    <col min="10455" max="10457" width="6.7109375" customWidth="1"/>
    <col min="10458" max="10458" width="8.85546875" customWidth="1"/>
    <col min="10460" max="10460" width="15.85546875" customWidth="1"/>
    <col min="10461" max="10461" width="6.7109375" customWidth="1"/>
    <col min="10463" max="10463" width="10.28515625" customWidth="1"/>
    <col min="10467" max="10467" width="4.5703125" customWidth="1"/>
    <col min="10469" max="10469" width="10.140625" customWidth="1"/>
    <col min="10470" max="10473" width="6.7109375" customWidth="1"/>
    <col min="10475" max="10475" width="2.7109375" customWidth="1"/>
    <col min="10476" max="10476" width="4" customWidth="1"/>
    <col min="10477" max="10477" width="11.5703125" customWidth="1"/>
    <col min="10478" max="10478" width="10.7109375" customWidth="1"/>
    <col min="10479" max="10479" width="19" customWidth="1"/>
    <col min="10480" max="10482" width="5.7109375" customWidth="1"/>
    <col min="10483" max="10483" width="7.28515625" customWidth="1"/>
    <col min="10484" max="10484" width="9.28515625" customWidth="1"/>
    <col min="10486" max="10486" width="2.7109375" customWidth="1"/>
    <col min="10487" max="10487" width="4" customWidth="1"/>
    <col min="10488" max="10488" width="11.5703125" customWidth="1"/>
    <col min="10489" max="10489" width="10.7109375" customWidth="1"/>
    <col min="10490" max="10490" width="19" customWidth="1"/>
    <col min="10491" max="10493" width="5.7109375" customWidth="1"/>
    <col min="10494" max="10494" width="7.28515625" customWidth="1"/>
    <col min="10495" max="10495" width="9.28515625" customWidth="1"/>
    <col min="10499" max="10499" width="4" customWidth="1"/>
    <col min="10500" max="10500" width="11.5703125" bestFit="1" customWidth="1"/>
    <col min="10501" max="10501" width="10.7109375" bestFit="1" customWidth="1"/>
    <col min="10502" max="10502" width="19" customWidth="1"/>
    <col min="10503" max="10503" width="7.140625" customWidth="1"/>
    <col min="10504" max="10508" width="5.140625" customWidth="1"/>
    <col min="10509" max="10509" width="3.42578125" customWidth="1"/>
    <col min="10510" max="10518" width="0" hidden="1" customWidth="1"/>
    <col min="10519" max="10519" width="9.28515625" customWidth="1"/>
    <col min="10520" max="10520" width="2.7109375" customWidth="1"/>
    <col min="10521" max="10521" width="4" customWidth="1"/>
    <col min="10522" max="10522" width="11.5703125" customWidth="1"/>
    <col min="10523" max="10523" width="10.7109375" customWidth="1"/>
    <col min="10524" max="10524" width="19" customWidth="1"/>
    <col min="10525" max="10527" width="5.7109375" customWidth="1"/>
    <col min="10528" max="10528" width="7.28515625" customWidth="1"/>
    <col min="10529" max="10529" width="9.28515625" customWidth="1"/>
    <col min="10530" max="10530" width="2.7109375" customWidth="1"/>
    <col min="10531" max="10531" width="4" customWidth="1"/>
    <col min="10532" max="10532" width="11.5703125" customWidth="1"/>
    <col min="10533" max="10533" width="10.7109375" customWidth="1"/>
    <col min="10534" max="10534" width="19" customWidth="1"/>
    <col min="10535" max="10537" width="5.7109375" customWidth="1"/>
    <col min="10538" max="10538" width="7.28515625" customWidth="1"/>
    <col min="10539" max="10539" width="9.28515625" customWidth="1"/>
    <col min="10540" max="10540" width="2.7109375" customWidth="1"/>
    <col min="10541" max="10541" width="4" customWidth="1"/>
    <col min="10542" max="10542" width="11.5703125" customWidth="1"/>
    <col min="10543" max="10543" width="10.7109375" customWidth="1"/>
    <col min="10544" max="10544" width="19" customWidth="1"/>
    <col min="10545" max="10547" width="5.7109375" customWidth="1"/>
    <col min="10548" max="10548" width="7.28515625" customWidth="1"/>
    <col min="10549" max="10549" width="9.28515625" customWidth="1"/>
    <col min="10550" max="10558" width="0" hidden="1" customWidth="1"/>
    <col min="10559" max="10559" width="9.28515625" customWidth="1"/>
    <col min="10560" max="10560" width="2.7109375" customWidth="1"/>
    <col min="10561" max="10561" width="4" customWidth="1"/>
    <col min="10562" max="10562" width="11.5703125" customWidth="1"/>
    <col min="10563" max="10563" width="10.7109375" customWidth="1"/>
    <col min="10564" max="10564" width="19" customWidth="1"/>
    <col min="10565" max="10567" width="5.7109375" customWidth="1"/>
    <col min="10568" max="10568" width="7.28515625" customWidth="1"/>
    <col min="10569" max="10569" width="9.28515625" customWidth="1"/>
    <col min="10570" max="10570" width="2.7109375" customWidth="1"/>
    <col min="10571" max="10571" width="4" customWidth="1"/>
    <col min="10572" max="10572" width="11.5703125" customWidth="1"/>
    <col min="10573" max="10573" width="10.7109375" customWidth="1"/>
    <col min="10574" max="10574" width="19" customWidth="1"/>
    <col min="10575" max="10577" width="5.7109375" customWidth="1"/>
    <col min="10578" max="10578" width="7.28515625" customWidth="1"/>
    <col min="10579" max="10579" width="9.28515625" customWidth="1"/>
    <col min="10580" max="10580" width="2.7109375" customWidth="1"/>
    <col min="10581" max="10581" width="4" customWidth="1"/>
    <col min="10582" max="10582" width="11.5703125" customWidth="1"/>
    <col min="10583" max="10583" width="10.7109375" customWidth="1"/>
    <col min="10584" max="10584" width="19" customWidth="1"/>
    <col min="10585" max="10587" width="5.7109375" customWidth="1"/>
    <col min="10588" max="10588" width="7.28515625" customWidth="1"/>
    <col min="10589" max="10589" width="9.28515625" customWidth="1"/>
    <col min="10590" max="10590" width="10.42578125" customWidth="1"/>
    <col min="10591" max="10591" width="2.7109375" customWidth="1"/>
    <col min="10592" max="10592" width="4" customWidth="1"/>
    <col min="10593" max="10593" width="11.5703125" customWidth="1"/>
    <col min="10594" max="10594" width="10.7109375" customWidth="1"/>
    <col min="10595" max="10595" width="19" customWidth="1"/>
    <col min="10596" max="10598" width="5.7109375" customWidth="1"/>
    <col min="10599" max="10599" width="7.28515625" customWidth="1"/>
    <col min="10600" max="10600" width="9.28515625" customWidth="1"/>
    <col min="10602" max="10602" width="2.7109375" customWidth="1"/>
    <col min="10603" max="10603" width="4" customWidth="1"/>
    <col min="10604" max="10604" width="11.5703125" customWidth="1"/>
    <col min="10605" max="10605" width="10.7109375" customWidth="1"/>
    <col min="10606" max="10606" width="19" customWidth="1"/>
    <col min="10607" max="10609" width="5.7109375" customWidth="1"/>
    <col min="10610" max="10610" width="7.28515625" customWidth="1"/>
    <col min="10611" max="10611" width="9.28515625" customWidth="1"/>
    <col min="10612" max="10612" width="2.7109375" customWidth="1"/>
    <col min="10613" max="10613" width="4" customWidth="1"/>
    <col min="10614" max="10614" width="11.5703125" customWidth="1"/>
    <col min="10615" max="10615" width="10.7109375" customWidth="1"/>
    <col min="10616" max="10616" width="19" customWidth="1"/>
    <col min="10617" max="10619" width="5.7109375" customWidth="1"/>
    <col min="10620" max="10620" width="7.28515625" customWidth="1"/>
    <col min="10621" max="10621" width="9.28515625" customWidth="1"/>
    <col min="10622" max="10622" width="2.85546875" customWidth="1"/>
    <col min="10623" max="10623" width="4" customWidth="1"/>
    <col min="10624" max="10624" width="11.5703125" customWidth="1"/>
    <col min="10625" max="10625" width="10.7109375" customWidth="1"/>
    <col min="10626" max="10626" width="19" customWidth="1"/>
    <col min="10627" max="10629" width="5.7109375" customWidth="1"/>
    <col min="10630" max="10630" width="7.28515625" customWidth="1"/>
    <col min="10631" max="10631" width="9.7109375" customWidth="1"/>
    <col min="10632" max="10632" width="2.7109375" customWidth="1"/>
    <col min="10633" max="10633" width="4" customWidth="1"/>
    <col min="10634" max="10634" width="11.5703125" customWidth="1"/>
    <col min="10635" max="10635" width="10.7109375" customWidth="1"/>
    <col min="10636" max="10636" width="19" customWidth="1"/>
    <col min="10637" max="10639" width="5.7109375" customWidth="1"/>
    <col min="10640" max="10640" width="7.28515625" customWidth="1"/>
    <col min="10641" max="10641" width="9.28515625" customWidth="1"/>
    <col min="10642" max="10642" width="4.42578125" customWidth="1"/>
    <col min="10643" max="10643" width="2.7109375" customWidth="1"/>
    <col min="10644" max="10644" width="4" customWidth="1"/>
    <col min="10645" max="10645" width="11.5703125" customWidth="1"/>
    <col min="10646" max="10646" width="10.7109375" customWidth="1"/>
    <col min="10647" max="10647" width="19" customWidth="1"/>
    <col min="10648" max="10650" width="5.7109375" customWidth="1"/>
    <col min="10651" max="10651" width="7.28515625" customWidth="1"/>
    <col min="10652" max="10652" width="9.28515625" customWidth="1"/>
    <col min="10653" max="10653" width="4.7109375" customWidth="1"/>
    <col min="10654" max="10654" width="18.85546875" customWidth="1"/>
    <col min="10655" max="10655" width="5.140625" customWidth="1"/>
    <col min="10656" max="10657" width="11.7109375" customWidth="1"/>
    <col min="10658" max="10658" width="5.5703125" customWidth="1"/>
    <col min="10659" max="10660" width="11.7109375" customWidth="1"/>
    <col min="10661" max="10661" width="4.5703125" customWidth="1"/>
    <col min="10662" max="10663" width="11.7109375" customWidth="1"/>
    <col min="10664" max="10666" width="6.7109375" customWidth="1"/>
    <col min="10667" max="10667" width="8.85546875" customWidth="1"/>
    <col min="10669" max="10669" width="4.7109375" customWidth="1"/>
    <col min="10670" max="10670" width="18.85546875" customWidth="1"/>
    <col min="10671" max="10671" width="6.7109375" customWidth="1"/>
    <col min="10672" max="10673" width="11.7109375" customWidth="1"/>
    <col min="10675" max="10676" width="11.7109375" customWidth="1"/>
    <col min="10677" max="10677" width="4.5703125" customWidth="1"/>
    <col min="10678" max="10679" width="11.7109375" customWidth="1"/>
    <col min="10680" max="10682" width="6.7109375" customWidth="1"/>
    <col min="10683" max="10683" width="8.85546875" customWidth="1"/>
    <col min="10684" max="10684" width="4.7109375" customWidth="1"/>
    <col min="10685" max="10685" width="18.85546875" customWidth="1"/>
    <col min="10686" max="10686" width="6.7109375" customWidth="1"/>
    <col min="10687" max="10688" width="11.7109375" customWidth="1"/>
    <col min="10690" max="10691" width="11.7109375" customWidth="1"/>
    <col min="10692" max="10692" width="4.5703125" customWidth="1"/>
    <col min="10693" max="10694" width="11.7109375" customWidth="1"/>
    <col min="10695" max="10697" width="6.7109375" customWidth="1"/>
    <col min="10698" max="10698" width="8.85546875" customWidth="1"/>
    <col min="10700" max="10700" width="4.7109375" customWidth="1"/>
    <col min="10701" max="10701" width="18.85546875" customWidth="1"/>
    <col min="10702" max="10702" width="6.7109375" customWidth="1"/>
    <col min="10703" max="10704" width="11.7109375" customWidth="1"/>
    <col min="10706" max="10707" width="11.7109375" customWidth="1"/>
    <col min="10708" max="10708" width="4.5703125" customWidth="1"/>
    <col min="10709" max="10710" width="11.7109375" customWidth="1"/>
    <col min="10711" max="10713" width="6.7109375" customWidth="1"/>
    <col min="10714" max="10714" width="8.85546875" customWidth="1"/>
    <col min="10716" max="10716" width="15.85546875" customWidth="1"/>
    <col min="10717" max="10717" width="6.7109375" customWidth="1"/>
    <col min="10719" max="10719" width="10.28515625" customWidth="1"/>
    <col min="10723" max="10723" width="4.5703125" customWidth="1"/>
    <col min="10725" max="10725" width="10.140625" customWidth="1"/>
    <col min="10726" max="10729" width="6.7109375" customWidth="1"/>
    <col min="10731" max="10731" width="2.7109375" customWidth="1"/>
    <col min="10732" max="10732" width="4" customWidth="1"/>
    <col min="10733" max="10733" width="11.5703125" customWidth="1"/>
    <col min="10734" max="10734" width="10.7109375" customWidth="1"/>
    <col min="10735" max="10735" width="19" customWidth="1"/>
    <col min="10736" max="10738" width="5.7109375" customWidth="1"/>
    <col min="10739" max="10739" width="7.28515625" customWidth="1"/>
    <col min="10740" max="10740" width="9.28515625" customWidth="1"/>
    <col min="10742" max="10742" width="2.7109375" customWidth="1"/>
    <col min="10743" max="10743" width="4" customWidth="1"/>
    <col min="10744" max="10744" width="11.5703125" customWidth="1"/>
    <col min="10745" max="10745" width="10.7109375" customWidth="1"/>
    <col min="10746" max="10746" width="19" customWidth="1"/>
    <col min="10747" max="10749" width="5.7109375" customWidth="1"/>
    <col min="10750" max="10750" width="7.28515625" customWidth="1"/>
    <col min="10751" max="10751" width="9.28515625" customWidth="1"/>
    <col min="10755" max="10755" width="4" customWidth="1"/>
    <col min="10756" max="10756" width="11.5703125" bestFit="1" customWidth="1"/>
    <col min="10757" max="10757" width="10.7109375" bestFit="1" customWidth="1"/>
    <col min="10758" max="10758" width="19" customWidth="1"/>
    <col min="10759" max="10759" width="7.140625" customWidth="1"/>
    <col min="10760" max="10764" width="5.140625" customWidth="1"/>
    <col min="10765" max="10765" width="3.42578125" customWidth="1"/>
    <col min="10766" max="10774" width="0" hidden="1" customWidth="1"/>
    <col min="10775" max="10775" width="9.28515625" customWidth="1"/>
    <col min="10776" max="10776" width="2.7109375" customWidth="1"/>
    <col min="10777" max="10777" width="4" customWidth="1"/>
    <col min="10778" max="10778" width="11.5703125" customWidth="1"/>
    <col min="10779" max="10779" width="10.7109375" customWidth="1"/>
    <col min="10780" max="10780" width="19" customWidth="1"/>
    <col min="10781" max="10783" width="5.7109375" customWidth="1"/>
    <col min="10784" max="10784" width="7.28515625" customWidth="1"/>
    <col min="10785" max="10785" width="9.28515625" customWidth="1"/>
    <col min="10786" max="10786" width="2.7109375" customWidth="1"/>
    <col min="10787" max="10787" width="4" customWidth="1"/>
    <col min="10788" max="10788" width="11.5703125" customWidth="1"/>
    <col min="10789" max="10789" width="10.7109375" customWidth="1"/>
    <col min="10790" max="10790" width="19" customWidth="1"/>
    <col min="10791" max="10793" width="5.7109375" customWidth="1"/>
    <col min="10794" max="10794" width="7.28515625" customWidth="1"/>
    <col min="10795" max="10795" width="9.28515625" customWidth="1"/>
    <col min="10796" max="10796" width="2.7109375" customWidth="1"/>
    <col min="10797" max="10797" width="4" customWidth="1"/>
    <col min="10798" max="10798" width="11.5703125" customWidth="1"/>
    <col min="10799" max="10799" width="10.7109375" customWidth="1"/>
    <col min="10800" max="10800" width="19" customWidth="1"/>
    <col min="10801" max="10803" width="5.7109375" customWidth="1"/>
    <col min="10804" max="10804" width="7.28515625" customWidth="1"/>
    <col min="10805" max="10805" width="9.28515625" customWidth="1"/>
    <col min="10806" max="10814" width="0" hidden="1" customWidth="1"/>
    <col min="10815" max="10815" width="9.28515625" customWidth="1"/>
    <col min="10816" max="10816" width="2.7109375" customWidth="1"/>
    <col min="10817" max="10817" width="4" customWidth="1"/>
    <col min="10818" max="10818" width="11.5703125" customWidth="1"/>
    <col min="10819" max="10819" width="10.7109375" customWidth="1"/>
    <col min="10820" max="10820" width="19" customWidth="1"/>
    <col min="10821" max="10823" width="5.7109375" customWidth="1"/>
    <col min="10824" max="10824" width="7.28515625" customWidth="1"/>
    <col min="10825" max="10825" width="9.28515625" customWidth="1"/>
    <col min="10826" max="10826" width="2.7109375" customWidth="1"/>
    <col min="10827" max="10827" width="4" customWidth="1"/>
    <col min="10828" max="10828" width="11.5703125" customWidth="1"/>
    <col min="10829" max="10829" width="10.7109375" customWidth="1"/>
    <col min="10830" max="10830" width="19" customWidth="1"/>
    <col min="10831" max="10833" width="5.7109375" customWidth="1"/>
    <col min="10834" max="10834" width="7.28515625" customWidth="1"/>
    <col min="10835" max="10835" width="9.28515625" customWidth="1"/>
    <col min="10836" max="10836" width="2.7109375" customWidth="1"/>
    <col min="10837" max="10837" width="4" customWidth="1"/>
    <col min="10838" max="10838" width="11.5703125" customWidth="1"/>
    <col min="10839" max="10839" width="10.7109375" customWidth="1"/>
    <col min="10840" max="10840" width="19" customWidth="1"/>
    <col min="10841" max="10843" width="5.7109375" customWidth="1"/>
    <col min="10844" max="10844" width="7.28515625" customWidth="1"/>
    <col min="10845" max="10845" width="9.28515625" customWidth="1"/>
    <col min="10846" max="10846" width="10.42578125" customWidth="1"/>
    <col min="10847" max="10847" width="2.7109375" customWidth="1"/>
    <col min="10848" max="10848" width="4" customWidth="1"/>
    <col min="10849" max="10849" width="11.5703125" customWidth="1"/>
    <col min="10850" max="10850" width="10.7109375" customWidth="1"/>
    <col min="10851" max="10851" width="19" customWidth="1"/>
    <col min="10852" max="10854" width="5.7109375" customWidth="1"/>
    <col min="10855" max="10855" width="7.28515625" customWidth="1"/>
    <col min="10856" max="10856" width="9.28515625" customWidth="1"/>
    <col min="10858" max="10858" width="2.7109375" customWidth="1"/>
    <col min="10859" max="10859" width="4" customWidth="1"/>
    <col min="10860" max="10860" width="11.5703125" customWidth="1"/>
    <col min="10861" max="10861" width="10.7109375" customWidth="1"/>
    <col min="10862" max="10862" width="19" customWidth="1"/>
    <col min="10863" max="10865" width="5.7109375" customWidth="1"/>
    <col min="10866" max="10866" width="7.28515625" customWidth="1"/>
    <col min="10867" max="10867" width="9.28515625" customWidth="1"/>
    <col min="10868" max="10868" width="2.7109375" customWidth="1"/>
    <col min="10869" max="10869" width="4" customWidth="1"/>
    <col min="10870" max="10870" width="11.5703125" customWidth="1"/>
    <col min="10871" max="10871" width="10.7109375" customWidth="1"/>
    <col min="10872" max="10872" width="19" customWidth="1"/>
    <col min="10873" max="10875" width="5.7109375" customWidth="1"/>
    <col min="10876" max="10876" width="7.28515625" customWidth="1"/>
    <col min="10877" max="10877" width="9.28515625" customWidth="1"/>
    <col min="10878" max="10878" width="2.85546875" customWidth="1"/>
    <col min="10879" max="10879" width="4" customWidth="1"/>
    <col min="10880" max="10880" width="11.5703125" customWidth="1"/>
    <col min="10881" max="10881" width="10.7109375" customWidth="1"/>
    <col min="10882" max="10882" width="19" customWidth="1"/>
    <col min="10883" max="10885" width="5.7109375" customWidth="1"/>
    <col min="10886" max="10886" width="7.28515625" customWidth="1"/>
    <col min="10887" max="10887" width="9.7109375" customWidth="1"/>
    <col min="10888" max="10888" width="2.7109375" customWidth="1"/>
    <col min="10889" max="10889" width="4" customWidth="1"/>
    <col min="10890" max="10890" width="11.5703125" customWidth="1"/>
    <col min="10891" max="10891" width="10.7109375" customWidth="1"/>
    <col min="10892" max="10892" width="19" customWidth="1"/>
    <col min="10893" max="10895" width="5.7109375" customWidth="1"/>
    <col min="10896" max="10896" width="7.28515625" customWidth="1"/>
    <col min="10897" max="10897" width="9.28515625" customWidth="1"/>
    <col min="10898" max="10898" width="4.42578125" customWidth="1"/>
    <col min="10899" max="10899" width="2.7109375" customWidth="1"/>
    <col min="10900" max="10900" width="4" customWidth="1"/>
    <col min="10901" max="10901" width="11.5703125" customWidth="1"/>
    <col min="10902" max="10902" width="10.7109375" customWidth="1"/>
    <col min="10903" max="10903" width="19" customWidth="1"/>
    <col min="10904" max="10906" width="5.7109375" customWidth="1"/>
    <col min="10907" max="10907" width="7.28515625" customWidth="1"/>
    <col min="10908" max="10908" width="9.28515625" customWidth="1"/>
    <col min="10909" max="10909" width="4.7109375" customWidth="1"/>
    <col min="10910" max="10910" width="18.85546875" customWidth="1"/>
    <col min="10911" max="10911" width="5.140625" customWidth="1"/>
    <col min="10912" max="10913" width="11.7109375" customWidth="1"/>
    <col min="10914" max="10914" width="5.5703125" customWidth="1"/>
    <col min="10915" max="10916" width="11.7109375" customWidth="1"/>
    <col min="10917" max="10917" width="4.5703125" customWidth="1"/>
    <col min="10918" max="10919" width="11.7109375" customWidth="1"/>
    <col min="10920" max="10922" width="6.7109375" customWidth="1"/>
    <col min="10923" max="10923" width="8.85546875" customWidth="1"/>
    <col min="10925" max="10925" width="4.7109375" customWidth="1"/>
    <col min="10926" max="10926" width="18.85546875" customWidth="1"/>
    <col min="10927" max="10927" width="6.7109375" customWidth="1"/>
    <col min="10928" max="10929" width="11.7109375" customWidth="1"/>
    <col min="10931" max="10932" width="11.7109375" customWidth="1"/>
    <col min="10933" max="10933" width="4.5703125" customWidth="1"/>
    <col min="10934" max="10935" width="11.7109375" customWidth="1"/>
    <col min="10936" max="10938" width="6.7109375" customWidth="1"/>
    <col min="10939" max="10939" width="8.85546875" customWidth="1"/>
    <col min="10940" max="10940" width="4.7109375" customWidth="1"/>
    <col min="10941" max="10941" width="18.85546875" customWidth="1"/>
    <col min="10942" max="10942" width="6.7109375" customWidth="1"/>
    <col min="10943" max="10944" width="11.7109375" customWidth="1"/>
    <col min="10946" max="10947" width="11.7109375" customWidth="1"/>
    <col min="10948" max="10948" width="4.5703125" customWidth="1"/>
    <col min="10949" max="10950" width="11.7109375" customWidth="1"/>
    <col min="10951" max="10953" width="6.7109375" customWidth="1"/>
    <col min="10954" max="10954" width="8.85546875" customWidth="1"/>
    <col min="10956" max="10956" width="4.7109375" customWidth="1"/>
    <col min="10957" max="10957" width="18.85546875" customWidth="1"/>
    <col min="10958" max="10958" width="6.7109375" customWidth="1"/>
    <col min="10959" max="10960" width="11.7109375" customWidth="1"/>
    <col min="10962" max="10963" width="11.7109375" customWidth="1"/>
    <col min="10964" max="10964" width="4.5703125" customWidth="1"/>
    <col min="10965" max="10966" width="11.7109375" customWidth="1"/>
    <col min="10967" max="10969" width="6.7109375" customWidth="1"/>
    <col min="10970" max="10970" width="8.85546875" customWidth="1"/>
    <col min="10972" max="10972" width="15.85546875" customWidth="1"/>
    <col min="10973" max="10973" width="6.7109375" customWidth="1"/>
    <col min="10975" max="10975" width="10.28515625" customWidth="1"/>
    <col min="10979" max="10979" width="4.5703125" customWidth="1"/>
    <col min="10981" max="10981" width="10.140625" customWidth="1"/>
    <col min="10982" max="10985" width="6.7109375" customWidth="1"/>
    <col min="10987" max="10987" width="2.7109375" customWidth="1"/>
    <col min="10988" max="10988" width="4" customWidth="1"/>
    <col min="10989" max="10989" width="11.5703125" customWidth="1"/>
    <col min="10990" max="10990" width="10.7109375" customWidth="1"/>
    <col min="10991" max="10991" width="19" customWidth="1"/>
    <col min="10992" max="10994" width="5.7109375" customWidth="1"/>
    <col min="10995" max="10995" width="7.28515625" customWidth="1"/>
    <col min="10996" max="10996" width="9.28515625" customWidth="1"/>
    <col min="10998" max="10998" width="2.7109375" customWidth="1"/>
    <col min="10999" max="10999" width="4" customWidth="1"/>
    <col min="11000" max="11000" width="11.5703125" customWidth="1"/>
    <col min="11001" max="11001" width="10.7109375" customWidth="1"/>
    <col min="11002" max="11002" width="19" customWidth="1"/>
    <col min="11003" max="11005" width="5.7109375" customWidth="1"/>
    <col min="11006" max="11006" width="7.28515625" customWidth="1"/>
    <col min="11007" max="11007" width="9.28515625" customWidth="1"/>
    <col min="11011" max="11011" width="4" customWidth="1"/>
    <col min="11012" max="11012" width="11.5703125" bestFit="1" customWidth="1"/>
    <col min="11013" max="11013" width="10.7109375" bestFit="1" customWidth="1"/>
    <col min="11014" max="11014" width="19" customWidth="1"/>
    <col min="11015" max="11015" width="7.140625" customWidth="1"/>
    <col min="11016" max="11020" width="5.140625" customWidth="1"/>
    <col min="11021" max="11021" width="3.42578125" customWidth="1"/>
    <col min="11022" max="11030" width="0" hidden="1" customWidth="1"/>
    <col min="11031" max="11031" width="9.28515625" customWidth="1"/>
    <col min="11032" max="11032" width="2.7109375" customWidth="1"/>
    <col min="11033" max="11033" width="4" customWidth="1"/>
    <col min="11034" max="11034" width="11.5703125" customWidth="1"/>
    <col min="11035" max="11035" width="10.7109375" customWidth="1"/>
    <col min="11036" max="11036" width="19" customWidth="1"/>
    <col min="11037" max="11039" width="5.7109375" customWidth="1"/>
    <col min="11040" max="11040" width="7.28515625" customWidth="1"/>
    <col min="11041" max="11041" width="9.28515625" customWidth="1"/>
    <col min="11042" max="11042" width="2.7109375" customWidth="1"/>
    <col min="11043" max="11043" width="4" customWidth="1"/>
    <col min="11044" max="11044" width="11.5703125" customWidth="1"/>
    <col min="11045" max="11045" width="10.7109375" customWidth="1"/>
    <col min="11046" max="11046" width="19" customWidth="1"/>
    <col min="11047" max="11049" width="5.7109375" customWidth="1"/>
    <col min="11050" max="11050" width="7.28515625" customWidth="1"/>
    <col min="11051" max="11051" width="9.28515625" customWidth="1"/>
    <col min="11052" max="11052" width="2.7109375" customWidth="1"/>
    <col min="11053" max="11053" width="4" customWidth="1"/>
    <col min="11054" max="11054" width="11.5703125" customWidth="1"/>
    <col min="11055" max="11055" width="10.7109375" customWidth="1"/>
    <col min="11056" max="11056" width="19" customWidth="1"/>
    <col min="11057" max="11059" width="5.7109375" customWidth="1"/>
    <col min="11060" max="11060" width="7.28515625" customWidth="1"/>
    <col min="11061" max="11061" width="9.28515625" customWidth="1"/>
    <col min="11062" max="11070" width="0" hidden="1" customWidth="1"/>
    <col min="11071" max="11071" width="9.28515625" customWidth="1"/>
    <col min="11072" max="11072" width="2.7109375" customWidth="1"/>
    <col min="11073" max="11073" width="4" customWidth="1"/>
    <col min="11074" max="11074" width="11.5703125" customWidth="1"/>
    <col min="11075" max="11075" width="10.7109375" customWidth="1"/>
    <col min="11076" max="11076" width="19" customWidth="1"/>
    <col min="11077" max="11079" width="5.7109375" customWidth="1"/>
    <col min="11080" max="11080" width="7.28515625" customWidth="1"/>
    <col min="11081" max="11081" width="9.28515625" customWidth="1"/>
    <col min="11082" max="11082" width="2.7109375" customWidth="1"/>
    <col min="11083" max="11083" width="4" customWidth="1"/>
    <col min="11084" max="11084" width="11.5703125" customWidth="1"/>
    <col min="11085" max="11085" width="10.7109375" customWidth="1"/>
    <col min="11086" max="11086" width="19" customWidth="1"/>
    <col min="11087" max="11089" width="5.7109375" customWidth="1"/>
    <col min="11090" max="11090" width="7.28515625" customWidth="1"/>
    <col min="11091" max="11091" width="9.28515625" customWidth="1"/>
    <col min="11092" max="11092" width="2.7109375" customWidth="1"/>
    <col min="11093" max="11093" width="4" customWidth="1"/>
    <col min="11094" max="11094" width="11.5703125" customWidth="1"/>
    <col min="11095" max="11095" width="10.7109375" customWidth="1"/>
    <col min="11096" max="11096" width="19" customWidth="1"/>
    <col min="11097" max="11099" width="5.7109375" customWidth="1"/>
    <col min="11100" max="11100" width="7.28515625" customWidth="1"/>
    <col min="11101" max="11101" width="9.28515625" customWidth="1"/>
    <col min="11102" max="11102" width="10.42578125" customWidth="1"/>
    <col min="11103" max="11103" width="2.7109375" customWidth="1"/>
    <col min="11104" max="11104" width="4" customWidth="1"/>
    <col min="11105" max="11105" width="11.5703125" customWidth="1"/>
    <col min="11106" max="11106" width="10.7109375" customWidth="1"/>
    <col min="11107" max="11107" width="19" customWidth="1"/>
    <col min="11108" max="11110" width="5.7109375" customWidth="1"/>
    <col min="11111" max="11111" width="7.28515625" customWidth="1"/>
    <col min="11112" max="11112" width="9.28515625" customWidth="1"/>
    <col min="11114" max="11114" width="2.7109375" customWidth="1"/>
    <col min="11115" max="11115" width="4" customWidth="1"/>
    <col min="11116" max="11116" width="11.5703125" customWidth="1"/>
    <col min="11117" max="11117" width="10.7109375" customWidth="1"/>
    <col min="11118" max="11118" width="19" customWidth="1"/>
    <col min="11119" max="11121" width="5.7109375" customWidth="1"/>
    <col min="11122" max="11122" width="7.28515625" customWidth="1"/>
    <col min="11123" max="11123" width="9.28515625" customWidth="1"/>
    <col min="11124" max="11124" width="2.7109375" customWidth="1"/>
    <col min="11125" max="11125" width="4" customWidth="1"/>
    <col min="11126" max="11126" width="11.5703125" customWidth="1"/>
    <col min="11127" max="11127" width="10.7109375" customWidth="1"/>
    <col min="11128" max="11128" width="19" customWidth="1"/>
    <col min="11129" max="11131" width="5.7109375" customWidth="1"/>
    <col min="11132" max="11132" width="7.28515625" customWidth="1"/>
    <col min="11133" max="11133" width="9.28515625" customWidth="1"/>
    <col min="11134" max="11134" width="2.85546875" customWidth="1"/>
    <col min="11135" max="11135" width="4" customWidth="1"/>
    <col min="11136" max="11136" width="11.5703125" customWidth="1"/>
    <col min="11137" max="11137" width="10.7109375" customWidth="1"/>
    <col min="11138" max="11138" width="19" customWidth="1"/>
    <col min="11139" max="11141" width="5.7109375" customWidth="1"/>
    <col min="11142" max="11142" width="7.28515625" customWidth="1"/>
    <col min="11143" max="11143" width="9.7109375" customWidth="1"/>
    <col min="11144" max="11144" width="2.7109375" customWidth="1"/>
    <col min="11145" max="11145" width="4" customWidth="1"/>
    <col min="11146" max="11146" width="11.5703125" customWidth="1"/>
    <col min="11147" max="11147" width="10.7109375" customWidth="1"/>
    <col min="11148" max="11148" width="19" customWidth="1"/>
    <col min="11149" max="11151" width="5.7109375" customWidth="1"/>
    <col min="11152" max="11152" width="7.28515625" customWidth="1"/>
    <col min="11153" max="11153" width="9.28515625" customWidth="1"/>
    <col min="11154" max="11154" width="4.42578125" customWidth="1"/>
    <col min="11155" max="11155" width="2.7109375" customWidth="1"/>
    <col min="11156" max="11156" width="4" customWidth="1"/>
    <col min="11157" max="11157" width="11.5703125" customWidth="1"/>
    <col min="11158" max="11158" width="10.7109375" customWidth="1"/>
    <col min="11159" max="11159" width="19" customWidth="1"/>
    <col min="11160" max="11162" width="5.7109375" customWidth="1"/>
    <col min="11163" max="11163" width="7.28515625" customWidth="1"/>
    <col min="11164" max="11164" width="9.28515625" customWidth="1"/>
    <col min="11165" max="11165" width="4.7109375" customWidth="1"/>
    <col min="11166" max="11166" width="18.85546875" customWidth="1"/>
    <col min="11167" max="11167" width="5.140625" customWidth="1"/>
    <col min="11168" max="11169" width="11.7109375" customWidth="1"/>
    <col min="11170" max="11170" width="5.5703125" customWidth="1"/>
    <col min="11171" max="11172" width="11.7109375" customWidth="1"/>
    <col min="11173" max="11173" width="4.5703125" customWidth="1"/>
    <col min="11174" max="11175" width="11.7109375" customWidth="1"/>
    <col min="11176" max="11178" width="6.7109375" customWidth="1"/>
    <col min="11179" max="11179" width="8.85546875" customWidth="1"/>
    <col min="11181" max="11181" width="4.7109375" customWidth="1"/>
    <col min="11182" max="11182" width="18.85546875" customWidth="1"/>
    <col min="11183" max="11183" width="6.7109375" customWidth="1"/>
    <col min="11184" max="11185" width="11.7109375" customWidth="1"/>
    <col min="11187" max="11188" width="11.7109375" customWidth="1"/>
    <col min="11189" max="11189" width="4.5703125" customWidth="1"/>
    <col min="11190" max="11191" width="11.7109375" customWidth="1"/>
    <col min="11192" max="11194" width="6.7109375" customWidth="1"/>
    <col min="11195" max="11195" width="8.85546875" customWidth="1"/>
    <col min="11196" max="11196" width="4.7109375" customWidth="1"/>
    <col min="11197" max="11197" width="18.85546875" customWidth="1"/>
    <col min="11198" max="11198" width="6.7109375" customWidth="1"/>
    <col min="11199" max="11200" width="11.7109375" customWidth="1"/>
    <col min="11202" max="11203" width="11.7109375" customWidth="1"/>
    <col min="11204" max="11204" width="4.5703125" customWidth="1"/>
    <col min="11205" max="11206" width="11.7109375" customWidth="1"/>
    <col min="11207" max="11209" width="6.7109375" customWidth="1"/>
    <col min="11210" max="11210" width="8.85546875" customWidth="1"/>
    <col min="11212" max="11212" width="4.7109375" customWidth="1"/>
    <col min="11213" max="11213" width="18.85546875" customWidth="1"/>
    <col min="11214" max="11214" width="6.7109375" customWidth="1"/>
    <col min="11215" max="11216" width="11.7109375" customWidth="1"/>
    <col min="11218" max="11219" width="11.7109375" customWidth="1"/>
    <col min="11220" max="11220" width="4.5703125" customWidth="1"/>
    <col min="11221" max="11222" width="11.7109375" customWidth="1"/>
    <col min="11223" max="11225" width="6.7109375" customWidth="1"/>
    <col min="11226" max="11226" width="8.85546875" customWidth="1"/>
    <col min="11228" max="11228" width="15.85546875" customWidth="1"/>
    <col min="11229" max="11229" width="6.7109375" customWidth="1"/>
    <col min="11231" max="11231" width="10.28515625" customWidth="1"/>
    <col min="11235" max="11235" width="4.5703125" customWidth="1"/>
    <col min="11237" max="11237" width="10.140625" customWidth="1"/>
    <col min="11238" max="11241" width="6.7109375" customWidth="1"/>
    <col min="11243" max="11243" width="2.7109375" customWidth="1"/>
    <col min="11244" max="11244" width="4" customWidth="1"/>
    <col min="11245" max="11245" width="11.5703125" customWidth="1"/>
    <col min="11246" max="11246" width="10.7109375" customWidth="1"/>
    <col min="11247" max="11247" width="19" customWidth="1"/>
    <col min="11248" max="11250" width="5.7109375" customWidth="1"/>
    <col min="11251" max="11251" width="7.28515625" customWidth="1"/>
    <col min="11252" max="11252" width="9.28515625" customWidth="1"/>
    <col min="11254" max="11254" width="2.7109375" customWidth="1"/>
    <col min="11255" max="11255" width="4" customWidth="1"/>
    <col min="11256" max="11256" width="11.5703125" customWidth="1"/>
    <col min="11257" max="11257" width="10.7109375" customWidth="1"/>
    <col min="11258" max="11258" width="19" customWidth="1"/>
    <col min="11259" max="11261" width="5.7109375" customWidth="1"/>
    <col min="11262" max="11262" width="7.28515625" customWidth="1"/>
    <col min="11263" max="11263" width="9.28515625" customWidth="1"/>
    <col min="11267" max="11267" width="4" customWidth="1"/>
    <col min="11268" max="11268" width="11.5703125" bestFit="1" customWidth="1"/>
    <col min="11269" max="11269" width="10.7109375" bestFit="1" customWidth="1"/>
    <col min="11270" max="11270" width="19" customWidth="1"/>
    <col min="11271" max="11271" width="7.140625" customWidth="1"/>
    <col min="11272" max="11276" width="5.140625" customWidth="1"/>
    <col min="11277" max="11277" width="3.42578125" customWidth="1"/>
    <col min="11278" max="11286" width="0" hidden="1" customWidth="1"/>
    <col min="11287" max="11287" width="9.28515625" customWidth="1"/>
    <col min="11288" max="11288" width="2.7109375" customWidth="1"/>
    <col min="11289" max="11289" width="4" customWidth="1"/>
    <col min="11290" max="11290" width="11.5703125" customWidth="1"/>
    <col min="11291" max="11291" width="10.7109375" customWidth="1"/>
    <col min="11292" max="11292" width="19" customWidth="1"/>
    <col min="11293" max="11295" width="5.7109375" customWidth="1"/>
    <col min="11296" max="11296" width="7.28515625" customWidth="1"/>
    <col min="11297" max="11297" width="9.28515625" customWidth="1"/>
    <col min="11298" max="11298" width="2.7109375" customWidth="1"/>
    <col min="11299" max="11299" width="4" customWidth="1"/>
    <col min="11300" max="11300" width="11.5703125" customWidth="1"/>
    <col min="11301" max="11301" width="10.7109375" customWidth="1"/>
    <col min="11302" max="11302" width="19" customWidth="1"/>
    <col min="11303" max="11305" width="5.7109375" customWidth="1"/>
    <col min="11306" max="11306" width="7.28515625" customWidth="1"/>
    <col min="11307" max="11307" width="9.28515625" customWidth="1"/>
    <col min="11308" max="11308" width="2.7109375" customWidth="1"/>
    <col min="11309" max="11309" width="4" customWidth="1"/>
    <col min="11310" max="11310" width="11.5703125" customWidth="1"/>
    <col min="11311" max="11311" width="10.7109375" customWidth="1"/>
    <col min="11312" max="11312" width="19" customWidth="1"/>
    <col min="11313" max="11315" width="5.7109375" customWidth="1"/>
    <col min="11316" max="11316" width="7.28515625" customWidth="1"/>
    <col min="11317" max="11317" width="9.28515625" customWidth="1"/>
    <col min="11318" max="11326" width="0" hidden="1" customWidth="1"/>
    <col min="11327" max="11327" width="9.28515625" customWidth="1"/>
    <col min="11328" max="11328" width="2.7109375" customWidth="1"/>
    <col min="11329" max="11329" width="4" customWidth="1"/>
    <col min="11330" max="11330" width="11.5703125" customWidth="1"/>
    <col min="11331" max="11331" width="10.7109375" customWidth="1"/>
    <col min="11332" max="11332" width="19" customWidth="1"/>
    <col min="11333" max="11335" width="5.7109375" customWidth="1"/>
    <col min="11336" max="11336" width="7.28515625" customWidth="1"/>
    <col min="11337" max="11337" width="9.28515625" customWidth="1"/>
    <col min="11338" max="11338" width="2.7109375" customWidth="1"/>
    <col min="11339" max="11339" width="4" customWidth="1"/>
    <col min="11340" max="11340" width="11.5703125" customWidth="1"/>
    <col min="11341" max="11341" width="10.7109375" customWidth="1"/>
    <col min="11342" max="11342" width="19" customWidth="1"/>
    <col min="11343" max="11345" width="5.7109375" customWidth="1"/>
    <col min="11346" max="11346" width="7.28515625" customWidth="1"/>
    <col min="11347" max="11347" width="9.28515625" customWidth="1"/>
    <col min="11348" max="11348" width="2.7109375" customWidth="1"/>
    <col min="11349" max="11349" width="4" customWidth="1"/>
    <col min="11350" max="11350" width="11.5703125" customWidth="1"/>
    <col min="11351" max="11351" width="10.7109375" customWidth="1"/>
    <col min="11352" max="11352" width="19" customWidth="1"/>
    <col min="11353" max="11355" width="5.7109375" customWidth="1"/>
    <col min="11356" max="11356" width="7.28515625" customWidth="1"/>
    <col min="11357" max="11357" width="9.28515625" customWidth="1"/>
    <col min="11358" max="11358" width="10.42578125" customWidth="1"/>
    <col min="11359" max="11359" width="2.7109375" customWidth="1"/>
    <col min="11360" max="11360" width="4" customWidth="1"/>
    <col min="11361" max="11361" width="11.5703125" customWidth="1"/>
    <col min="11362" max="11362" width="10.7109375" customWidth="1"/>
    <col min="11363" max="11363" width="19" customWidth="1"/>
    <col min="11364" max="11366" width="5.7109375" customWidth="1"/>
    <col min="11367" max="11367" width="7.28515625" customWidth="1"/>
    <col min="11368" max="11368" width="9.28515625" customWidth="1"/>
    <col min="11370" max="11370" width="2.7109375" customWidth="1"/>
    <col min="11371" max="11371" width="4" customWidth="1"/>
    <col min="11372" max="11372" width="11.5703125" customWidth="1"/>
    <col min="11373" max="11373" width="10.7109375" customWidth="1"/>
    <col min="11374" max="11374" width="19" customWidth="1"/>
    <col min="11375" max="11377" width="5.7109375" customWidth="1"/>
    <col min="11378" max="11378" width="7.28515625" customWidth="1"/>
    <col min="11379" max="11379" width="9.28515625" customWidth="1"/>
    <col min="11380" max="11380" width="2.7109375" customWidth="1"/>
    <col min="11381" max="11381" width="4" customWidth="1"/>
    <col min="11382" max="11382" width="11.5703125" customWidth="1"/>
    <col min="11383" max="11383" width="10.7109375" customWidth="1"/>
    <col min="11384" max="11384" width="19" customWidth="1"/>
    <col min="11385" max="11387" width="5.7109375" customWidth="1"/>
    <col min="11388" max="11388" width="7.28515625" customWidth="1"/>
    <col min="11389" max="11389" width="9.28515625" customWidth="1"/>
    <col min="11390" max="11390" width="2.85546875" customWidth="1"/>
    <col min="11391" max="11391" width="4" customWidth="1"/>
    <col min="11392" max="11392" width="11.5703125" customWidth="1"/>
    <col min="11393" max="11393" width="10.7109375" customWidth="1"/>
    <col min="11394" max="11394" width="19" customWidth="1"/>
    <col min="11395" max="11397" width="5.7109375" customWidth="1"/>
    <col min="11398" max="11398" width="7.28515625" customWidth="1"/>
    <col min="11399" max="11399" width="9.7109375" customWidth="1"/>
    <col min="11400" max="11400" width="2.7109375" customWidth="1"/>
    <col min="11401" max="11401" width="4" customWidth="1"/>
    <col min="11402" max="11402" width="11.5703125" customWidth="1"/>
    <col min="11403" max="11403" width="10.7109375" customWidth="1"/>
    <col min="11404" max="11404" width="19" customWidth="1"/>
    <col min="11405" max="11407" width="5.7109375" customWidth="1"/>
    <col min="11408" max="11408" width="7.28515625" customWidth="1"/>
    <col min="11409" max="11409" width="9.28515625" customWidth="1"/>
    <col min="11410" max="11410" width="4.42578125" customWidth="1"/>
    <col min="11411" max="11411" width="2.7109375" customWidth="1"/>
    <col min="11412" max="11412" width="4" customWidth="1"/>
    <col min="11413" max="11413" width="11.5703125" customWidth="1"/>
    <col min="11414" max="11414" width="10.7109375" customWidth="1"/>
    <col min="11415" max="11415" width="19" customWidth="1"/>
    <col min="11416" max="11418" width="5.7109375" customWidth="1"/>
    <col min="11419" max="11419" width="7.28515625" customWidth="1"/>
    <col min="11420" max="11420" width="9.28515625" customWidth="1"/>
    <col min="11421" max="11421" width="4.7109375" customWidth="1"/>
    <col min="11422" max="11422" width="18.85546875" customWidth="1"/>
    <col min="11423" max="11423" width="5.140625" customWidth="1"/>
    <col min="11424" max="11425" width="11.7109375" customWidth="1"/>
    <col min="11426" max="11426" width="5.5703125" customWidth="1"/>
    <col min="11427" max="11428" width="11.7109375" customWidth="1"/>
    <col min="11429" max="11429" width="4.5703125" customWidth="1"/>
    <col min="11430" max="11431" width="11.7109375" customWidth="1"/>
    <col min="11432" max="11434" width="6.7109375" customWidth="1"/>
    <col min="11435" max="11435" width="8.85546875" customWidth="1"/>
    <col min="11437" max="11437" width="4.7109375" customWidth="1"/>
    <col min="11438" max="11438" width="18.85546875" customWidth="1"/>
    <col min="11439" max="11439" width="6.7109375" customWidth="1"/>
    <col min="11440" max="11441" width="11.7109375" customWidth="1"/>
    <col min="11443" max="11444" width="11.7109375" customWidth="1"/>
    <col min="11445" max="11445" width="4.5703125" customWidth="1"/>
    <col min="11446" max="11447" width="11.7109375" customWidth="1"/>
    <col min="11448" max="11450" width="6.7109375" customWidth="1"/>
    <col min="11451" max="11451" width="8.85546875" customWidth="1"/>
    <col min="11452" max="11452" width="4.7109375" customWidth="1"/>
    <col min="11453" max="11453" width="18.85546875" customWidth="1"/>
    <col min="11454" max="11454" width="6.7109375" customWidth="1"/>
    <col min="11455" max="11456" width="11.7109375" customWidth="1"/>
    <col min="11458" max="11459" width="11.7109375" customWidth="1"/>
    <col min="11460" max="11460" width="4.5703125" customWidth="1"/>
    <col min="11461" max="11462" width="11.7109375" customWidth="1"/>
    <col min="11463" max="11465" width="6.7109375" customWidth="1"/>
    <col min="11466" max="11466" width="8.85546875" customWidth="1"/>
    <col min="11468" max="11468" width="4.7109375" customWidth="1"/>
    <col min="11469" max="11469" width="18.85546875" customWidth="1"/>
    <col min="11470" max="11470" width="6.7109375" customWidth="1"/>
    <col min="11471" max="11472" width="11.7109375" customWidth="1"/>
    <col min="11474" max="11475" width="11.7109375" customWidth="1"/>
    <col min="11476" max="11476" width="4.5703125" customWidth="1"/>
    <col min="11477" max="11478" width="11.7109375" customWidth="1"/>
    <col min="11479" max="11481" width="6.7109375" customWidth="1"/>
    <col min="11482" max="11482" width="8.85546875" customWidth="1"/>
    <col min="11484" max="11484" width="15.85546875" customWidth="1"/>
    <col min="11485" max="11485" width="6.7109375" customWidth="1"/>
    <col min="11487" max="11487" width="10.28515625" customWidth="1"/>
    <col min="11491" max="11491" width="4.5703125" customWidth="1"/>
    <col min="11493" max="11493" width="10.140625" customWidth="1"/>
    <col min="11494" max="11497" width="6.7109375" customWidth="1"/>
    <col min="11499" max="11499" width="2.7109375" customWidth="1"/>
    <col min="11500" max="11500" width="4" customWidth="1"/>
    <col min="11501" max="11501" width="11.5703125" customWidth="1"/>
    <col min="11502" max="11502" width="10.7109375" customWidth="1"/>
    <col min="11503" max="11503" width="19" customWidth="1"/>
    <col min="11504" max="11506" width="5.7109375" customWidth="1"/>
    <col min="11507" max="11507" width="7.28515625" customWidth="1"/>
    <col min="11508" max="11508" width="9.28515625" customWidth="1"/>
    <col min="11510" max="11510" width="2.7109375" customWidth="1"/>
    <col min="11511" max="11511" width="4" customWidth="1"/>
    <col min="11512" max="11512" width="11.5703125" customWidth="1"/>
    <col min="11513" max="11513" width="10.7109375" customWidth="1"/>
    <col min="11514" max="11514" width="19" customWidth="1"/>
    <col min="11515" max="11517" width="5.7109375" customWidth="1"/>
    <col min="11518" max="11518" width="7.28515625" customWidth="1"/>
    <col min="11519" max="11519" width="9.28515625" customWidth="1"/>
    <col min="11523" max="11523" width="4" customWidth="1"/>
    <col min="11524" max="11524" width="11.5703125" bestFit="1" customWidth="1"/>
    <col min="11525" max="11525" width="10.7109375" bestFit="1" customWidth="1"/>
    <col min="11526" max="11526" width="19" customWidth="1"/>
    <col min="11527" max="11527" width="7.140625" customWidth="1"/>
    <col min="11528" max="11532" width="5.140625" customWidth="1"/>
    <col min="11533" max="11533" width="3.42578125" customWidth="1"/>
    <col min="11534" max="11542" width="0" hidden="1" customWidth="1"/>
    <col min="11543" max="11543" width="9.28515625" customWidth="1"/>
    <col min="11544" max="11544" width="2.7109375" customWidth="1"/>
    <col min="11545" max="11545" width="4" customWidth="1"/>
    <col min="11546" max="11546" width="11.5703125" customWidth="1"/>
    <col min="11547" max="11547" width="10.7109375" customWidth="1"/>
    <col min="11548" max="11548" width="19" customWidth="1"/>
    <col min="11549" max="11551" width="5.7109375" customWidth="1"/>
    <col min="11552" max="11552" width="7.28515625" customWidth="1"/>
    <col min="11553" max="11553" width="9.28515625" customWidth="1"/>
    <col min="11554" max="11554" width="2.7109375" customWidth="1"/>
    <col min="11555" max="11555" width="4" customWidth="1"/>
    <col min="11556" max="11556" width="11.5703125" customWidth="1"/>
    <col min="11557" max="11557" width="10.7109375" customWidth="1"/>
    <col min="11558" max="11558" width="19" customWidth="1"/>
    <col min="11559" max="11561" width="5.7109375" customWidth="1"/>
    <col min="11562" max="11562" width="7.28515625" customWidth="1"/>
    <col min="11563" max="11563" width="9.28515625" customWidth="1"/>
    <col min="11564" max="11564" width="2.7109375" customWidth="1"/>
    <col min="11565" max="11565" width="4" customWidth="1"/>
    <col min="11566" max="11566" width="11.5703125" customWidth="1"/>
    <col min="11567" max="11567" width="10.7109375" customWidth="1"/>
    <col min="11568" max="11568" width="19" customWidth="1"/>
    <col min="11569" max="11571" width="5.7109375" customWidth="1"/>
    <col min="11572" max="11572" width="7.28515625" customWidth="1"/>
    <col min="11573" max="11573" width="9.28515625" customWidth="1"/>
    <col min="11574" max="11582" width="0" hidden="1" customWidth="1"/>
    <col min="11583" max="11583" width="9.28515625" customWidth="1"/>
    <col min="11584" max="11584" width="2.7109375" customWidth="1"/>
    <col min="11585" max="11585" width="4" customWidth="1"/>
    <col min="11586" max="11586" width="11.5703125" customWidth="1"/>
    <col min="11587" max="11587" width="10.7109375" customWidth="1"/>
    <col min="11588" max="11588" width="19" customWidth="1"/>
    <col min="11589" max="11591" width="5.7109375" customWidth="1"/>
    <col min="11592" max="11592" width="7.28515625" customWidth="1"/>
    <col min="11593" max="11593" width="9.28515625" customWidth="1"/>
    <col min="11594" max="11594" width="2.7109375" customWidth="1"/>
    <col min="11595" max="11595" width="4" customWidth="1"/>
    <col min="11596" max="11596" width="11.5703125" customWidth="1"/>
    <col min="11597" max="11597" width="10.7109375" customWidth="1"/>
    <col min="11598" max="11598" width="19" customWidth="1"/>
    <col min="11599" max="11601" width="5.7109375" customWidth="1"/>
    <col min="11602" max="11602" width="7.28515625" customWidth="1"/>
    <col min="11603" max="11603" width="9.28515625" customWidth="1"/>
    <col min="11604" max="11604" width="2.7109375" customWidth="1"/>
    <col min="11605" max="11605" width="4" customWidth="1"/>
    <col min="11606" max="11606" width="11.5703125" customWidth="1"/>
    <col min="11607" max="11607" width="10.7109375" customWidth="1"/>
    <col min="11608" max="11608" width="19" customWidth="1"/>
    <col min="11609" max="11611" width="5.7109375" customWidth="1"/>
    <col min="11612" max="11612" width="7.28515625" customWidth="1"/>
    <col min="11613" max="11613" width="9.28515625" customWidth="1"/>
    <col min="11614" max="11614" width="10.42578125" customWidth="1"/>
    <col min="11615" max="11615" width="2.7109375" customWidth="1"/>
    <col min="11616" max="11616" width="4" customWidth="1"/>
    <col min="11617" max="11617" width="11.5703125" customWidth="1"/>
    <col min="11618" max="11618" width="10.7109375" customWidth="1"/>
    <col min="11619" max="11619" width="19" customWidth="1"/>
    <col min="11620" max="11622" width="5.7109375" customWidth="1"/>
    <col min="11623" max="11623" width="7.28515625" customWidth="1"/>
    <col min="11624" max="11624" width="9.28515625" customWidth="1"/>
    <col min="11626" max="11626" width="2.7109375" customWidth="1"/>
    <col min="11627" max="11627" width="4" customWidth="1"/>
    <col min="11628" max="11628" width="11.5703125" customWidth="1"/>
    <col min="11629" max="11629" width="10.7109375" customWidth="1"/>
    <col min="11630" max="11630" width="19" customWidth="1"/>
    <col min="11631" max="11633" width="5.7109375" customWidth="1"/>
    <col min="11634" max="11634" width="7.28515625" customWidth="1"/>
    <col min="11635" max="11635" width="9.28515625" customWidth="1"/>
    <col min="11636" max="11636" width="2.7109375" customWidth="1"/>
    <col min="11637" max="11637" width="4" customWidth="1"/>
    <col min="11638" max="11638" width="11.5703125" customWidth="1"/>
    <col min="11639" max="11639" width="10.7109375" customWidth="1"/>
    <col min="11640" max="11640" width="19" customWidth="1"/>
    <col min="11641" max="11643" width="5.7109375" customWidth="1"/>
    <col min="11644" max="11644" width="7.28515625" customWidth="1"/>
    <col min="11645" max="11645" width="9.28515625" customWidth="1"/>
    <col min="11646" max="11646" width="2.85546875" customWidth="1"/>
    <col min="11647" max="11647" width="4" customWidth="1"/>
    <col min="11648" max="11648" width="11.5703125" customWidth="1"/>
    <col min="11649" max="11649" width="10.7109375" customWidth="1"/>
    <col min="11650" max="11650" width="19" customWidth="1"/>
    <col min="11651" max="11653" width="5.7109375" customWidth="1"/>
    <col min="11654" max="11654" width="7.28515625" customWidth="1"/>
    <col min="11655" max="11655" width="9.7109375" customWidth="1"/>
    <col min="11656" max="11656" width="2.7109375" customWidth="1"/>
    <col min="11657" max="11657" width="4" customWidth="1"/>
    <col min="11658" max="11658" width="11.5703125" customWidth="1"/>
    <col min="11659" max="11659" width="10.7109375" customWidth="1"/>
    <col min="11660" max="11660" width="19" customWidth="1"/>
    <col min="11661" max="11663" width="5.7109375" customWidth="1"/>
    <col min="11664" max="11664" width="7.28515625" customWidth="1"/>
    <col min="11665" max="11665" width="9.28515625" customWidth="1"/>
    <col min="11666" max="11666" width="4.42578125" customWidth="1"/>
    <col min="11667" max="11667" width="2.7109375" customWidth="1"/>
    <col min="11668" max="11668" width="4" customWidth="1"/>
    <col min="11669" max="11669" width="11.5703125" customWidth="1"/>
    <col min="11670" max="11670" width="10.7109375" customWidth="1"/>
    <col min="11671" max="11671" width="19" customWidth="1"/>
    <col min="11672" max="11674" width="5.7109375" customWidth="1"/>
    <col min="11675" max="11675" width="7.28515625" customWidth="1"/>
    <col min="11676" max="11676" width="9.28515625" customWidth="1"/>
    <col min="11677" max="11677" width="4.7109375" customWidth="1"/>
    <col min="11678" max="11678" width="18.85546875" customWidth="1"/>
    <col min="11679" max="11679" width="5.140625" customWidth="1"/>
    <col min="11680" max="11681" width="11.7109375" customWidth="1"/>
    <col min="11682" max="11682" width="5.5703125" customWidth="1"/>
    <col min="11683" max="11684" width="11.7109375" customWidth="1"/>
    <col min="11685" max="11685" width="4.5703125" customWidth="1"/>
    <col min="11686" max="11687" width="11.7109375" customWidth="1"/>
    <col min="11688" max="11690" width="6.7109375" customWidth="1"/>
    <col min="11691" max="11691" width="8.85546875" customWidth="1"/>
    <col min="11693" max="11693" width="4.7109375" customWidth="1"/>
    <col min="11694" max="11694" width="18.85546875" customWidth="1"/>
    <col min="11695" max="11695" width="6.7109375" customWidth="1"/>
    <col min="11696" max="11697" width="11.7109375" customWidth="1"/>
    <col min="11699" max="11700" width="11.7109375" customWidth="1"/>
    <col min="11701" max="11701" width="4.5703125" customWidth="1"/>
    <col min="11702" max="11703" width="11.7109375" customWidth="1"/>
    <col min="11704" max="11706" width="6.7109375" customWidth="1"/>
    <col min="11707" max="11707" width="8.85546875" customWidth="1"/>
    <col min="11708" max="11708" width="4.7109375" customWidth="1"/>
    <col min="11709" max="11709" width="18.85546875" customWidth="1"/>
    <col min="11710" max="11710" width="6.7109375" customWidth="1"/>
    <col min="11711" max="11712" width="11.7109375" customWidth="1"/>
    <col min="11714" max="11715" width="11.7109375" customWidth="1"/>
    <col min="11716" max="11716" width="4.5703125" customWidth="1"/>
    <col min="11717" max="11718" width="11.7109375" customWidth="1"/>
    <col min="11719" max="11721" width="6.7109375" customWidth="1"/>
    <col min="11722" max="11722" width="8.85546875" customWidth="1"/>
    <col min="11724" max="11724" width="4.7109375" customWidth="1"/>
    <col min="11725" max="11725" width="18.85546875" customWidth="1"/>
    <col min="11726" max="11726" width="6.7109375" customWidth="1"/>
    <col min="11727" max="11728" width="11.7109375" customWidth="1"/>
    <col min="11730" max="11731" width="11.7109375" customWidth="1"/>
    <col min="11732" max="11732" width="4.5703125" customWidth="1"/>
    <col min="11733" max="11734" width="11.7109375" customWidth="1"/>
    <col min="11735" max="11737" width="6.7109375" customWidth="1"/>
    <col min="11738" max="11738" width="8.85546875" customWidth="1"/>
    <col min="11740" max="11740" width="15.85546875" customWidth="1"/>
    <col min="11741" max="11741" width="6.7109375" customWidth="1"/>
    <col min="11743" max="11743" width="10.28515625" customWidth="1"/>
    <col min="11747" max="11747" width="4.5703125" customWidth="1"/>
    <col min="11749" max="11749" width="10.140625" customWidth="1"/>
    <col min="11750" max="11753" width="6.7109375" customWidth="1"/>
    <col min="11755" max="11755" width="2.7109375" customWidth="1"/>
    <col min="11756" max="11756" width="4" customWidth="1"/>
    <col min="11757" max="11757" width="11.5703125" customWidth="1"/>
    <col min="11758" max="11758" width="10.7109375" customWidth="1"/>
    <col min="11759" max="11759" width="19" customWidth="1"/>
    <col min="11760" max="11762" width="5.7109375" customWidth="1"/>
    <col min="11763" max="11763" width="7.28515625" customWidth="1"/>
    <col min="11764" max="11764" width="9.28515625" customWidth="1"/>
    <col min="11766" max="11766" width="2.7109375" customWidth="1"/>
    <col min="11767" max="11767" width="4" customWidth="1"/>
    <col min="11768" max="11768" width="11.5703125" customWidth="1"/>
    <col min="11769" max="11769" width="10.7109375" customWidth="1"/>
    <col min="11770" max="11770" width="19" customWidth="1"/>
    <col min="11771" max="11773" width="5.7109375" customWidth="1"/>
    <col min="11774" max="11774" width="7.28515625" customWidth="1"/>
    <col min="11775" max="11775" width="9.28515625" customWidth="1"/>
    <col min="11779" max="11779" width="4" customWidth="1"/>
    <col min="11780" max="11780" width="11.5703125" bestFit="1" customWidth="1"/>
    <col min="11781" max="11781" width="10.7109375" bestFit="1" customWidth="1"/>
    <col min="11782" max="11782" width="19" customWidth="1"/>
    <col min="11783" max="11783" width="7.140625" customWidth="1"/>
    <col min="11784" max="11788" width="5.140625" customWidth="1"/>
    <col min="11789" max="11789" width="3.42578125" customWidth="1"/>
    <col min="11790" max="11798" width="0" hidden="1" customWidth="1"/>
    <col min="11799" max="11799" width="9.28515625" customWidth="1"/>
    <col min="11800" max="11800" width="2.7109375" customWidth="1"/>
    <col min="11801" max="11801" width="4" customWidth="1"/>
    <col min="11802" max="11802" width="11.5703125" customWidth="1"/>
    <col min="11803" max="11803" width="10.7109375" customWidth="1"/>
    <col min="11804" max="11804" width="19" customWidth="1"/>
    <col min="11805" max="11807" width="5.7109375" customWidth="1"/>
    <col min="11808" max="11808" width="7.28515625" customWidth="1"/>
    <col min="11809" max="11809" width="9.28515625" customWidth="1"/>
    <col min="11810" max="11810" width="2.7109375" customWidth="1"/>
    <col min="11811" max="11811" width="4" customWidth="1"/>
    <col min="11812" max="11812" width="11.5703125" customWidth="1"/>
    <col min="11813" max="11813" width="10.7109375" customWidth="1"/>
    <col min="11814" max="11814" width="19" customWidth="1"/>
    <col min="11815" max="11817" width="5.7109375" customWidth="1"/>
    <col min="11818" max="11818" width="7.28515625" customWidth="1"/>
    <col min="11819" max="11819" width="9.28515625" customWidth="1"/>
    <col min="11820" max="11820" width="2.7109375" customWidth="1"/>
    <col min="11821" max="11821" width="4" customWidth="1"/>
    <col min="11822" max="11822" width="11.5703125" customWidth="1"/>
    <col min="11823" max="11823" width="10.7109375" customWidth="1"/>
    <col min="11824" max="11824" width="19" customWidth="1"/>
    <col min="11825" max="11827" width="5.7109375" customWidth="1"/>
    <col min="11828" max="11828" width="7.28515625" customWidth="1"/>
    <col min="11829" max="11829" width="9.28515625" customWidth="1"/>
    <col min="11830" max="11838" width="0" hidden="1" customWidth="1"/>
    <col min="11839" max="11839" width="9.28515625" customWidth="1"/>
    <col min="11840" max="11840" width="2.7109375" customWidth="1"/>
    <col min="11841" max="11841" width="4" customWidth="1"/>
    <col min="11842" max="11842" width="11.5703125" customWidth="1"/>
    <col min="11843" max="11843" width="10.7109375" customWidth="1"/>
    <col min="11844" max="11844" width="19" customWidth="1"/>
    <col min="11845" max="11847" width="5.7109375" customWidth="1"/>
    <col min="11848" max="11848" width="7.28515625" customWidth="1"/>
    <col min="11849" max="11849" width="9.28515625" customWidth="1"/>
    <col min="11850" max="11850" width="2.7109375" customWidth="1"/>
    <col min="11851" max="11851" width="4" customWidth="1"/>
    <col min="11852" max="11852" width="11.5703125" customWidth="1"/>
    <col min="11853" max="11853" width="10.7109375" customWidth="1"/>
    <col min="11854" max="11854" width="19" customWidth="1"/>
    <col min="11855" max="11857" width="5.7109375" customWidth="1"/>
    <col min="11858" max="11858" width="7.28515625" customWidth="1"/>
    <col min="11859" max="11859" width="9.28515625" customWidth="1"/>
    <col min="11860" max="11860" width="2.7109375" customWidth="1"/>
    <col min="11861" max="11861" width="4" customWidth="1"/>
    <col min="11862" max="11862" width="11.5703125" customWidth="1"/>
    <col min="11863" max="11863" width="10.7109375" customWidth="1"/>
    <col min="11864" max="11864" width="19" customWidth="1"/>
    <col min="11865" max="11867" width="5.7109375" customWidth="1"/>
    <col min="11868" max="11868" width="7.28515625" customWidth="1"/>
    <col min="11869" max="11869" width="9.28515625" customWidth="1"/>
    <col min="11870" max="11870" width="10.42578125" customWidth="1"/>
    <col min="11871" max="11871" width="2.7109375" customWidth="1"/>
    <col min="11872" max="11872" width="4" customWidth="1"/>
    <col min="11873" max="11873" width="11.5703125" customWidth="1"/>
    <col min="11874" max="11874" width="10.7109375" customWidth="1"/>
    <col min="11875" max="11875" width="19" customWidth="1"/>
    <col min="11876" max="11878" width="5.7109375" customWidth="1"/>
    <col min="11879" max="11879" width="7.28515625" customWidth="1"/>
    <col min="11880" max="11880" width="9.28515625" customWidth="1"/>
    <col min="11882" max="11882" width="2.7109375" customWidth="1"/>
    <col min="11883" max="11883" width="4" customWidth="1"/>
    <col min="11884" max="11884" width="11.5703125" customWidth="1"/>
    <col min="11885" max="11885" width="10.7109375" customWidth="1"/>
    <col min="11886" max="11886" width="19" customWidth="1"/>
    <col min="11887" max="11889" width="5.7109375" customWidth="1"/>
    <col min="11890" max="11890" width="7.28515625" customWidth="1"/>
    <col min="11891" max="11891" width="9.28515625" customWidth="1"/>
    <col min="11892" max="11892" width="2.7109375" customWidth="1"/>
    <col min="11893" max="11893" width="4" customWidth="1"/>
    <col min="11894" max="11894" width="11.5703125" customWidth="1"/>
    <col min="11895" max="11895" width="10.7109375" customWidth="1"/>
    <col min="11896" max="11896" width="19" customWidth="1"/>
    <col min="11897" max="11899" width="5.7109375" customWidth="1"/>
    <col min="11900" max="11900" width="7.28515625" customWidth="1"/>
    <col min="11901" max="11901" width="9.28515625" customWidth="1"/>
    <col min="11902" max="11902" width="2.85546875" customWidth="1"/>
    <col min="11903" max="11903" width="4" customWidth="1"/>
    <col min="11904" max="11904" width="11.5703125" customWidth="1"/>
    <col min="11905" max="11905" width="10.7109375" customWidth="1"/>
    <col min="11906" max="11906" width="19" customWidth="1"/>
    <col min="11907" max="11909" width="5.7109375" customWidth="1"/>
    <col min="11910" max="11910" width="7.28515625" customWidth="1"/>
    <col min="11911" max="11911" width="9.7109375" customWidth="1"/>
    <col min="11912" max="11912" width="2.7109375" customWidth="1"/>
    <col min="11913" max="11913" width="4" customWidth="1"/>
    <col min="11914" max="11914" width="11.5703125" customWidth="1"/>
    <col min="11915" max="11915" width="10.7109375" customWidth="1"/>
    <col min="11916" max="11916" width="19" customWidth="1"/>
    <col min="11917" max="11919" width="5.7109375" customWidth="1"/>
    <col min="11920" max="11920" width="7.28515625" customWidth="1"/>
    <col min="11921" max="11921" width="9.28515625" customWidth="1"/>
    <col min="11922" max="11922" width="4.42578125" customWidth="1"/>
    <col min="11923" max="11923" width="2.7109375" customWidth="1"/>
    <col min="11924" max="11924" width="4" customWidth="1"/>
    <col min="11925" max="11925" width="11.5703125" customWidth="1"/>
    <col min="11926" max="11926" width="10.7109375" customWidth="1"/>
    <col min="11927" max="11927" width="19" customWidth="1"/>
    <col min="11928" max="11930" width="5.7109375" customWidth="1"/>
    <col min="11931" max="11931" width="7.28515625" customWidth="1"/>
    <col min="11932" max="11932" width="9.28515625" customWidth="1"/>
    <col min="11933" max="11933" width="4.7109375" customWidth="1"/>
    <col min="11934" max="11934" width="18.85546875" customWidth="1"/>
    <col min="11935" max="11935" width="5.140625" customWidth="1"/>
    <col min="11936" max="11937" width="11.7109375" customWidth="1"/>
    <col min="11938" max="11938" width="5.5703125" customWidth="1"/>
    <col min="11939" max="11940" width="11.7109375" customWidth="1"/>
    <col min="11941" max="11941" width="4.5703125" customWidth="1"/>
    <col min="11942" max="11943" width="11.7109375" customWidth="1"/>
    <col min="11944" max="11946" width="6.7109375" customWidth="1"/>
    <col min="11947" max="11947" width="8.85546875" customWidth="1"/>
    <col min="11949" max="11949" width="4.7109375" customWidth="1"/>
    <col min="11950" max="11950" width="18.85546875" customWidth="1"/>
    <col min="11951" max="11951" width="6.7109375" customWidth="1"/>
    <col min="11952" max="11953" width="11.7109375" customWidth="1"/>
    <col min="11955" max="11956" width="11.7109375" customWidth="1"/>
    <col min="11957" max="11957" width="4.5703125" customWidth="1"/>
    <col min="11958" max="11959" width="11.7109375" customWidth="1"/>
    <col min="11960" max="11962" width="6.7109375" customWidth="1"/>
    <col min="11963" max="11963" width="8.85546875" customWidth="1"/>
    <col min="11964" max="11964" width="4.7109375" customWidth="1"/>
    <col min="11965" max="11965" width="18.85546875" customWidth="1"/>
    <col min="11966" max="11966" width="6.7109375" customWidth="1"/>
    <col min="11967" max="11968" width="11.7109375" customWidth="1"/>
    <col min="11970" max="11971" width="11.7109375" customWidth="1"/>
    <col min="11972" max="11972" width="4.5703125" customWidth="1"/>
    <col min="11973" max="11974" width="11.7109375" customWidth="1"/>
    <col min="11975" max="11977" width="6.7109375" customWidth="1"/>
    <col min="11978" max="11978" width="8.85546875" customWidth="1"/>
    <col min="11980" max="11980" width="4.7109375" customWidth="1"/>
    <col min="11981" max="11981" width="18.85546875" customWidth="1"/>
    <col min="11982" max="11982" width="6.7109375" customWidth="1"/>
    <col min="11983" max="11984" width="11.7109375" customWidth="1"/>
    <col min="11986" max="11987" width="11.7109375" customWidth="1"/>
    <col min="11988" max="11988" width="4.5703125" customWidth="1"/>
    <col min="11989" max="11990" width="11.7109375" customWidth="1"/>
    <col min="11991" max="11993" width="6.7109375" customWidth="1"/>
    <col min="11994" max="11994" width="8.85546875" customWidth="1"/>
    <col min="11996" max="11996" width="15.85546875" customWidth="1"/>
    <col min="11997" max="11997" width="6.7109375" customWidth="1"/>
    <col min="11999" max="11999" width="10.28515625" customWidth="1"/>
    <col min="12003" max="12003" width="4.5703125" customWidth="1"/>
    <col min="12005" max="12005" width="10.140625" customWidth="1"/>
    <col min="12006" max="12009" width="6.7109375" customWidth="1"/>
    <col min="12011" max="12011" width="2.7109375" customWidth="1"/>
    <col min="12012" max="12012" width="4" customWidth="1"/>
    <col min="12013" max="12013" width="11.5703125" customWidth="1"/>
    <col min="12014" max="12014" width="10.7109375" customWidth="1"/>
    <col min="12015" max="12015" width="19" customWidth="1"/>
    <col min="12016" max="12018" width="5.7109375" customWidth="1"/>
    <col min="12019" max="12019" width="7.28515625" customWidth="1"/>
    <col min="12020" max="12020" width="9.28515625" customWidth="1"/>
    <col min="12022" max="12022" width="2.7109375" customWidth="1"/>
    <col min="12023" max="12023" width="4" customWidth="1"/>
    <col min="12024" max="12024" width="11.5703125" customWidth="1"/>
    <col min="12025" max="12025" width="10.7109375" customWidth="1"/>
    <col min="12026" max="12026" width="19" customWidth="1"/>
    <col min="12027" max="12029" width="5.7109375" customWidth="1"/>
    <col min="12030" max="12030" width="7.28515625" customWidth="1"/>
    <col min="12031" max="12031" width="9.28515625" customWidth="1"/>
    <col min="12035" max="12035" width="4" customWidth="1"/>
    <col min="12036" max="12036" width="11.5703125" bestFit="1" customWidth="1"/>
    <col min="12037" max="12037" width="10.7109375" bestFit="1" customWidth="1"/>
    <col min="12038" max="12038" width="19" customWidth="1"/>
    <col min="12039" max="12039" width="7.140625" customWidth="1"/>
    <col min="12040" max="12044" width="5.140625" customWidth="1"/>
    <col min="12045" max="12045" width="3.42578125" customWidth="1"/>
    <col min="12046" max="12054" width="0" hidden="1" customWidth="1"/>
    <col min="12055" max="12055" width="9.28515625" customWidth="1"/>
    <col min="12056" max="12056" width="2.7109375" customWidth="1"/>
    <col min="12057" max="12057" width="4" customWidth="1"/>
    <col min="12058" max="12058" width="11.5703125" customWidth="1"/>
    <col min="12059" max="12059" width="10.7109375" customWidth="1"/>
    <col min="12060" max="12060" width="19" customWidth="1"/>
    <col min="12061" max="12063" width="5.7109375" customWidth="1"/>
    <col min="12064" max="12064" width="7.28515625" customWidth="1"/>
    <col min="12065" max="12065" width="9.28515625" customWidth="1"/>
    <col min="12066" max="12066" width="2.7109375" customWidth="1"/>
    <col min="12067" max="12067" width="4" customWidth="1"/>
    <col min="12068" max="12068" width="11.5703125" customWidth="1"/>
    <col min="12069" max="12069" width="10.7109375" customWidth="1"/>
    <col min="12070" max="12070" width="19" customWidth="1"/>
    <col min="12071" max="12073" width="5.7109375" customWidth="1"/>
    <col min="12074" max="12074" width="7.28515625" customWidth="1"/>
    <col min="12075" max="12075" width="9.28515625" customWidth="1"/>
    <col min="12076" max="12076" width="2.7109375" customWidth="1"/>
    <col min="12077" max="12077" width="4" customWidth="1"/>
    <col min="12078" max="12078" width="11.5703125" customWidth="1"/>
    <col min="12079" max="12079" width="10.7109375" customWidth="1"/>
    <col min="12080" max="12080" width="19" customWidth="1"/>
    <col min="12081" max="12083" width="5.7109375" customWidth="1"/>
    <col min="12084" max="12084" width="7.28515625" customWidth="1"/>
    <col min="12085" max="12085" width="9.28515625" customWidth="1"/>
    <col min="12086" max="12094" width="0" hidden="1" customWidth="1"/>
    <col min="12095" max="12095" width="9.28515625" customWidth="1"/>
    <col min="12096" max="12096" width="2.7109375" customWidth="1"/>
    <col min="12097" max="12097" width="4" customWidth="1"/>
    <col min="12098" max="12098" width="11.5703125" customWidth="1"/>
    <col min="12099" max="12099" width="10.7109375" customWidth="1"/>
    <col min="12100" max="12100" width="19" customWidth="1"/>
    <col min="12101" max="12103" width="5.7109375" customWidth="1"/>
    <col min="12104" max="12104" width="7.28515625" customWidth="1"/>
    <col min="12105" max="12105" width="9.28515625" customWidth="1"/>
    <col min="12106" max="12106" width="2.7109375" customWidth="1"/>
    <col min="12107" max="12107" width="4" customWidth="1"/>
    <col min="12108" max="12108" width="11.5703125" customWidth="1"/>
    <col min="12109" max="12109" width="10.7109375" customWidth="1"/>
    <col min="12110" max="12110" width="19" customWidth="1"/>
    <col min="12111" max="12113" width="5.7109375" customWidth="1"/>
    <col min="12114" max="12114" width="7.28515625" customWidth="1"/>
    <col min="12115" max="12115" width="9.28515625" customWidth="1"/>
    <col min="12116" max="12116" width="2.7109375" customWidth="1"/>
    <col min="12117" max="12117" width="4" customWidth="1"/>
    <col min="12118" max="12118" width="11.5703125" customWidth="1"/>
    <col min="12119" max="12119" width="10.7109375" customWidth="1"/>
    <col min="12120" max="12120" width="19" customWidth="1"/>
    <col min="12121" max="12123" width="5.7109375" customWidth="1"/>
    <col min="12124" max="12124" width="7.28515625" customWidth="1"/>
    <col min="12125" max="12125" width="9.28515625" customWidth="1"/>
    <col min="12126" max="12126" width="10.42578125" customWidth="1"/>
    <col min="12127" max="12127" width="2.7109375" customWidth="1"/>
    <col min="12128" max="12128" width="4" customWidth="1"/>
    <col min="12129" max="12129" width="11.5703125" customWidth="1"/>
    <col min="12130" max="12130" width="10.7109375" customWidth="1"/>
    <col min="12131" max="12131" width="19" customWidth="1"/>
    <col min="12132" max="12134" width="5.7109375" customWidth="1"/>
    <col min="12135" max="12135" width="7.28515625" customWidth="1"/>
    <col min="12136" max="12136" width="9.28515625" customWidth="1"/>
    <col min="12138" max="12138" width="2.7109375" customWidth="1"/>
    <col min="12139" max="12139" width="4" customWidth="1"/>
    <col min="12140" max="12140" width="11.5703125" customWidth="1"/>
    <col min="12141" max="12141" width="10.7109375" customWidth="1"/>
    <col min="12142" max="12142" width="19" customWidth="1"/>
    <col min="12143" max="12145" width="5.7109375" customWidth="1"/>
    <col min="12146" max="12146" width="7.28515625" customWidth="1"/>
    <col min="12147" max="12147" width="9.28515625" customWidth="1"/>
    <col min="12148" max="12148" width="2.7109375" customWidth="1"/>
    <col min="12149" max="12149" width="4" customWidth="1"/>
    <col min="12150" max="12150" width="11.5703125" customWidth="1"/>
    <col min="12151" max="12151" width="10.7109375" customWidth="1"/>
    <col min="12152" max="12152" width="19" customWidth="1"/>
    <col min="12153" max="12155" width="5.7109375" customWidth="1"/>
    <col min="12156" max="12156" width="7.28515625" customWidth="1"/>
    <col min="12157" max="12157" width="9.28515625" customWidth="1"/>
    <col min="12158" max="12158" width="2.85546875" customWidth="1"/>
    <col min="12159" max="12159" width="4" customWidth="1"/>
    <col min="12160" max="12160" width="11.5703125" customWidth="1"/>
    <col min="12161" max="12161" width="10.7109375" customWidth="1"/>
    <col min="12162" max="12162" width="19" customWidth="1"/>
    <col min="12163" max="12165" width="5.7109375" customWidth="1"/>
    <col min="12166" max="12166" width="7.28515625" customWidth="1"/>
    <col min="12167" max="12167" width="9.7109375" customWidth="1"/>
    <col min="12168" max="12168" width="2.7109375" customWidth="1"/>
    <col min="12169" max="12169" width="4" customWidth="1"/>
    <col min="12170" max="12170" width="11.5703125" customWidth="1"/>
    <col min="12171" max="12171" width="10.7109375" customWidth="1"/>
    <col min="12172" max="12172" width="19" customWidth="1"/>
    <col min="12173" max="12175" width="5.7109375" customWidth="1"/>
    <col min="12176" max="12176" width="7.28515625" customWidth="1"/>
    <col min="12177" max="12177" width="9.28515625" customWidth="1"/>
    <col min="12178" max="12178" width="4.42578125" customWidth="1"/>
    <col min="12179" max="12179" width="2.7109375" customWidth="1"/>
    <col min="12180" max="12180" width="4" customWidth="1"/>
    <col min="12181" max="12181" width="11.5703125" customWidth="1"/>
    <col min="12182" max="12182" width="10.7109375" customWidth="1"/>
    <col min="12183" max="12183" width="19" customWidth="1"/>
    <col min="12184" max="12186" width="5.7109375" customWidth="1"/>
    <col min="12187" max="12187" width="7.28515625" customWidth="1"/>
    <col min="12188" max="12188" width="9.28515625" customWidth="1"/>
    <col min="12189" max="12189" width="4.7109375" customWidth="1"/>
    <col min="12190" max="12190" width="18.85546875" customWidth="1"/>
    <col min="12191" max="12191" width="5.140625" customWidth="1"/>
    <col min="12192" max="12193" width="11.7109375" customWidth="1"/>
    <col min="12194" max="12194" width="5.5703125" customWidth="1"/>
    <col min="12195" max="12196" width="11.7109375" customWidth="1"/>
    <col min="12197" max="12197" width="4.5703125" customWidth="1"/>
    <col min="12198" max="12199" width="11.7109375" customWidth="1"/>
    <col min="12200" max="12202" width="6.7109375" customWidth="1"/>
    <col min="12203" max="12203" width="8.85546875" customWidth="1"/>
    <col min="12205" max="12205" width="4.7109375" customWidth="1"/>
    <col min="12206" max="12206" width="18.85546875" customWidth="1"/>
    <col min="12207" max="12207" width="6.7109375" customWidth="1"/>
    <col min="12208" max="12209" width="11.7109375" customWidth="1"/>
    <col min="12211" max="12212" width="11.7109375" customWidth="1"/>
    <col min="12213" max="12213" width="4.5703125" customWidth="1"/>
    <col min="12214" max="12215" width="11.7109375" customWidth="1"/>
    <col min="12216" max="12218" width="6.7109375" customWidth="1"/>
    <col min="12219" max="12219" width="8.85546875" customWidth="1"/>
    <col min="12220" max="12220" width="4.7109375" customWidth="1"/>
    <col min="12221" max="12221" width="18.85546875" customWidth="1"/>
    <col min="12222" max="12222" width="6.7109375" customWidth="1"/>
    <col min="12223" max="12224" width="11.7109375" customWidth="1"/>
    <col min="12226" max="12227" width="11.7109375" customWidth="1"/>
    <col min="12228" max="12228" width="4.5703125" customWidth="1"/>
    <col min="12229" max="12230" width="11.7109375" customWidth="1"/>
    <col min="12231" max="12233" width="6.7109375" customWidth="1"/>
    <col min="12234" max="12234" width="8.85546875" customWidth="1"/>
    <col min="12236" max="12236" width="4.7109375" customWidth="1"/>
    <col min="12237" max="12237" width="18.85546875" customWidth="1"/>
    <col min="12238" max="12238" width="6.7109375" customWidth="1"/>
    <col min="12239" max="12240" width="11.7109375" customWidth="1"/>
    <col min="12242" max="12243" width="11.7109375" customWidth="1"/>
    <col min="12244" max="12244" width="4.5703125" customWidth="1"/>
    <col min="12245" max="12246" width="11.7109375" customWidth="1"/>
    <col min="12247" max="12249" width="6.7109375" customWidth="1"/>
    <col min="12250" max="12250" width="8.85546875" customWidth="1"/>
    <col min="12252" max="12252" width="15.85546875" customWidth="1"/>
    <col min="12253" max="12253" width="6.7109375" customWidth="1"/>
    <col min="12255" max="12255" width="10.28515625" customWidth="1"/>
    <col min="12259" max="12259" width="4.5703125" customWidth="1"/>
    <col min="12261" max="12261" width="10.140625" customWidth="1"/>
    <col min="12262" max="12265" width="6.7109375" customWidth="1"/>
    <col min="12267" max="12267" width="2.7109375" customWidth="1"/>
    <col min="12268" max="12268" width="4" customWidth="1"/>
    <col min="12269" max="12269" width="11.5703125" customWidth="1"/>
    <col min="12270" max="12270" width="10.7109375" customWidth="1"/>
    <col min="12271" max="12271" width="19" customWidth="1"/>
    <col min="12272" max="12274" width="5.7109375" customWidth="1"/>
    <col min="12275" max="12275" width="7.28515625" customWidth="1"/>
    <col min="12276" max="12276" width="9.28515625" customWidth="1"/>
    <col min="12278" max="12278" width="2.7109375" customWidth="1"/>
    <col min="12279" max="12279" width="4" customWidth="1"/>
    <col min="12280" max="12280" width="11.5703125" customWidth="1"/>
    <col min="12281" max="12281" width="10.7109375" customWidth="1"/>
    <col min="12282" max="12282" width="19" customWidth="1"/>
    <col min="12283" max="12285" width="5.7109375" customWidth="1"/>
    <col min="12286" max="12286" width="7.28515625" customWidth="1"/>
    <col min="12287" max="12287" width="9.28515625" customWidth="1"/>
    <col min="12291" max="12291" width="4" customWidth="1"/>
    <col min="12292" max="12292" width="11.5703125" bestFit="1" customWidth="1"/>
    <col min="12293" max="12293" width="10.7109375" bestFit="1" customWidth="1"/>
    <col min="12294" max="12294" width="19" customWidth="1"/>
    <col min="12295" max="12295" width="7.140625" customWidth="1"/>
    <col min="12296" max="12300" width="5.140625" customWidth="1"/>
    <col min="12301" max="12301" width="3.42578125" customWidth="1"/>
    <col min="12302" max="12310" width="0" hidden="1" customWidth="1"/>
    <col min="12311" max="12311" width="9.28515625" customWidth="1"/>
    <col min="12312" max="12312" width="2.7109375" customWidth="1"/>
    <col min="12313" max="12313" width="4" customWidth="1"/>
    <col min="12314" max="12314" width="11.5703125" customWidth="1"/>
    <col min="12315" max="12315" width="10.7109375" customWidth="1"/>
    <col min="12316" max="12316" width="19" customWidth="1"/>
    <col min="12317" max="12319" width="5.7109375" customWidth="1"/>
    <col min="12320" max="12320" width="7.28515625" customWidth="1"/>
    <col min="12321" max="12321" width="9.28515625" customWidth="1"/>
    <col min="12322" max="12322" width="2.7109375" customWidth="1"/>
    <col min="12323" max="12323" width="4" customWidth="1"/>
    <col min="12324" max="12324" width="11.5703125" customWidth="1"/>
    <col min="12325" max="12325" width="10.7109375" customWidth="1"/>
    <col min="12326" max="12326" width="19" customWidth="1"/>
    <col min="12327" max="12329" width="5.7109375" customWidth="1"/>
    <col min="12330" max="12330" width="7.28515625" customWidth="1"/>
    <col min="12331" max="12331" width="9.28515625" customWidth="1"/>
    <col min="12332" max="12332" width="2.7109375" customWidth="1"/>
    <col min="12333" max="12333" width="4" customWidth="1"/>
    <col min="12334" max="12334" width="11.5703125" customWidth="1"/>
    <col min="12335" max="12335" width="10.7109375" customWidth="1"/>
    <col min="12336" max="12336" width="19" customWidth="1"/>
    <col min="12337" max="12339" width="5.7109375" customWidth="1"/>
    <col min="12340" max="12340" width="7.28515625" customWidth="1"/>
    <col min="12341" max="12341" width="9.28515625" customWidth="1"/>
    <col min="12342" max="12350" width="0" hidden="1" customWidth="1"/>
    <col min="12351" max="12351" width="9.28515625" customWidth="1"/>
    <col min="12352" max="12352" width="2.7109375" customWidth="1"/>
    <col min="12353" max="12353" width="4" customWidth="1"/>
    <col min="12354" max="12354" width="11.5703125" customWidth="1"/>
    <col min="12355" max="12355" width="10.7109375" customWidth="1"/>
    <col min="12356" max="12356" width="19" customWidth="1"/>
    <col min="12357" max="12359" width="5.7109375" customWidth="1"/>
    <col min="12360" max="12360" width="7.28515625" customWidth="1"/>
    <col min="12361" max="12361" width="9.28515625" customWidth="1"/>
    <col min="12362" max="12362" width="2.7109375" customWidth="1"/>
    <col min="12363" max="12363" width="4" customWidth="1"/>
    <col min="12364" max="12364" width="11.5703125" customWidth="1"/>
    <col min="12365" max="12365" width="10.7109375" customWidth="1"/>
    <col min="12366" max="12366" width="19" customWidth="1"/>
    <col min="12367" max="12369" width="5.7109375" customWidth="1"/>
    <col min="12370" max="12370" width="7.28515625" customWidth="1"/>
    <col min="12371" max="12371" width="9.28515625" customWidth="1"/>
    <col min="12372" max="12372" width="2.7109375" customWidth="1"/>
    <col min="12373" max="12373" width="4" customWidth="1"/>
    <col min="12374" max="12374" width="11.5703125" customWidth="1"/>
    <col min="12375" max="12375" width="10.7109375" customWidth="1"/>
    <col min="12376" max="12376" width="19" customWidth="1"/>
    <col min="12377" max="12379" width="5.7109375" customWidth="1"/>
    <col min="12380" max="12380" width="7.28515625" customWidth="1"/>
    <col min="12381" max="12381" width="9.28515625" customWidth="1"/>
    <col min="12382" max="12382" width="10.42578125" customWidth="1"/>
    <col min="12383" max="12383" width="2.7109375" customWidth="1"/>
    <col min="12384" max="12384" width="4" customWidth="1"/>
    <col min="12385" max="12385" width="11.5703125" customWidth="1"/>
    <col min="12386" max="12386" width="10.7109375" customWidth="1"/>
    <col min="12387" max="12387" width="19" customWidth="1"/>
    <col min="12388" max="12390" width="5.7109375" customWidth="1"/>
    <col min="12391" max="12391" width="7.28515625" customWidth="1"/>
    <col min="12392" max="12392" width="9.28515625" customWidth="1"/>
    <col min="12394" max="12394" width="2.7109375" customWidth="1"/>
    <col min="12395" max="12395" width="4" customWidth="1"/>
    <col min="12396" max="12396" width="11.5703125" customWidth="1"/>
    <col min="12397" max="12397" width="10.7109375" customWidth="1"/>
    <col min="12398" max="12398" width="19" customWidth="1"/>
    <col min="12399" max="12401" width="5.7109375" customWidth="1"/>
    <col min="12402" max="12402" width="7.28515625" customWidth="1"/>
    <col min="12403" max="12403" width="9.28515625" customWidth="1"/>
    <col min="12404" max="12404" width="2.7109375" customWidth="1"/>
    <col min="12405" max="12405" width="4" customWidth="1"/>
    <col min="12406" max="12406" width="11.5703125" customWidth="1"/>
    <col min="12407" max="12407" width="10.7109375" customWidth="1"/>
    <col min="12408" max="12408" width="19" customWidth="1"/>
    <col min="12409" max="12411" width="5.7109375" customWidth="1"/>
    <col min="12412" max="12412" width="7.28515625" customWidth="1"/>
    <col min="12413" max="12413" width="9.28515625" customWidth="1"/>
    <col min="12414" max="12414" width="2.85546875" customWidth="1"/>
    <col min="12415" max="12415" width="4" customWidth="1"/>
    <col min="12416" max="12416" width="11.5703125" customWidth="1"/>
    <col min="12417" max="12417" width="10.7109375" customWidth="1"/>
    <col min="12418" max="12418" width="19" customWidth="1"/>
    <col min="12419" max="12421" width="5.7109375" customWidth="1"/>
    <col min="12422" max="12422" width="7.28515625" customWidth="1"/>
    <col min="12423" max="12423" width="9.7109375" customWidth="1"/>
    <col min="12424" max="12424" width="2.7109375" customWidth="1"/>
    <col min="12425" max="12425" width="4" customWidth="1"/>
    <col min="12426" max="12426" width="11.5703125" customWidth="1"/>
    <col min="12427" max="12427" width="10.7109375" customWidth="1"/>
    <col min="12428" max="12428" width="19" customWidth="1"/>
    <col min="12429" max="12431" width="5.7109375" customWidth="1"/>
    <col min="12432" max="12432" width="7.28515625" customWidth="1"/>
    <col min="12433" max="12433" width="9.28515625" customWidth="1"/>
    <col min="12434" max="12434" width="4.42578125" customWidth="1"/>
    <col min="12435" max="12435" width="2.7109375" customWidth="1"/>
    <col min="12436" max="12436" width="4" customWidth="1"/>
    <col min="12437" max="12437" width="11.5703125" customWidth="1"/>
    <col min="12438" max="12438" width="10.7109375" customWidth="1"/>
    <col min="12439" max="12439" width="19" customWidth="1"/>
    <col min="12440" max="12442" width="5.7109375" customWidth="1"/>
    <col min="12443" max="12443" width="7.28515625" customWidth="1"/>
    <col min="12444" max="12444" width="9.28515625" customWidth="1"/>
    <col min="12445" max="12445" width="4.7109375" customWidth="1"/>
    <col min="12446" max="12446" width="18.85546875" customWidth="1"/>
    <col min="12447" max="12447" width="5.140625" customWidth="1"/>
    <col min="12448" max="12449" width="11.7109375" customWidth="1"/>
    <col min="12450" max="12450" width="5.5703125" customWidth="1"/>
    <col min="12451" max="12452" width="11.7109375" customWidth="1"/>
    <col min="12453" max="12453" width="4.5703125" customWidth="1"/>
    <col min="12454" max="12455" width="11.7109375" customWidth="1"/>
    <col min="12456" max="12458" width="6.7109375" customWidth="1"/>
    <col min="12459" max="12459" width="8.85546875" customWidth="1"/>
    <col min="12461" max="12461" width="4.7109375" customWidth="1"/>
    <col min="12462" max="12462" width="18.85546875" customWidth="1"/>
    <col min="12463" max="12463" width="6.7109375" customWidth="1"/>
    <col min="12464" max="12465" width="11.7109375" customWidth="1"/>
    <col min="12467" max="12468" width="11.7109375" customWidth="1"/>
    <col min="12469" max="12469" width="4.5703125" customWidth="1"/>
    <col min="12470" max="12471" width="11.7109375" customWidth="1"/>
    <col min="12472" max="12474" width="6.7109375" customWidth="1"/>
    <col min="12475" max="12475" width="8.85546875" customWidth="1"/>
    <col min="12476" max="12476" width="4.7109375" customWidth="1"/>
    <col min="12477" max="12477" width="18.85546875" customWidth="1"/>
    <col min="12478" max="12478" width="6.7109375" customWidth="1"/>
    <col min="12479" max="12480" width="11.7109375" customWidth="1"/>
    <col min="12482" max="12483" width="11.7109375" customWidth="1"/>
    <col min="12484" max="12484" width="4.5703125" customWidth="1"/>
    <col min="12485" max="12486" width="11.7109375" customWidth="1"/>
    <col min="12487" max="12489" width="6.7109375" customWidth="1"/>
    <col min="12490" max="12490" width="8.85546875" customWidth="1"/>
    <col min="12492" max="12492" width="4.7109375" customWidth="1"/>
    <col min="12493" max="12493" width="18.85546875" customWidth="1"/>
    <col min="12494" max="12494" width="6.7109375" customWidth="1"/>
    <col min="12495" max="12496" width="11.7109375" customWidth="1"/>
    <col min="12498" max="12499" width="11.7109375" customWidth="1"/>
    <col min="12500" max="12500" width="4.5703125" customWidth="1"/>
    <col min="12501" max="12502" width="11.7109375" customWidth="1"/>
    <col min="12503" max="12505" width="6.7109375" customWidth="1"/>
    <col min="12506" max="12506" width="8.85546875" customWidth="1"/>
    <col min="12508" max="12508" width="15.85546875" customWidth="1"/>
    <col min="12509" max="12509" width="6.7109375" customWidth="1"/>
    <col min="12511" max="12511" width="10.28515625" customWidth="1"/>
    <col min="12515" max="12515" width="4.5703125" customWidth="1"/>
    <col min="12517" max="12517" width="10.140625" customWidth="1"/>
    <col min="12518" max="12521" width="6.7109375" customWidth="1"/>
    <col min="12523" max="12523" width="2.7109375" customWidth="1"/>
    <col min="12524" max="12524" width="4" customWidth="1"/>
    <col min="12525" max="12525" width="11.5703125" customWidth="1"/>
    <col min="12526" max="12526" width="10.7109375" customWidth="1"/>
    <col min="12527" max="12527" width="19" customWidth="1"/>
    <col min="12528" max="12530" width="5.7109375" customWidth="1"/>
    <col min="12531" max="12531" width="7.28515625" customWidth="1"/>
    <col min="12532" max="12532" width="9.28515625" customWidth="1"/>
    <col min="12534" max="12534" width="2.7109375" customWidth="1"/>
    <col min="12535" max="12535" width="4" customWidth="1"/>
    <col min="12536" max="12536" width="11.5703125" customWidth="1"/>
    <col min="12537" max="12537" width="10.7109375" customWidth="1"/>
    <col min="12538" max="12538" width="19" customWidth="1"/>
    <col min="12539" max="12541" width="5.7109375" customWidth="1"/>
    <col min="12542" max="12542" width="7.28515625" customWidth="1"/>
    <col min="12543" max="12543" width="9.28515625" customWidth="1"/>
    <col min="12547" max="12547" width="4" customWidth="1"/>
    <col min="12548" max="12548" width="11.5703125" bestFit="1" customWidth="1"/>
    <col min="12549" max="12549" width="10.7109375" bestFit="1" customWidth="1"/>
    <col min="12550" max="12550" width="19" customWidth="1"/>
    <col min="12551" max="12551" width="7.140625" customWidth="1"/>
    <col min="12552" max="12556" width="5.140625" customWidth="1"/>
    <col min="12557" max="12557" width="3.42578125" customWidth="1"/>
    <col min="12558" max="12566" width="0" hidden="1" customWidth="1"/>
    <col min="12567" max="12567" width="9.28515625" customWidth="1"/>
    <col min="12568" max="12568" width="2.7109375" customWidth="1"/>
    <col min="12569" max="12569" width="4" customWidth="1"/>
    <col min="12570" max="12570" width="11.5703125" customWidth="1"/>
    <col min="12571" max="12571" width="10.7109375" customWidth="1"/>
    <col min="12572" max="12572" width="19" customWidth="1"/>
    <col min="12573" max="12575" width="5.7109375" customWidth="1"/>
    <col min="12576" max="12576" width="7.28515625" customWidth="1"/>
    <col min="12577" max="12577" width="9.28515625" customWidth="1"/>
    <col min="12578" max="12578" width="2.7109375" customWidth="1"/>
    <col min="12579" max="12579" width="4" customWidth="1"/>
    <col min="12580" max="12580" width="11.5703125" customWidth="1"/>
    <col min="12581" max="12581" width="10.7109375" customWidth="1"/>
    <col min="12582" max="12582" width="19" customWidth="1"/>
    <col min="12583" max="12585" width="5.7109375" customWidth="1"/>
    <col min="12586" max="12586" width="7.28515625" customWidth="1"/>
    <col min="12587" max="12587" width="9.28515625" customWidth="1"/>
    <col min="12588" max="12588" width="2.7109375" customWidth="1"/>
    <col min="12589" max="12589" width="4" customWidth="1"/>
    <col min="12590" max="12590" width="11.5703125" customWidth="1"/>
    <col min="12591" max="12591" width="10.7109375" customWidth="1"/>
    <col min="12592" max="12592" width="19" customWidth="1"/>
    <col min="12593" max="12595" width="5.7109375" customWidth="1"/>
    <col min="12596" max="12596" width="7.28515625" customWidth="1"/>
    <col min="12597" max="12597" width="9.28515625" customWidth="1"/>
    <col min="12598" max="12606" width="0" hidden="1" customWidth="1"/>
    <col min="12607" max="12607" width="9.28515625" customWidth="1"/>
    <col min="12608" max="12608" width="2.7109375" customWidth="1"/>
    <col min="12609" max="12609" width="4" customWidth="1"/>
    <col min="12610" max="12610" width="11.5703125" customWidth="1"/>
    <col min="12611" max="12611" width="10.7109375" customWidth="1"/>
    <col min="12612" max="12612" width="19" customWidth="1"/>
    <col min="12613" max="12615" width="5.7109375" customWidth="1"/>
    <col min="12616" max="12616" width="7.28515625" customWidth="1"/>
    <col min="12617" max="12617" width="9.28515625" customWidth="1"/>
    <col min="12618" max="12618" width="2.7109375" customWidth="1"/>
    <col min="12619" max="12619" width="4" customWidth="1"/>
    <col min="12620" max="12620" width="11.5703125" customWidth="1"/>
    <col min="12621" max="12621" width="10.7109375" customWidth="1"/>
    <col min="12622" max="12622" width="19" customWidth="1"/>
    <col min="12623" max="12625" width="5.7109375" customWidth="1"/>
    <col min="12626" max="12626" width="7.28515625" customWidth="1"/>
    <col min="12627" max="12627" width="9.28515625" customWidth="1"/>
    <col min="12628" max="12628" width="2.7109375" customWidth="1"/>
    <col min="12629" max="12629" width="4" customWidth="1"/>
    <col min="12630" max="12630" width="11.5703125" customWidth="1"/>
    <col min="12631" max="12631" width="10.7109375" customWidth="1"/>
    <col min="12632" max="12632" width="19" customWidth="1"/>
    <col min="12633" max="12635" width="5.7109375" customWidth="1"/>
    <col min="12636" max="12636" width="7.28515625" customWidth="1"/>
    <col min="12637" max="12637" width="9.28515625" customWidth="1"/>
    <col min="12638" max="12638" width="10.42578125" customWidth="1"/>
    <col min="12639" max="12639" width="2.7109375" customWidth="1"/>
    <col min="12640" max="12640" width="4" customWidth="1"/>
    <col min="12641" max="12641" width="11.5703125" customWidth="1"/>
    <col min="12642" max="12642" width="10.7109375" customWidth="1"/>
    <col min="12643" max="12643" width="19" customWidth="1"/>
    <col min="12644" max="12646" width="5.7109375" customWidth="1"/>
    <col min="12647" max="12647" width="7.28515625" customWidth="1"/>
    <col min="12648" max="12648" width="9.28515625" customWidth="1"/>
    <col min="12650" max="12650" width="2.7109375" customWidth="1"/>
    <col min="12651" max="12651" width="4" customWidth="1"/>
    <col min="12652" max="12652" width="11.5703125" customWidth="1"/>
    <col min="12653" max="12653" width="10.7109375" customWidth="1"/>
    <col min="12654" max="12654" width="19" customWidth="1"/>
    <col min="12655" max="12657" width="5.7109375" customWidth="1"/>
    <col min="12658" max="12658" width="7.28515625" customWidth="1"/>
    <col min="12659" max="12659" width="9.28515625" customWidth="1"/>
    <col min="12660" max="12660" width="2.7109375" customWidth="1"/>
    <col min="12661" max="12661" width="4" customWidth="1"/>
    <col min="12662" max="12662" width="11.5703125" customWidth="1"/>
    <col min="12663" max="12663" width="10.7109375" customWidth="1"/>
    <col min="12664" max="12664" width="19" customWidth="1"/>
    <col min="12665" max="12667" width="5.7109375" customWidth="1"/>
    <col min="12668" max="12668" width="7.28515625" customWidth="1"/>
    <col min="12669" max="12669" width="9.28515625" customWidth="1"/>
    <col min="12670" max="12670" width="2.85546875" customWidth="1"/>
    <col min="12671" max="12671" width="4" customWidth="1"/>
    <col min="12672" max="12672" width="11.5703125" customWidth="1"/>
    <col min="12673" max="12673" width="10.7109375" customWidth="1"/>
    <col min="12674" max="12674" width="19" customWidth="1"/>
    <col min="12675" max="12677" width="5.7109375" customWidth="1"/>
    <col min="12678" max="12678" width="7.28515625" customWidth="1"/>
    <col min="12679" max="12679" width="9.7109375" customWidth="1"/>
    <col min="12680" max="12680" width="2.7109375" customWidth="1"/>
    <col min="12681" max="12681" width="4" customWidth="1"/>
    <col min="12682" max="12682" width="11.5703125" customWidth="1"/>
    <col min="12683" max="12683" width="10.7109375" customWidth="1"/>
    <col min="12684" max="12684" width="19" customWidth="1"/>
    <col min="12685" max="12687" width="5.7109375" customWidth="1"/>
    <col min="12688" max="12688" width="7.28515625" customWidth="1"/>
    <col min="12689" max="12689" width="9.28515625" customWidth="1"/>
    <col min="12690" max="12690" width="4.42578125" customWidth="1"/>
    <col min="12691" max="12691" width="2.7109375" customWidth="1"/>
    <col min="12692" max="12692" width="4" customWidth="1"/>
    <col min="12693" max="12693" width="11.5703125" customWidth="1"/>
    <col min="12694" max="12694" width="10.7109375" customWidth="1"/>
    <col min="12695" max="12695" width="19" customWidth="1"/>
    <col min="12696" max="12698" width="5.7109375" customWidth="1"/>
    <col min="12699" max="12699" width="7.28515625" customWidth="1"/>
    <col min="12700" max="12700" width="9.28515625" customWidth="1"/>
    <col min="12701" max="12701" width="4.7109375" customWidth="1"/>
    <col min="12702" max="12702" width="18.85546875" customWidth="1"/>
    <col min="12703" max="12703" width="5.140625" customWidth="1"/>
    <col min="12704" max="12705" width="11.7109375" customWidth="1"/>
    <col min="12706" max="12706" width="5.5703125" customWidth="1"/>
    <col min="12707" max="12708" width="11.7109375" customWidth="1"/>
    <col min="12709" max="12709" width="4.5703125" customWidth="1"/>
    <col min="12710" max="12711" width="11.7109375" customWidth="1"/>
    <col min="12712" max="12714" width="6.7109375" customWidth="1"/>
    <col min="12715" max="12715" width="8.85546875" customWidth="1"/>
    <col min="12717" max="12717" width="4.7109375" customWidth="1"/>
    <col min="12718" max="12718" width="18.85546875" customWidth="1"/>
    <col min="12719" max="12719" width="6.7109375" customWidth="1"/>
    <col min="12720" max="12721" width="11.7109375" customWidth="1"/>
    <col min="12723" max="12724" width="11.7109375" customWidth="1"/>
    <col min="12725" max="12725" width="4.5703125" customWidth="1"/>
    <col min="12726" max="12727" width="11.7109375" customWidth="1"/>
    <col min="12728" max="12730" width="6.7109375" customWidth="1"/>
    <col min="12731" max="12731" width="8.85546875" customWidth="1"/>
    <col min="12732" max="12732" width="4.7109375" customWidth="1"/>
    <col min="12733" max="12733" width="18.85546875" customWidth="1"/>
    <col min="12734" max="12734" width="6.7109375" customWidth="1"/>
    <col min="12735" max="12736" width="11.7109375" customWidth="1"/>
    <col min="12738" max="12739" width="11.7109375" customWidth="1"/>
    <col min="12740" max="12740" width="4.5703125" customWidth="1"/>
    <col min="12741" max="12742" width="11.7109375" customWidth="1"/>
    <col min="12743" max="12745" width="6.7109375" customWidth="1"/>
    <col min="12746" max="12746" width="8.85546875" customWidth="1"/>
    <col min="12748" max="12748" width="4.7109375" customWidth="1"/>
    <col min="12749" max="12749" width="18.85546875" customWidth="1"/>
    <col min="12750" max="12750" width="6.7109375" customWidth="1"/>
    <col min="12751" max="12752" width="11.7109375" customWidth="1"/>
    <col min="12754" max="12755" width="11.7109375" customWidth="1"/>
    <col min="12756" max="12756" width="4.5703125" customWidth="1"/>
    <col min="12757" max="12758" width="11.7109375" customWidth="1"/>
    <col min="12759" max="12761" width="6.7109375" customWidth="1"/>
    <col min="12762" max="12762" width="8.85546875" customWidth="1"/>
    <col min="12764" max="12764" width="15.85546875" customWidth="1"/>
    <col min="12765" max="12765" width="6.7109375" customWidth="1"/>
    <col min="12767" max="12767" width="10.28515625" customWidth="1"/>
    <col min="12771" max="12771" width="4.5703125" customWidth="1"/>
    <col min="12773" max="12773" width="10.140625" customWidth="1"/>
    <col min="12774" max="12777" width="6.7109375" customWidth="1"/>
    <col min="12779" max="12779" width="2.7109375" customWidth="1"/>
    <col min="12780" max="12780" width="4" customWidth="1"/>
    <col min="12781" max="12781" width="11.5703125" customWidth="1"/>
    <col min="12782" max="12782" width="10.7109375" customWidth="1"/>
    <col min="12783" max="12783" width="19" customWidth="1"/>
    <col min="12784" max="12786" width="5.7109375" customWidth="1"/>
    <col min="12787" max="12787" width="7.28515625" customWidth="1"/>
    <col min="12788" max="12788" width="9.28515625" customWidth="1"/>
    <col min="12790" max="12790" width="2.7109375" customWidth="1"/>
    <col min="12791" max="12791" width="4" customWidth="1"/>
    <col min="12792" max="12792" width="11.5703125" customWidth="1"/>
    <col min="12793" max="12793" width="10.7109375" customWidth="1"/>
    <col min="12794" max="12794" width="19" customWidth="1"/>
    <col min="12795" max="12797" width="5.7109375" customWidth="1"/>
    <col min="12798" max="12798" width="7.28515625" customWidth="1"/>
    <col min="12799" max="12799" width="9.28515625" customWidth="1"/>
    <col min="12803" max="12803" width="4" customWidth="1"/>
    <col min="12804" max="12804" width="11.5703125" bestFit="1" customWidth="1"/>
    <col min="12805" max="12805" width="10.7109375" bestFit="1" customWidth="1"/>
    <col min="12806" max="12806" width="19" customWidth="1"/>
    <col min="12807" max="12807" width="7.140625" customWidth="1"/>
    <col min="12808" max="12812" width="5.140625" customWidth="1"/>
    <col min="12813" max="12813" width="3.42578125" customWidth="1"/>
    <col min="12814" max="12822" width="0" hidden="1" customWidth="1"/>
    <col min="12823" max="12823" width="9.28515625" customWidth="1"/>
    <col min="12824" max="12824" width="2.7109375" customWidth="1"/>
    <col min="12825" max="12825" width="4" customWidth="1"/>
    <col min="12826" max="12826" width="11.5703125" customWidth="1"/>
    <col min="12827" max="12827" width="10.7109375" customWidth="1"/>
    <col min="12828" max="12828" width="19" customWidth="1"/>
    <col min="12829" max="12831" width="5.7109375" customWidth="1"/>
    <col min="12832" max="12832" width="7.28515625" customWidth="1"/>
    <col min="12833" max="12833" width="9.28515625" customWidth="1"/>
    <col min="12834" max="12834" width="2.7109375" customWidth="1"/>
    <col min="12835" max="12835" width="4" customWidth="1"/>
    <col min="12836" max="12836" width="11.5703125" customWidth="1"/>
    <col min="12837" max="12837" width="10.7109375" customWidth="1"/>
    <col min="12838" max="12838" width="19" customWidth="1"/>
    <col min="12839" max="12841" width="5.7109375" customWidth="1"/>
    <col min="12842" max="12842" width="7.28515625" customWidth="1"/>
    <col min="12843" max="12843" width="9.28515625" customWidth="1"/>
    <col min="12844" max="12844" width="2.7109375" customWidth="1"/>
    <col min="12845" max="12845" width="4" customWidth="1"/>
    <col min="12846" max="12846" width="11.5703125" customWidth="1"/>
    <col min="12847" max="12847" width="10.7109375" customWidth="1"/>
    <col min="12848" max="12848" width="19" customWidth="1"/>
    <col min="12849" max="12851" width="5.7109375" customWidth="1"/>
    <col min="12852" max="12852" width="7.28515625" customWidth="1"/>
    <col min="12853" max="12853" width="9.28515625" customWidth="1"/>
    <col min="12854" max="12862" width="0" hidden="1" customWidth="1"/>
    <col min="12863" max="12863" width="9.28515625" customWidth="1"/>
    <col min="12864" max="12864" width="2.7109375" customWidth="1"/>
    <col min="12865" max="12865" width="4" customWidth="1"/>
    <col min="12866" max="12866" width="11.5703125" customWidth="1"/>
    <col min="12867" max="12867" width="10.7109375" customWidth="1"/>
    <col min="12868" max="12868" width="19" customWidth="1"/>
    <col min="12869" max="12871" width="5.7109375" customWidth="1"/>
    <col min="12872" max="12872" width="7.28515625" customWidth="1"/>
    <col min="12873" max="12873" width="9.28515625" customWidth="1"/>
    <col min="12874" max="12874" width="2.7109375" customWidth="1"/>
    <col min="12875" max="12875" width="4" customWidth="1"/>
    <col min="12876" max="12876" width="11.5703125" customWidth="1"/>
    <col min="12877" max="12877" width="10.7109375" customWidth="1"/>
    <col min="12878" max="12878" width="19" customWidth="1"/>
    <col min="12879" max="12881" width="5.7109375" customWidth="1"/>
    <col min="12882" max="12882" width="7.28515625" customWidth="1"/>
    <col min="12883" max="12883" width="9.28515625" customWidth="1"/>
    <col min="12884" max="12884" width="2.7109375" customWidth="1"/>
    <col min="12885" max="12885" width="4" customWidth="1"/>
    <col min="12886" max="12886" width="11.5703125" customWidth="1"/>
    <col min="12887" max="12887" width="10.7109375" customWidth="1"/>
    <col min="12888" max="12888" width="19" customWidth="1"/>
    <col min="12889" max="12891" width="5.7109375" customWidth="1"/>
    <col min="12892" max="12892" width="7.28515625" customWidth="1"/>
    <col min="12893" max="12893" width="9.28515625" customWidth="1"/>
    <col min="12894" max="12894" width="10.42578125" customWidth="1"/>
    <col min="12895" max="12895" width="2.7109375" customWidth="1"/>
    <col min="12896" max="12896" width="4" customWidth="1"/>
    <col min="12897" max="12897" width="11.5703125" customWidth="1"/>
    <col min="12898" max="12898" width="10.7109375" customWidth="1"/>
    <col min="12899" max="12899" width="19" customWidth="1"/>
    <col min="12900" max="12902" width="5.7109375" customWidth="1"/>
    <col min="12903" max="12903" width="7.28515625" customWidth="1"/>
    <col min="12904" max="12904" width="9.28515625" customWidth="1"/>
    <col min="12906" max="12906" width="2.7109375" customWidth="1"/>
    <col min="12907" max="12907" width="4" customWidth="1"/>
    <col min="12908" max="12908" width="11.5703125" customWidth="1"/>
    <col min="12909" max="12909" width="10.7109375" customWidth="1"/>
    <col min="12910" max="12910" width="19" customWidth="1"/>
    <col min="12911" max="12913" width="5.7109375" customWidth="1"/>
    <col min="12914" max="12914" width="7.28515625" customWidth="1"/>
    <col min="12915" max="12915" width="9.28515625" customWidth="1"/>
    <col min="12916" max="12916" width="2.7109375" customWidth="1"/>
    <col min="12917" max="12917" width="4" customWidth="1"/>
    <col min="12918" max="12918" width="11.5703125" customWidth="1"/>
    <col min="12919" max="12919" width="10.7109375" customWidth="1"/>
    <col min="12920" max="12920" width="19" customWidth="1"/>
    <col min="12921" max="12923" width="5.7109375" customWidth="1"/>
    <col min="12924" max="12924" width="7.28515625" customWidth="1"/>
    <col min="12925" max="12925" width="9.28515625" customWidth="1"/>
    <col min="12926" max="12926" width="2.85546875" customWidth="1"/>
    <col min="12927" max="12927" width="4" customWidth="1"/>
    <col min="12928" max="12928" width="11.5703125" customWidth="1"/>
    <col min="12929" max="12929" width="10.7109375" customWidth="1"/>
    <col min="12930" max="12930" width="19" customWidth="1"/>
    <col min="12931" max="12933" width="5.7109375" customWidth="1"/>
    <col min="12934" max="12934" width="7.28515625" customWidth="1"/>
    <col min="12935" max="12935" width="9.7109375" customWidth="1"/>
    <col min="12936" max="12936" width="2.7109375" customWidth="1"/>
    <col min="12937" max="12937" width="4" customWidth="1"/>
    <col min="12938" max="12938" width="11.5703125" customWidth="1"/>
    <col min="12939" max="12939" width="10.7109375" customWidth="1"/>
    <col min="12940" max="12940" width="19" customWidth="1"/>
    <col min="12941" max="12943" width="5.7109375" customWidth="1"/>
    <col min="12944" max="12944" width="7.28515625" customWidth="1"/>
    <col min="12945" max="12945" width="9.28515625" customWidth="1"/>
    <col min="12946" max="12946" width="4.42578125" customWidth="1"/>
    <col min="12947" max="12947" width="2.7109375" customWidth="1"/>
    <col min="12948" max="12948" width="4" customWidth="1"/>
    <col min="12949" max="12949" width="11.5703125" customWidth="1"/>
    <col min="12950" max="12950" width="10.7109375" customWidth="1"/>
    <col min="12951" max="12951" width="19" customWidth="1"/>
    <col min="12952" max="12954" width="5.7109375" customWidth="1"/>
    <col min="12955" max="12955" width="7.28515625" customWidth="1"/>
    <col min="12956" max="12956" width="9.28515625" customWidth="1"/>
    <col min="12957" max="12957" width="4.7109375" customWidth="1"/>
    <col min="12958" max="12958" width="18.85546875" customWidth="1"/>
    <col min="12959" max="12959" width="5.140625" customWidth="1"/>
    <col min="12960" max="12961" width="11.7109375" customWidth="1"/>
    <col min="12962" max="12962" width="5.5703125" customWidth="1"/>
    <col min="12963" max="12964" width="11.7109375" customWidth="1"/>
    <col min="12965" max="12965" width="4.5703125" customWidth="1"/>
    <col min="12966" max="12967" width="11.7109375" customWidth="1"/>
    <col min="12968" max="12970" width="6.7109375" customWidth="1"/>
    <col min="12971" max="12971" width="8.85546875" customWidth="1"/>
    <col min="12973" max="12973" width="4.7109375" customWidth="1"/>
    <col min="12974" max="12974" width="18.85546875" customWidth="1"/>
    <col min="12975" max="12975" width="6.7109375" customWidth="1"/>
    <col min="12976" max="12977" width="11.7109375" customWidth="1"/>
    <col min="12979" max="12980" width="11.7109375" customWidth="1"/>
    <col min="12981" max="12981" width="4.5703125" customWidth="1"/>
    <col min="12982" max="12983" width="11.7109375" customWidth="1"/>
    <col min="12984" max="12986" width="6.7109375" customWidth="1"/>
    <col min="12987" max="12987" width="8.85546875" customWidth="1"/>
    <col min="12988" max="12988" width="4.7109375" customWidth="1"/>
    <col min="12989" max="12989" width="18.85546875" customWidth="1"/>
    <col min="12990" max="12990" width="6.7109375" customWidth="1"/>
    <col min="12991" max="12992" width="11.7109375" customWidth="1"/>
    <col min="12994" max="12995" width="11.7109375" customWidth="1"/>
    <col min="12996" max="12996" width="4.5703125" customWidth="1"/>
    <col min="12997" max="12998" width="11.7109375" customWidth="1"/>
    <col min="12999" max="13001" width="6.7109375" customWidth="1"/>
    <col min="13002" max="13002" width="8.85546875" customWidth="1"/>
    <col min="13004" max="13004" width="4.7109375" customWidth="1"/>
    <col min="13005" max="13005" width="18.85546875" customWidth="1"/>
    <col min="13006" max="13006" width="6.7109375" customWidth="1"/>
    <col min="13007" max="13008" width="11.7109375" customWidth="1"/>
    <col min="13010" max="13011" width="11.7109375" customWidth="1"/>
    <col min="13012" max="13012" width="4.5703125" customWidth="1"/>
    <col min="13013" max="13014" width="11.7109375" customWidth="1"/>
    <col min="13015" max="13017" width="6.7109375" customWidth="1"/>
    <col min="13018" max="13018" width="8.85546875" customWidth="1"/>
    <col min="13020" max="13020" width="15.85546875" customWidth="1"/>
    <col min="13021" max="13021" width="6.7109375" customWidth="1"/>
    <col min="13023" max="13023" width="10.28515625" customWidth="1"/>
    <col min="13027" max="13027" width="4.5703125" customWidth="1"/>
    <col min="13029" max="13029" width="10.140625" customWidth="1"/>
    <col min="13030" max="13033" width="6.7109375" customWidth="1"/>
    <col min="13035" max="13035" width="2.7109375" customWidth="1"/>
    <col min="13036" max="13036" width="4" customWidth="1"/>
    <col min="13037" max="13037" width="11.5703125" customWidth="1"/>
    <col min="13038" max="13038" width="10.7109375" customWidth="1"/>
    <col min="13039" max="13039" width="19" customWidth="1"/>
    <col min="13040" max="13042" width="5.7109375" customWidth="1"/>
    <col min="13043" max="13043" width="7.28515625" customWidth="1"/>
    <col min="13044" max="13044" width="9.28515625" customWidth="1"/>
    <col min="13046" max="13046" width="2.7109375" customWidth="1"/>
    <col min="13047" max="13047" width="4" customWidth="1"/>
    <col min="13048" max="13048" width="11.5703125" customWidth="1"/>
    <col min="13049" max="13049" width="10.7109375" customWidth="1"/>
    <col min="13050" max="13050" width="19" customWidth="1"/>
    <col min="13051" max="13053" width="5.7109375" customWidth="1"/>
    <col min="13054" max="13054" width="7.28515625" customWidth="1"/>
    <col min="13055" max="13055" width="9.28515625" customWidth="1"/>
    <col min="13059" max="13059" width="4" customWidth="1"/>
    <col min="13060" max="13060" width="11.5703125" bestFit="1" customWidth="1"/>
    <col min="13061" max="13061" width="10.7109375" bestFit="1" customWidth="1"/>
    <col min="13062" max="13062" width="19" customWidth="1"/>
    <col min="13063" max="13063" width="7.140625" customWidth="1"/>
    <col min="13064" max="13068" width="5.140625" customWidth="1"/>
    <col min="13069" max="13069" width="3.42578125" customWidth="1"/>
    <col min="13070" max="13078" width="0" hidden="1" customWidth="1"/>
    <col min="13079" max="13079" width="9.28515625" customWidth="1"/>
    <col min="13080" max="13080" width="2.7109375" customWidth="1"/>
    <col min="13081" max="13081" width="4" customWidth="1"/>
    <col min="13082" max="13082" width="11.5703125" customWidth="1"/>
    <col min="13083" max="13083" width="10.7109375" customWidth="1"/>
    <col min="13084" max="13084" width="19" customWidth="1"/>
    <col min="13085" max="13087" width="5.7109375" customWidth="1"/>
    <col min="13088" max="13088" width="7.28515625" customWidth="1"/>
    <col min="13089" max="13089" width="9.28515625" customWidth="1"/>
    <col min="13090" max="13090" width="2.7109375" customWidth="1"/>
    <col min="13091" max="13091" width="4" customWidth="1"/>
    <col min="13092" max="13092" width="11.5703125" customWidth="1"/>
    <col min="13093" max="13093" width="10.7109375" customWidth="1"/>
    <col min="13094" max="13094" width="19" customWidth="1"/>
    <col min="13095" max="13097" width="5.7109375" customWidth="1"/>
    <col min="13098" max="13098" width="7.28515625" customWidth="1"/>
    <col min="13099" max="13099" width="9.28515625" customWidth="1"/>
    <col min="13100" max="13100" width="2.7109375" customWidth="1"/>
    <col min="13101" max="13101" width="4" customWidth="1"/>
    <col min="13102" max="13102" width="11.5703125" customWidth="1"/>
    <col min="13103" max="13103" width="10.7109375" customWidth="1"/>
    <col min="13104" max="13104" width="19" customWidth="1"/>
    <col min="13105" max="13107" width="5.7109375" customWidth="1"/>
    <col min="13108" max="13108" width="7.28515625" customWidth="1"/>
    <col min="13109" max="13109" width="9.28515625" customWidth="1"/>
    <col min="13110" max="13118" width="0" hidden="1" customWidth="1"/>
    <col min="13119" max="13119" width="9.28515625" customWidth="1"/>
    <col min="13120" max="13120" width="2.7109375" customWidth="1"/>
    <col min="13121" max="13121" width="4" customWidth="1"/>
    <col min="13122" max="13122" width="11.5703125" customWidth="1"/>
    <col min="13123" max="13123" width="10.7109375" customWidth="1"/>
    <col min="13124" max="13124" width="19" customWidth="1"/>
    <col min="13125" max="13127" width="5.7109375" customWidth="1"/>
    <col min="13128" max="13128" width="7.28515625" customWidth="1"/>
    <col min="13129" max="13129" width="9.28515625" customWidth="1"/>
    <col min="13130" max="13130" width="2.7109375" customWidth="1"/>
    <col min="13131" max="13131" width="4" customWidth="1"/>
    <col min="13132" max="13132" width="11.5703125" customWidth="1"/>
    <col min="13133" max="13133" width="10.7109375" customWidth="1"/>
    <col min="13134" max="13134" width="19" customWidth="1"/>
    <col min="13135" max="13137" width="5.7109375" customWidth="1"/>
    <col min="13138" max="13138" width="7.28515625" customWidth="1"/>
    <col min="13139" max="13139" width="9.28515625" customWidth="1"/>
    <col min="13140" max="13140" width="2.7109375" customWidth="1"/>
    <col min="13141" max="13141" width="4" customWidth="1"/>
    <col min="13142" max="13142" width="11.5703125" customWidth="1"/>
    <col min="13143" max="13143" width="10.7109375" customWidth="1"/>
    <col min="13144" max="13144" width="19" customWidth="1"/>
    <col min="13145" max="13147" width="5.7109375" customWidth="1"/>
    <col min="13148" max="13148" width="7.28515625" customWidth="1"/>
    <col min="13149" max="13149" width="9.28515625" customWidth="1"/>
    <col min="13150" max="13150" width="10.42578125" customWidth="1"/>
    <col min="13151" max="13151" width="2.7109375" customWidth="1"/>
    <col min="13152" max="13152" width="4" customWidth="1"/>
    <col min="13153" max="13153" width="11.5703125" customWidth="1"/>
    <col min="13154" max="13154" width="10.7109375" customWidth="1"/>
    <col min="13155" max="13155" width="19" customWidth="1"/>
    <col min="13156" max="13158" width="5.7109375" customWidth="1"/>
    <col min="13159" max="13159" width="7.28515625" customWidth="1"/>
    <col min="13160" max="13160" width="9.28515625" customWidth="1"/>
    <col min="13162" max="13162" width="2.7109375" customWidth="1"/>
    <col min="13163" max="13163" width="4" customWidth="1"/>
    <col min="13164" max="13164" width="11.5703125" customWidth="1"/>
    <col min="13165" max="13165" width="10.7109375" customWidth="1"/>
    <col min="13166" max="13166" width="19" customWidth="1"/>
    <col min="13167" max="13169" width="5.7109375" customWidth="1"/>
    <col min="13170" max="13170" width="7.28515625" customWidth="1"/>
    <col min="13171" max="13171" width="9.28515625" customWidth="1"/>
    <col min="13172" max="13172" width="2.7109375" customWidth="1"/>
    <col min="13173" max="13173" width="4" customWidth="1"/>
    <col min="13174" max="13174" width="11.5703125" customWidth="1"/>
    <col min="13175" max="13175" width="10.7109375" customWidth="1"/>
    <col min="13176" max="13176" width="19" customWidth="1"/>
    <col min="13177" max="13179" width="5.7109375" customWidth="1"/>
    <col min="13180" max="13180" width="7.28515625" customWidth="1"/>
    <col min="13181" max="13181" width="9.28515625" customWidth="1"/>
    <col min="13182" max="13182" width="2.85546875" customWidth="1"/>
    <col min="13183" max="13183" width="4" customWidth="1"/>
    <col min="13184" max="13184" width="11.5703125" customWidth="1"/>
    <col min="13185" max="13185" width="10.7109375" customWidth="1"/>
    <col min="13186" max="13186" width="19" customWidth="1"/>
    <col min="13187" max="13189" width="5.7109375" customWidth="1"/>
    <col min="13190" max="13190" width="7.28515625" customWidth="1"/>
    <col min="13191" max="13191" width="9.7109375" customWidth="1"/>
    <col min="13192" max="13192" width="2.7109375" customWidth="1"/>
    <col min="13193" max="13193" width="4" customWidth="1"/>
    <col min="13194" max="13194" width="11.5703125" customWidth="1"/>
    <col min="13195" max="13195" width="10.7109375" customWidth="1"/>
    <col min="13196" max="13196" width="19" customWidth="1"/>
    <col min="13197" max="13199" width="5.7109375" customWidth="1"/>
    <col min="13200" max="13200" width="7.28515625" customWidth="1"/>
    <col min="13201" max="13201" width="9.28515625" customWidth="1"/>
    <col min="13202" max="13202" width="4.42578125" customWidth="1"/>
    <col min="13203" max="13203" width="2.7109375" customWidth="1"/>
    <col min="13204" max="13204" width="4" customWidth="1"/>
    <col min="13205" max="13205" width="11.5703125" customWidth="1"/>
    <col min="13206" max="13206" width="10.7109375" customWidth="1"/>
    <col min="13207" max="13207" width="19" customWidth="1"/>
    <col min="13208" max="13210" width="5.7109375" customWidth="1"/>
    <col min="13211" max="13211" width="7.28515625" customWidth="1"/>
    <col min="13212" max="13212" width="9.28515625" customWidth="1"/>
    <col min="13213" max="13213" width="4.7109375" customWidth="1"/>
    <col min="13214" max="13214" width="18.85546875" customWidth="1"/>
    <col min="13215" max="13215" width="5.140625" customWidth="1"/>
    <col min="13216" max="13217" width="11.7109375" customWidth="1"/>
    <col min="13218" max="13218" width="5.5703125" customWidth="1"/>
    <col min="13219" max="13220" width="11.7109375" customWidth="1"/>
    <col min="13221" max="13221" width="4.5703125" customWidth="1"/>
    <col min="13222" max="13223" width="11.7109375" customWidth="1"/>
    <col min="13224" max="13226" width="6.7109375" customWidth="1"/>
    <col min="13227" max="13227" width="8.85546875" customWidth="1"/>
    <col min="13229" max="13229" width="4.7109375" customWidth="1"/>
    <col min="13230" max="13230" width="18.85546875" customWidth="1"/>
    <col min="13231" max="13231" width="6.7109375" customWidth="1"/>
    <col min="13232" max="13233" width="11.7109375" customWidth="1"/>
    <col min="13235" max="13236" width="11.7109375" customWidth="1"/>
    <col min="13237" max="13237" width="4.5703125" customWidth="1"/>
    <col min="13238" max="13239" width="11.7109375" customWidth="1"/>
    <col min="13240" max="13242" width="6.7109375" customWidth="1"/>
    <col min="13243" max="13243" width="8.85546875" customWidth="1"/>
    <col min="13244" max="13244" width="4.7109375" customWidth="1"/>
    <col min="13245" max="13245" width="18.85546875" customWidth="1"/>
    <col min="13246" max="13246" width="6.7109375" customWidth="1"/>
    <col min="13247" max="13248" width="11.7109375" customWidth="1"/>
    <col min="13250" max="13251" width="11.7109375" customWidth="1"/>
    <col min="13252" max="13252" width="4.5703125" customWidth="1"/>
    <col min="13253" max="13254" width="11.7109375" customWidth="1"/>
    <col min="13255" max="13257" width="6.7109375" customWidth="1"/>
    <col min="13258" max="13258" width="8.85546875" customWidth="1"/>
    <col min="13260" max="13260" width="4.7109375" customWidth="1"/>
    <col min="13261" max="13261" width="18.85546875" customWidth="1"/>
    <col min="13262" max="13262" width="6.7109375" customWidth="1"/>
    <col min="13263" max="13264" width="11.7109375" customWidth="1"/>
    <col min="13266" max="13267" width="11.7109375" customWidth="1"/>
    <col min="13268" max="13268" width="4.5703125" customWidth="1"/>
    <col min="13269" max="13270" width="11.7109375" customWidth="1"/>
    <col min="13271" max="13273" width="6.7109375" customWidth="1"/>
    <col min="13274" max="13274" width="8.85546875" customWidth="1"/>
    <col min="13276" max="13276" width="15.85546875" customWidth="1"/>
    <col min="13277" max="13277" width="6.7109375" customWidth="1"/>
    <col min="13279" max="13279" width="10.28515625" customWidth="1"/>
    <col min="13283" max="13283" width="4.5703125" customWidth="1"/>
    <col min="13285" max="13285" width="10.140625" customWidth="1"/>
    <col min="13286" max="13289" width="6.7109375" customWidth="1"/>
    <col min="13291" max="13291" width="2.7109375" customWidth="1"/>
    <col min="13292" max="13292" width="4" customWidth="1"/>
    <col min="13293" max="13293" width="11.5703125" customWidth="1"/>
    <col min="13294" max="13294" width="10.7109375" customWidth="1"/>
    <col min="13295" max="13295" width="19" customWidth="1"/>
    <col min="13296" max="13298" width="5.7109375" customWidth="1"/>
    <col min="13299" max="13299" width="7.28515625" customWidth="1"/>
    <col min="13300" max="13300" width="9.28515625" customWidth="1"/>
    <col min="13302" max="13302" width="2.7109375" customWidth="1"/>
    <col min="13303" max="13303" width="4" customWidth="1"/>
    <col min="13304" max="13304" width="11.5703125" customWidth="1"/>
    <col min="13305" max="13305" width="10.7109375" customWidth="1"/>
    <col min="13306" max="13306" width="19" customWidth="1"/>
    <col min="13307" max="13309" width="5.7109375" customWidth="1"/>
    <col min="13310" max="13310" width="7.28515625" customWidth="1"/>
    <col min="13311" max="13311" width="9.28515625" customWidth="1"/>
    <col min="13315" max="13315" width="4" customWidth="1"/>
    <col min="13316" max="13316" width="11.5703125" bestFit="1" customWidth="1"/>
    <col min="13317" max="13317" width="10.7109375" bestFit="1" customWidth="1"/>
    <col min="13318" max="13318" width="19" customWidth="1"/>
    <col min="13319" max="13319" width="7.140625" customWidth="1"/>
    <col min="13320" max="13324" width="5.140625" customWidth="1"/>
    <col min="13325" max="13325" width="3.42578125" customWidth="1"/>
    <col min="13326" max="13334" width="0" hidden="1" customWidth="1"/>
    <col min="13335" max="13335" width="9.28515625" customWidth="1"/>
    <col min="13336" max="13336" width="2.7109375" customWidth="1"/>
    <col min="13337" max="13337" width="4" customWidth="1"/>
    <col min="13338" max="13338" width="11.5703125" customWidth="1"/>
    <col min="13339" max="13339" width="10.7109375" customWidth="1"/>
    <col min="13340" max="13340" width="19" customWidth="1"/>
    <col min="13341" max="13343" width="5.7109375" customWidth="1"/>
    <col min="13344" max="13344" width="7.28515625" customWidth="1"/>
    <col min="13345" max="13345" width="9.28515625" customWidth="1"/>
    <col min="13346" max="13346" width="2.7109375" customWidth="1"/>
    <col min="13347" max="13347" width="4" customWidth="1"/>
    <col min="13348" max="13348" width="11.5703125" customWidth="1"/>
    <col min="13349" max="13349" width="10.7109375" customWidth="1"/>
    <col min="13350" max="13350" width="19" customWidth="1"/>
    <col min="13351" max="13353" width="5.7109375" customWidth="1"/>
    <col min="13354" max="13354" width="7.28515625" customWidth="1"/>
    <col min="13355" max="13355" width="9.28515625" customWidth="1"/>
    <col min="13356" max="13356" width="2.7109375" customWidth="1"/>
    <col min="13357" max="13357" width="4" customWidth="1"/>
    <col min="13358" max="13358" width="11.5703125" customWidth="1"/>
    <col min="13359" max="13359" width="10.7109375" customWidth="1"/>
    <col min="13360" max="13360" width="19" customWidth="1"/>
    <col min="13361" max="13363" width="5.7109375" customWidth="1"/>
    <col min="13364" max="13364" width="7.28515625" customWidth="1"/>
    <col min="13365" max="13365" width="9.28515625" customWidth="1"/>
    <col min="13366" max="13374" width="0" hidden="1" customWidth="1"/>
    <col min="13375" max="13375" width="9.28515625" customWidth="1"/>
    <col min="13376" max="13376" width="2.7109375" customWidth="1"/>
    <col min="13377" max="13377" width="4" customWidth="1"/>
    <col min="13378" max="13378" width="11.5703125" customWidth="1"/>
    <col min="13379" max="13379" width="10.7109375" customWidth="1"/>
    <col min="13380" max="13380" width="19" customWidth="1"/>
    <col min="13381" max="13383" width="5.7109375" customWidth="1"/>
    <col min="13384" max="13384" width="7.28515625" customWidth="1"/>
    <col min="13385" max="13385" width="9.28515625" customWidth="1"/>
    <col min="13386" max="13386" width="2.7109375" customWidth="1"/>
    <col min="13387" max="13387" width="4" customWidth="1"/>
    <col min="13388" max="13388" width="11.5703125" customWidth="1"/>
    <col min="13389" max="13389" width="10.7109375" customWidth="1"/>
    <col min="13390" max="13390" width="19" customWidth="1"/>
    <col min="13391" max="13393" width="5.7109375" customWidth="1"/>
    <col min="13394" max="13394" width="7.28515625" customWidth="1"/>
    <col min="13395" max="13395" width="9.28515625" customWidth="1"/>
    <col min="13396" max="13396" width="2.7109375" customWidth="1"/>
    <col min="13397" max="13397" width="4" customWidth="1"/>
    <col min="13398" max="13398" width="11.5703125" customWidth="1"/>
    <col min="13399" max="13399" width="10.7109375" customWidth="1"/>
    <col min="13400" max="13400" width="19" customWidth="1"/>
    <col min="13401" max="13403" width="5.7109375" customWidth="1"/>
    <col min="13404" max="13404" width="7.28515625" customWidth="1"/>
    <col min="13405" max="13405" width="9.28515625" customWidth="1"/>
    <col min="13406" max="13406" width="10.42578125" customWidth="1"/>
    <col min="13407" max="13407" width="2.7109375" customWidth="1"/>
    <col min="13408" max="13408" width="4" customWidth="1"/>
    <col min="13409" max="13409" width="11.5703125" customWidth="1"/>
    <col min="13410" max="13410" width="10.7109375" customWidth="1"/>
    <col min="13411" max="13411" width="19" customWidth="1"/>
    <col min="13412" max="13414" width="5.7109375" customWidth="1"/>
    <col min="13415" max="13415" width="7.28515625" customWidth="1"/>
    <col min="13416" max="13416" width="9.28515625" customWidth="1"/>
    <col min="13418" max="13418" width="2.7109375" customWidth="1"/>
    <col min="13419" max="13419" width="4" customWidth="1"/>
    <col min="13420" max="13420" width="11.5703125" customWidth="1"/>
    <col min="13421" max="13421" width="10.7109375" customWidth="1"/>
    <col min="13422" max="13422" width="19" customWidth="1"/>
    <col min="13423" max="13425" width="5.7109375" customWidth="1"/>
    <col min="13426" max="13426" width="7.28515625" customWidth="1"/>
    <col min="13427" max="13427" width="9.28515625" customWidth="1"/>
    <col min="13428" max="13428" width="2.7109375" customWidth="1"/>
    <col min="13429" max="13429" width="4" customWidth="1"/>
    <col min="13430" max="13430" width="11.5703125" customWidth="1"/>
    <col min="13431" max="13431" width="10.7109375" customWidth="1"/>
    <col min="13432" max="13432" width="19" customWidth="1"/>
    <col min="13433" max="13435" width="5.7109375" customWidth="1"/>
    <col min="13436" max="13436" width="7.28515625" customWidth="1"/>
    <col min="13437" max="13437" width="9.28515625" customWidth="1"/>
    <col min="13438" max="13438" width="2.85546875" customWidth="1"/>
    <col min="13439" max="13439" width="4" customWidth="1"/>
    <col min="13440" max="13440" width="11.5703125" customWidth="1"/>
    <col min="13441" max="13441" width="10.7109375" customWidth="1"/>
    <col min="13442" max="13442" width="19" customWidth="1"/>
    <col min="13443" max="13445" width="5.7109375" customWidth="1"/>
    <col min="13446" max="13446" width="7.28515625" customWidth="1"/>
    <col min="13447" max="13447" width="9.7109375" customWidth="1"/>
    <col min="13448" max="13448" width="2.7109375" customWidth="1"/>
    <col min="13449" max="13449" width="4" customWidth="1"/>
    <col min="13450" max="13450" width="11.5703125" customWidth="1"/>
    <col min="13451" max="13451" width="10.7109375" customWidth="1"/>
    <col min="13452" max="13452" width="19" customWidth="1"/>
    <col min="13453" max="13455" width="5.7109375" customWidth="1"/>
    <col min="13456" max="13456" width="7.28515625" customWidth="1"/>
    <col min="13457" max="13457" width="9.28515625" customWidth="1"/>
    <col min="13458" max="13458" width="4.42578125" customWidth="1"/>
    <col min="13459" max="13459" width="2.7109375" customWidth="1"/>
    <col min="13460" max="13460" width="4" customWidth="1"/>
    <col min="13461" max="13461" width="11.5703125" customWidth="1"/>
    <col min="13462" max="13462" width="10.7109375" customWidth="1"/>
    <col min="13463" max="13463" width="19" customWidth="1"/>
    <col min="13464" max="13466" width="5.7109375" customWidth="1"/>
    <col min="13467" max="13467" width="7.28515625" customWidth="1"/>
    <col min="13468" max="13468" width="9.28515625" customWidth="1"/>
    <col min="13469" max="13469" width="4.7109375" customWidth="1"/>
    <col min="13470" max="13470" width="18.85546875" customWidth="1"/>
    <col min="13471" max="13471" width="5.140625" customWidth="1"/>
    <col min="13472" max="13473" width="11.7109375" customWidth="1"/>
    <col min="13474" max="13474" width="5.5703125" customWidth="1"/>
    <col min="13475" max="13476" width="11.7109375" customWidth="1"/>
    <col min="13477" max="13477" width="4.5703125" customWidth="1"/>
    <col min="13478" max="13479" width="11.7109375" customWidth="1"/>
    <col min="13480" max="13482" width="6.7109375" customWidth="1"/>
    <col min="13483" max="13483" width="8.85546875" customWidth="1"/>
    <col min="13485" max="13485" width="4.7109375" customWidth="1"/>
    <col min="13486" max="13486" width="18.85546875" customWidth="1"/>
    <col min="13487" max="13487" width="6.7109375" customWidth="1"/>
    <col min="13488" max="13489" width="11.7109375" customWidth="1"/>
    <col min="13491" max="13492" width="11.7109375" customWidth="1"/>
    <col min="13493" max="13493" width="4.5703125" customWidth="1"/>
    <col min="13494" max="13495" width="11.7109375" customWidth="1"/>
    <col min="13496" max="13498" width="6.7109375" customWidth="1"/>
    <col min="13499" max="13499" width="8.85546875" customWidth="1"/>
    <col min="13500" max="13500" width="4.7109375" customWidth="1"/>
    <col min="13501" max="13501" width="18.85546875" customWidth="1"/>
    <col min="13502" max="13502" width="6.7109375" customWidth="1"/>
    <col min="13503" max="13504" width="11.7109375" customWidth="1"/>
    <col min="13506" max="13507" width="11.7109375" customWidth="1"/>
    <col min="13508" max="13508" width="4.5703125" customWidth="1"/>
    <col min="13509" max="13510" width="11.7109375" customWidth="1"/>
    <col min="13511" max="13513" width="6.7109375" customWidth="1"/>
    <col min="13514" max="13514" width="8.85546875" customWidth="1"/>
    <col min="13516" max="13516" width="4.7109375" customWidth="1"/>
    <col min="13517" max="13517" width="18.85546875" customWidth="1"/>
    <col min="13518" max="13518" width="6.7109375" customWidth="1"/>
    <col min="13519" max="13520" width="11.7109375" customWidth="1"/>
    <col min="13522" max="13523" width="11.7109375" customWidth="1"/>
    <col min="13524" max="13524" width="4.5703125" customWidth="1"/>
    <col min="13525" max="13526" width="11.7109375" customWidth="1"/>
    <col min="13527" max="13529" width="6.7109375" customWidth="1"/>
    <col min="13530" max="13530" width="8.85546875" customWidth="1"/>
    <col min="13532" max="13532" width="15.85546875" customWidth="1"/>
    <col min="13533" max="13533" width="6.7109375" customWidth="1"/>
    <col min="13535" max="13535" width="10.28515625" customWidth="1"/>
    <col min="13539" max="13539" width="4.5703125" customWidth="1"/>
    <col min="13541" max="13541" width="10.140625" customWidth="1"/>
    <col min="13542" max="13545" width="6.7109375" customWidth="1"/>
    <col min="13547" max="13547" width="2.7109375" customWidth="1"/>
    <col min="13548" max="13548" width="4" customWidth="1"/>
    <col min="13549" max="13549" width="11.5703125" customWidth="1"/>
    <col min="13550" max="13550" width="10.7109375" customWidth="1"/>
    <col min="13551" max="13551" width="19" customWidth="1"/>
    <col min="13552" max="13554" width="5.7109375" customWidth="1"/>
    <col min="13555" max="13555" width="7.28515625" customWidth="1"/>
    <col min="13556" max="13556" width="9.28515625" customWidth="1"/>
    <col min="13558" max="13558" width="2.7109375" customWidth="1"/>
    <col min="13559" max="13559" width="4" customWidth="1"/>
    <col min="13560" max="13560" width="11.5703125" customWidth="1"/>
    <col min="13561" max="13561" width="10.7109375" customWidth="1"/>
    <col min="13562" max="13562" width="19" customWidth="1"/>
    <col min="13563" max="13565" width="5.7109375" customWidth="1"/>
    <col min="13566" max="13566" width="7.28515625" customWidth="1"/>
    <col min="13567" max="13567" width="9.28515625" customWidth="1"/>
    <col min="13571" max="13571" width="4" customWidth="1"/>
    <col min="13572" max="13572" width="11.5703125" bestFit="1" customWidth="1"/>
    <col min="13573" max="13573" width="10.7109375" bestFit="1" customWidth="1"/>
    <col min="13574" max="13574" width="19" customWidth="1"/>
    <col min="13575" max="13575" width="7.140625" customWidth="1"/>
    <col min="13576" max="13580" width="5.140625" customWidth="1"/>
    <col min="13581" max="13581" width="3.42578125" customWidth="1"/>
    <col min="13582" max="13590" width="0" hidden="1" customWidth="1"/>
    <col min="13591" max="13591" width="9.28515625" customWidth="1"/>
    <col min="13592" max="13592" width="2.7109375" customWidth="1"/>
    <col min="13593" max="13593" width="4" customWidth="1"/>
    <col min="13594" max="13594" width="11.5703125" customWidth="1"/>
    <col min="13595" max="13595" width="10.7109375" customWidth="1"/>
    <col min="13596" max="13596" width="19" customWidth="1"/>
    <col min="13597" max="13599" width="5.7109375" customWidth="1"/>
    <col min="13600" max="13600" width="7.28515625" customWidth="1"/>
    <col min="13601" max="13601" width="9.28515625" customWidth="1"/>
    <col min="13602" max="13602" width="2.7109375" customWidth="1"/>
    <col min="13603" max="13603" width="4" customWidth="1"/>
    <col min="13604" max="13604" width="11.5703125" customWidth="1"/>
    <col min="13605" max="13605" width="10.7109375" customWidth="1"/>
    <col min="13606" max="13606" width="19" customWidth="1"/>
    <col min="13607" max="13609" width="5.7109375" customWidth="1"/>
    <col min="13610" max="13610" width="7.28515625" customWidth="1"/>
    <col min="13611" max="13611" width="9.28515625" customWidth="1"/>
    <col min="13612" max="13612" width="2.7109375" customWidth="1"/>
    <col min="13613" max="13613" width="4" customWidth="1"/>
    <col min="13614" max="13614" width="11.5703125" customWidth="1"/>
    <col min="13615" max="13615" width="10.7109375" customWidth="1"/>
    <col min="13616" max="13616" width="19" customWidth="1"/>
    <col min="13617" max="13619" width="5.7109375" customWidth="1"/>
    <col min="13620" max="13620" width="7.28515625" customWidth="1"/>
    <col min="13621" max="13621" width="9.28515625" customWidth="1"/>
    <col min="13622" max="13630" width="0" hidden="1" customWidth="1"/>
    <col min="13631" max="13631" width="9.28515625" customWidth="1"/>
    <col min="13632" max="13632" width="2.7109375" customWidth="1"/>
    <col min="13633" max="13633" width="4" customWidth="1"/>
    <col min="13634" max="13634" width="11.5703125" customWidth="1"/>
    <col min="13635" max="13635" width="10.7109375" customWidth="1"/>
    <col min="13636" max="13636" width="19" customWidth="1"/>
    <col min="13637" max="13639" width="5.7109375" customWidth="1"/>
    <col min="13640" max="13640" width="7.28515625" customWidth="1"/>
    <col min="13641" max="13641" width="9.28515625" customWidth="1"/>
    <col min="13642" max="13642" width="2.7109375" customWidth="1"/>
    <col min="13643" max="13643" width="4" customWidth="1"/>
    <col min="13644" max="13644" width="11.5703125" customWidth="1"/>
    <col min="13645" max="13645" width="10.7109375" customWidth="1"/>
    <col min="13646" max="13646" width="19" customWidth="1"/>
    <col min="13647" max="13649" width="5.7109375" customWidth="1"/>
    <col min="13650" max="13650" width="7.28515625" customWidth="1"/>
    <col min="13651" max="13651" width="9.28515625" customWidth="1"/>
    <col min="13652" max="13652" width="2.7109375" customWidth="1"/>
    <col min="13653" max="13653" width="4" customWidth="1"/>
    <col min="13654" max="13654" width="11.5703125" customWidth="1"/>
    <col min="13655" max="13655" width="10.7109375" customWidth="1"/>
    <col min="13656" max="13656" width="19" customWidth="1"/>
    <col min="13657" max="13659" width="5.7109375" customWidth="1"/>
    <col min="13660" max="13660" width="7.28515625" customWidth="1"/>
    <col min="13661" max="13661" width="9.28515625" customWidth="1"/>
    <col min="13662" max="13662" width="10.42578125" customWidth="1"/>
    <col min="13663" max="13663" width="2.7109375" customWidth="1"/>
    <col min="13664" max="13664" width="4" customWidth="1"/>
    <col min="13665" max="13665" width="11.5703125" customWidth="1"/>
    <col min="13666" max="13666" width="10.7109375" customWidth="1"/>
    <col min="13667" max="13667" width="19" customWidth="1"/>
    <col min="13668" max="13670" width="5.7109375" customWidth="1"/>
    <col min="13671" max="13671" width="7.28515625" customWidth="1"/>
    <col min="13672" max="13672" width="9.28515625" customWidth="1"/>
    <col min="13674" max="13674" width="2.7109375" customWidth="1"/>
    <col min="13675" max="13675" width="4" customWidth="1"/>
    <col min="13676" max="13676" width="11.5703125" customWidth="1"/>
    <col min="13677" max="13677" width="10.7109375" customWidth="1"/>
    <col min="13678" max="13678" width="19" customWidth="1"/>
    <col min="13679" max="13681" width="5.7109375" customWidth="1"/>
    <col min="13682" max="13682" width="7.28515625" customWidth="1"/>
    <col min="13683" max="13683" width="9.28515625" customWidth="1"/>
    <col min="13684" max="13684" width="2.7109375" customWidth="1"/>
    <col min="13685" max="13685" width="4" customWidth="1"/>
    <col min="13686" max="13686" width="11.5703125" customWidth="1"/>
    <col min="13687" max="13687" width="10.7109375" customWidth="1"/>
    <col min="13688" max="13688" width="19" customWidth="1"/>
    <col min="13689" max="13691" width="5.7109375" customWidth="1"/>
    <col min="13692" max="13692" width="7.28515625" customWidth="1"/>
    <col min="13693" max="13693" width="9.28515625" customWidth="1"/>
    <col min="13694" max="13694" width="2.85546875" customWidth="1"/>
    <col min="13695" max="13695" width="4" customWidth="1"/>
    <col min="13696" max="13696" width="11.5703125" customWidth="1"/>
    <col min="13697" max="13697" width="10.7109375" customWidth="1"/>
    <col min="13698" max="13698" width="19" customWidth="1"/>
    <col min="13699" max="13701" width="5.7109375" customWidth="1"/>
    <col min="13702" max="13702" width="7.28515625" customWidth="1"/>
    <col min="13703" max="13703" width="9.7109375" customWidth="1"/>
    <col min="13704" max="13704" width="2.7109375" customWidth="1"/>
    <col min="13705" max="13705" width="4" customWidth="1"/>
    <col min="13706" max="13706" width="11.5703125" customWidth="1"/>
    <col min="13707" max="13707" width="10.7109375" customWidth="1"/>
    <col min="13708" max="13708" width="19" customWidth="1"/>
    <col min="13709" max="13711" width="5.7109375" customWidth="1"/>
    <col min="13712" max="13712" width="7.28515625" customWidth="1"/>
    <col min="13713" max="13713" width="9.28515625" customWidth="1"/>
    <col min="13714" max="13714" width="4.42578125" customWidth="1"/>
    <col min="13715" max="13715" width="2.7109375" customWidth="1"/>
    <col min="13716" max="13716" width="4" customWidth="1"/>
    <col min="13717" max="13717" width="11.5703125" customWidth="1"/>
    <col min="13718" max="13718" width="10.7109375" customWidth="1"/>
    <col min="13719" max="13719" width="19" customWidth="1"/>
    <col min="13720" max="13722" width="5.7109375" customWidth="1"/>
    <col min="13723" max="13723" width="7.28515625" customWidth="1"/>
    <col min="13724" max="13724" width="9.28515625" customWidth="1"/>
    <col min="13725" max="13725" width="4.7109375" customWidth="1"/>
    <col min="13726" max="13726" width="18.85546875" customWidth="1"/>
    <col min="13727" max="13727" width="5.140625" customWidth="1"/>
    <col min="13728" max="13729" width="11.7109375" customWidth="1"/>
    <col min="13730" max="13730" width="5.5703125" customWidth="1"/>
    <col min="13731" max="13732" width="11.7109375" customWidth="1"/>
    <col min="13733" max="13733" width="4.5703125" customWidth="1"/>
    <col min="13734" max="13735" width="11.7109375" customWidth="1"/>
    <col min="13736" max="13738" width="6.7109375" customWidth="1"/>
    <col min="13739" max="13739" width="8.85546875" customWidth="1"/>
    <col min="13741" max="13741" width="4.7109375" customWidth="1"/>
    <col min="13742" max="13742" width="18.85546875" customWidth="1"/>
    <col min="13743" max="13743" width="6.7109375" customWidth="1"/>
    <col min="13744" max="13745" width="11.7109375" customWidth="1"/>
    <col min="13747" max="13748" width="11.7109375" customWidth="1"/>
    <col min="13749" max="13749" width="4.5703125" customWidth="1"/>
    <col min="13750" max="13751" width="11.7109375" customWidth="1"/>
    <col min="13752" max="13754" width="6.7109375" customWidth="1"/>
    <col min="13755" max="13755" width="8.85546875" customWidth="1"/>
    <col min="13756" max="13756" width="4.7109375" customWidth="1"/>
    <col min="13757" max="13757" width="18.85546875" customWidth="1"/>
    <col min="13758" max="13758" width="6.7109375" customWidth="1"/>
    <col min="13759" max="13760" width="11.7109375" customWidth="1"/>
    <col min="13762" max="13763" width="11.7109375" customWidth="1"/>
    <col min="13764" max="13764" width="4.5703125" customWidth="1"/>
    <col min="13765" max="13766" width="11.7109375" customWidth="1"/>
    <col min="13767" max="13769" width="6.7109375" customWidth="1"/>
    <col min="13770" max="13770" width="8.85546875" customWidth="1"/>
    <col min="13772" max="13772" width="4.7109375" customWidth="1"/>
    <col min="13773" max="13773" width="18.85546875" customWidth="1"/>
    <col min="13774" max="13774" width="6.7109375" customWidth="1"/>
    <col min="13775" max="13776" width="11.7109375" customWidth="1"/>
    <col min="13778" max="13779" width="11.7109375" customWidth="1"/>
    <col min="13780" max="13780" width="4.5703125" customWidth="1"/>
    <col min="13781" max="13782" width="11.7109375" customWidth="1"/>
    <col min="13783" max="13785" width="6.7109375" customWidth="1"/>
    <col min="13786" max="13786" width="8.85546875" customWidth="1"/>
    <col min="13788" max="13788" width="15.85546875" customWidth="1"/>
    <col min="13789" max="13789" width="6.7109375" customWidth="1"/>
    <col min="13791" max="13791" width="10.28515625" customWidth="1"/>
    <col min="13795" max="13795" width="4.5703125" customWidth="1"/>
    <col min="13797" max="13797" width="10.140625" customWidth="1"/>
    <col min="13798" max="13801" width="6.7109375" customWidth="1"/>
    <col min="13803" max="13803" width="2.7109375" customWidth="1"/>
    <col min="13804" max="13804" width="4" customWidth="1"/>
    <col min="13805" max="13805" width="11.5703125" customWidth="1"/>
    <col min="13806" max="13806" width="10.7109375" customWidth="1"/>
    <col min="13807" max="13807" width="19" customWidth="1"/>
    <col min="13808" max="13810" width="5.7109375" customWidth="1"/>
    <col min="13811" max="13811" width="7.28515625" customWidth="1"/>
    <col min="13812" max="13812" width="9.28515625" customWidth="1"/>
    <col min="13814" max="13814" width="2.7109375" customWidth="1"/>
    <col min="13815" max="13815" width="4" customWidth="1"/>
    <col min="13816" max="13816" width="11.5703125" customWidth="1"/>
    <col min="13817" max="13817" width="10.7109375" customWidth="1"/>
    <col min="13818" max="13818" width="19" customWidth="1"/>
    <col min="13819" max="13821" width="5.7109375" customWidth="1"/>
    <col min="13822" max="13822" width="7.28515625" customWidth="1"/>
    <col min="13823" max="13823" width="9.28515625" customWidth="1"/>
    <col min="13827" max="13827" width="4" customWidth="1"/>
    <col min="13828" max="13828" width="11.5703125" bestFit="1" customWidth="1"/>
    <col min="13829" max="13829" width="10.7109375" bestFit="1" customWidth="1"/>
    <col min="13830" max="13830" width="19" customWidth="1"/>
    <col min="13831" max="13831" width="7.140625" customWidth="1"/>
    <col min="13832" max="13836" width="5.140625" customWidth="1"/>
    <col min="13837" max="13837" width="3.42578125" customWidth="1"/>
    <col min="13838" max="13846" width="0" hidden="1" customWidth="1"/>
    <col min="13847" max="13847" width="9.28515625" customWidth="1"/>
    <col min="13848" max="13848" width="2.7109375" customWidth="1"/>
    <col min="13849" max="13849" width="4" customWidth="1"/>
    <col min="13850" max="13850" width="11.5703125" customWidth="1"/>
    <col min="13851" max="13851" width="10.7109375" customWidth="1"/>
    <col min="13852" max="13852" width="19" customWidth="1"/>
    <col min="13853" max="13855" width="5.7109375" customWidth="1"/>
    <col min="13856" max="13856" width="7.28515625" customWidth="1"/>
    <col min="13857" max="13857" width="9.28515625" customWidth="1"/>
    <col min="13858" max="13858" width="2.7109375" customWidth="1"/>
    <col min="13859" max="13859" width="4" customWidth="1"/>
    <col min="13860" max="13860" width="11.5703125" customWidth="1"/>
    <col min="13861" max="13861" width="10.7109375" customWidth="1"/>
    <col min="13862" max="13862" width="19" customWidth="1"/>
    <col min="13863" max="13865" width="5.7109375" customWidth="1"/>
    <col min="13866" max="13866" width="7.28515625" customWidth="1"/>
    <col min="13867" max="13867" width="9.28515625" customWidth="1"/>
    <col min="13868" max="13868" width="2.7109375" customWidth="1"/>
    <col min="13869" max="13869" width="4" customWidth="1"/>
    <col min="13870" max="13870" width="11.5703125" customWidth="1"/>
    <col min="13871" max="13871" width="10.7109375" customWidth="1"/>
    <col min="13872" max="13872" width="19" customWidth="1"/>
    <col min="13873" max="13875" width="5.7109375" customWidth="1"/>
    <col min="13876" max="13876" width="7.28515625" customWidth="1"/>
    <col min="13877" max="13877" width="9.28515625" customWidth="1"/>
    <col min="13878" max="13886" width="0" hidden="1" customWidth="1"/>
    <col min="13887" max="13887" width="9.28515625" customWidth="1"/>
    <col min="13888" max="13888" width="2.7109375" customWidth="1"/>
    <col min="13889" max="13889" width="4" customWidth="1"/>
    <col min="13890" max="13890" width="11.5703125" customWidth="1"/>
    <col min="13891" max="13891" width="10.7109375" customWidth="1"/>
    <col min="13892" max="13892" width="19" customWidth="1"/>
    <col min="13893" max="13895" width="5.7109375" customWidth="1"/>
    <col min="13896" max="13896" width="7.28515625" customWidth="1"/>
    <col min="13897" max="13897" width="9.28515625" customWidth="1"/>
    <col min="13898" max="13898" width="2.7109375" customWidth="1"/>
    <col min="13899" max="13899" width="4" customWidth="1"/>
    <col min="13900" max="13900" width="11.5703125" customWidth="1"/>
    <col min="13901" max="13901" width="10.7109375" customWidth="1"/>
    <col min="13902" max="13902" width="19" customWidth="1"/>
    <col min="13903" max="13905" width="5.7109375" customWidth="1"/>
    <col min="13906" max="13906" width="7.28515625" customWidth="1"/>
    <col min="13907" max="13907" width="9.28515625" customWidth="1"/>
    <col min="13908" max="13908" width="2.7109375" customWidth="1"/>
    <col min="13909" max="13909" width="4" customWidth="1"/>
    <col min="13910" max="13910" width="11.5703125" customWidth="1"/>
    <col min="13911" max="13911" width="10.7109375" customWidth="1"/>
    <col min="13912" max="13912" width="19" customWidth="1"/>
    <col min="13913" max="13915" width="5.7109375" customWidth="1"/>
    <col min="13916" max="13916" width="7.28515625" customWidth="1"/>
    <col min="13917" max="13917" width="9.28515625" customWidth="1"/>
    <col min="13918" max="13918" width="10.42578125" customWidth="1"/>
    <col min="13919" max="13919" width="2.7109375" customWidth="1"/>
    <col min="13920" max="13920" width="4" customWidth="1"/>
    <col min="13921" max="13921" width="11.5703125" customWidth="1"/>
    <col min="13922" max="13922" width="10.7109375" customWidth="1"/>
    <col min="13923" max="13923" width="19" customWidth="1"/>
    <col min="13924" max="13926" width="5.7109375" customWidth="1"/>
    <col min="13927" max="13927" width="7.28515625" customWidth="1"/>
    <col min="13928" max="13928" width="9.28515625" customWidth="1"/>
    <col min="13930" max="13930" width="2.7109375" customWidth="1"/>
    <col min="13931" max="13931" width="4" customWidth="1"/>
    <col min="13932" max="13932" width="11.5703125" customWidth="1"/>
    <col min="13933" max="13933" width="10.7109375" customWidth="1"/>
    <col min="13934" max="13934" width="19" customWidth="1"/>
    <col min="13935" max="13937" width="5.7109375" customWidth="1"/>
    <col min="13938" max="13938" width="7.28515625" customWidth="1"/>
    <col min="13939" max="13939" width="9.28515625" customWidth="1"/>
    <col min="13940" max="13940" width="2.7109375" customWidth="1"/>
    <col min="13941" max="13941" width="4" customWidth="1"/>
    <col min="13942" max="13942" width="11.5703125" customWidth="1"/>
    <col min="13943" max="13943" width="10.7109375" customWidth="1"/>
    <col min="13944" max="13944" width="19" customWidth="1"/>
    <col min="13945" max="13947" width="5.7109375" customWidth="1"/>
    <col min="13948" max="13948" width="7.28515625" customWidth="1"/>
    <col min="13949" max="13949" width="9.28515625" customWidth="1"/>
    <col min="13950" max="13950" width="2.85546875" customWidth="1"/>
    <col min="13951" max="13951" width="4" customWidth="1"/>
    <col min="13952" max="13952" width="11.5703125" customWidth="1"/>
    <col min="13953" max="13953" width="10.7109375" customWidth="1"/>
    <col min="13954" max="13954" width="19" customWidth="1"/>
    <col min="13955" max="13957" width="5.7109375" customWidth="1"/>
    <col min="13958" max="13958" width="7.28515625" customWidth="1"/>
    <col min="13959" max="13959" width="9.7109375" customWidth="1"/>
    <col min="13960" max="13960" width="2.7109375" customWidth="1"/>
    <col min="13961" max="13961" width="4" customWidth="1"/>
    <col min="13962" max="13962" width="11.5703125" customWidth="1"/>
    <col min="13963" max="13963" width="10.7109375" customWidth="1"/>
    <col min="13964" max="13964" width="19" customWidth="1"/>
    <col min="13965" max="13967" width="5.7109375" customWidth="1"/>
    <col min="13968" max="13968" width="7.28515625" customWidth="1"/>
    <col min="13969" max="13969" width="9.28515625" customWidth="1"/>
    <col min="13970" max="13970" width="4.42578125" customWidth="1"/>
    <col min="13971" max="13971" width="2.7109375" customWidth="1"/>
    <col min="13972" max="13972" width="4" customWidth="1"/>
    <col min="13973" max="13973" width="11.5703125" customWidth="1"/>
    <col min="13974" max="13974" width="10.7109375" customWidth="1"/>
    <col min="13975" max="13975" width="19" customWidth="1"/>
    <col min="13976" max="13978" width="5.7109375" customWidth="1"/>
    <col min="13979" max="13979" width="7.28515625" customWidth="1"/>
    <col min="13980" max="13980" width="9.28515625" customWidth="1"/>
    <col min="13981" max="13981" width="4.7109375" customWidth="1"/>
    <col min="13982" max="13982" width="18.85546875" customWidth="1"/>
    <col min="13983" max="13983" width="5.140625" customWidth="1"/>
    <col min="13984" max="13985" width="11.7109375" customWidth="1"/>
    <col min="13986" max="13986" width="5.5703125" customWidth="1"/>
    <col min="13987" max="13988" width="11.7109375" customWidth="1"/>
    <col min="13989" max="13989" width="4.5703125" customWidth="1"/>
    <col min="13990" max="13991" width="11.7109375" customWidth="1"/>
    <col min="13992" max="13994" width="6.7109375" customWidth="1"/>
    <col min="13995" max="13995" width="8.85546875" customWidth="1"/>
    <col min="13997" max="13997" width="4.7109375" customWidth="1"/>
    <col min="13998" max="13998" width="18.85546875" customWidth="1"/>
    <col min="13999" max="13999" width="6.7109375" customWidth="1"/>
    <col min="14000" max="14001" width="11.7109375" customWidth="1"/>
    <col min="14003" max="14004" width="11.7109375" customWidth="1"/>
    <col min="14005" max="14005" width="4.5703125" customWidth="1"/>
    <col min="14006" max="14007" width="11.7109375" customWidth="1"/>
    <col min="14008" max="14010" width="6.7109375" customWidth="1"/>
    <col min="14011" max="14011" width="8.85546875" customWidth="1"/>
    <col min="14012" max="14012" width="4.7109375" customWidth="1"/>
    <col min="14013" max="14013" width="18.85546875" customWidth="1"/>
    <col min="14014" max="14014" width="6.7109375" customWidth="1"/>
    <col min="14015" max="14016" width="11.7109375" customWidth="1"/>
    <col min="14018" max="14019" width="11.7109375" customWidth="1"/>
    <col min="14020" max="14020" width="4.5703125" customWidth="1"/>
    <col min="14021" max="14022" width="11.7109375" customWidth="1"/>
    <col min="14023" max="14025" width="6.7109375" customWidth="1"/>
    <col min="14026" max="14026" width="8.85546875" customWidth="1"/>
    <col min="14028" max="14028" width="4.7109375" customWidth="1"/>
    <col min="14029" max="14029" width="18.85546875" customWidth="1"/>
    <col min="14030" max="14030" width="6.7109375" customWidth="1"/>
    <col min="14031" max="14032" width="11.7109375" customWidth="1"/>
    <col min="14034" max="14035" width="11.7109375" customWidth="1"/>
    <col min="14036" max="14036" width="4.5703125" customWidth="1"/>
    <col min="14037" max="14038" width="11.7109375" customWidth="1"/>
    <col min="14039" max="14041" width="6.7109375" customWidth="1"/>
    <col min="14042" max="14042" width="8.85546875" customWidth="1"/>
    <col min="14044" max="14044" width="15.85546875" customWidth="1"/>
    <col min="14045" max="14045" width="6.7109375" customWidth="1"/>
    <col min="14047" max="14047" width="10.28515625" customWidth="1"/>
    <col min="14051" max="14051" width="4.5703125" customWidth="1"/>
    <col min="14053" max="14053" width="10.140625" customWidth="1"/>
    <col min="14054" max="14057" width="6.7109375" customWidth="1"/>
    <col min="14059" max="14059" width="2.7109375" customWidth="1"/>
    <col min="14060" max="14060" width="4" customWidth="1"/>
    <col min="14061" max="14061" width="11.5703125" customWidth="1"/>
    <col min="14062" max="14062" width="10.7109375" customWidth="1"/>
    <col min="14063" max="14063" width="19" customWidth="1"/>
    <col min="14064" max="14066" width="5.7109375" customWidth="1"/>
    <col min="14067" max="14067" width="7.28515625" customWidth="1"/>
    <col min="14068" max="14068" width="9.28515625" customWidth="1"/>
    <col min="14070" max="14070" width="2.7109375" customWidth="1"/>
    <col min="14071" max="14071" width="4" customWidth="1"/>
    <col min="14072" max="14072" width="11.5703125" customWidth="1"/>
    <col min="14073" max="14073" width="10.7109375" customWidth="1"/>
    <col min="14074" max="14074" width="19" customWidth="1"/>
    <col min="14075" max="14077" width="5.7109375" customWidth="1"/>
    <col min="14078" max="14078" width="7.28515625" customWidth="1"/>
    <col min="14079" max="14079" width="9.28515625" customWidth="1"/>
    <col min="14083" max="14083" width="4" customWidth="1"/>
    <col min="14084" max="14084" width="11.5703125" bestFit="1" customWidth="1"/>
    <col min="14085" max="14085" width="10.7109375" bestFit="1" customWidth="1"/>
    <col min="14086" max="14086" width="19" customWidth="1"/>
    <col min="14087" max="14087" width="7.140625" customWidth="1"/>
    <col min="14088" max="14092" width="5.140625" customWidth="1"/>
    <col min="14093" max="14093" width="3.42578125" customWidth="1"/>
    <col min="14094" max="14102" width="0" hidden="1" customWidth="1"/>
    <col min="14103" max="14103" width="9.28515625" customWidth="1"/>
    <col min="14104" max="14104" width="2.7109375" customWidth="1"/>
    <col min="14105" max="14105" width="4" customWidth="1"/>
    <col min="14106" max="14106" width="11.5703125" customWidth="1"/>
    <col min="14107" max="14107" width="10.7109375" customWidth="1"/>
    <col min="14108" max="14108" width="19" customWidth="1"/>
    <col min="14109" max="14111" width="5.7109375" customWidth="1"/>
    <col min="14112" max="14112" width="7.28515625" customWidth="1"/>
    <col min="14113" max="14113" width="9.28515625" customWidth="1"/>
    <col min="14114" max="14114" width="2.7109375" customWidth="1"/>
    <col min="14115" max="14115" width="4" customWidth="1"/>
    <col min="14116" max="14116" width="11.5703125" customWidth="1"/>
    <col min="14117" max="14117" width="10.7109375" customWidth="1"/>
    <col min="14118" max="14118" width="19" customWidth="1"/>
    <col min="14119" max="14121" width="5.7109375" customWidth="1"/>
    <col min="14122" max="14122" width="7.28515625" customWidth="1"/>
    <col min="14123" max="14123" width="9.28515625" customWidth="1"/>
    <col min="14124" max="14124" width="2.7109375" customWidth="1"/>
    <col min="14125" max="14125" width="4" customWidth="1"/>
    <col min="14126" max="14126" width="11.5703125" customWidth="1"/>
    <col min="14127" max="14127" width="10.7109375" customWidth="1"/>
    <col min="14128" max="14128" width="19" customWidth="1"/>
    <col min="14129" max="14131" width="5.7109375" customWidth="1"/>
    <col min="14132" max="14132" width="7.28515625" customWidth="1"/>
    <col min="14133" max="14133" width="9.28515625" customWidth="1"/>
    <col min="14134" max="14142" width="0" hidden="1" customWidth="1"/>
    <col min="14143" max="14143" width="9.28515625" customWidth="1"/>
    <col min="14144" max="14144" width="2.7109375" customWidth="1"/>
    <col min="14145" max="14145" width="4" customWidth="1"/>
    <col min="14146" max="14146" width="11.5703125" customWidth="1"/>
    <col min="14147" max="14147" width="10.7109375" customWidth="1"/>
    <col min="14148" max="14148" width="19" customWidth="1"/>
    <col min="14149" max="14151" width="5.7109375" customWidth="1"/>
    <col min="14152" max="14152" width="7.28515625" customWidth="1"/>
    <col min="14153" max="14153" width="9.28515625" customWidth="1"/>
    <col min="14154" max="14154" width="2.7109375" customWidth="1"/>
    <col min="14155" max="14155" width="4" customWidth="1"/>
    <col min="14156" max="14156" width="11.5703125" customWidth="1"/>
    <col min="14157" max="14157" width="10.7109375" customWidth="1"/>
    <col min="14158" max="14158" width="19" customWidth="1"/>
    <col min="14159" max="14161" width="5.7109375" customWidth="1"/>
    <col min="14162" max="14162" width="7.28515625" customWidth="1"/>
    <col min="14163" max="14163" width="9.28515625" customWidth="1"/>
    <col min="14164" max="14164" width="2.7109375" customWidth="1"/>
    <col min="14165" max="14165" width="4" customWidth="1"/>
    <col min="14166" max="14166" width="11.5703125" customWidth="1"/>
    <col min="14167" max="14167" width="10.7109375" customWidth="1"/>
    <col min="14168" max="14168" width="19" customWidth="1"/>
    <col min="14169" max="14171" width="5.7109375" customWidth="1"/>
    <col min="14172" max="14172" width="7.28515625" customWidth="1"/>
    <col min="14173" max="14173" width="9.28515625" customWidth="1"/>
    <col min="14174" max="14174" width="10.42578125" customWidth="1"/>
    <col min="14175" max="14175" width="2.7109375" customWidth="1"/>
    <col min="14176" max="14176" width="4" customWidth="1"/>
    <col min="14177" max="14177" width="11.5703125" customWidth="1"/>
    <col min="14178" max="14178" width="10.7109375" customWidth="1"/>
    <col min="14179" max="14179" width="19" customWidth="1"/>
    <col min="14180" max="14182" width="5.7109375" customWidth="1"/>
    <col min="14183" max="14183" width="7.28515625" customWidth="1"/>
    <col min="14184" max="14184" width="9.28515625" customWidth="1"/>
    <col min="14186" max="14186" width="2.7109375" customWidth="1"/>
    <col min="14187" max="14187" width="4" customWidth="1"/>
    <col min="14188" max="14188" width="11.5703125" customWidth="1"/>
    <col min="14189" max="14189" width="10.7109375" customWidth="1"/>
    <col min="14190" max="14190" width="19" customWidth="1"/>
    <col min="14191" max="14193" width="5.7109375" customWidth="1"/>
    <col min="14194" max="14194" width="7.28515625" customWidth="1"/>
    <col min="14195" max="14195" width="9.28515625" customWidth="1"/>
    <col min="14196" max="14196" width="2.7109375" customWidth="1"/>
    <col min="14197" max="14197" width="4" customWidth="1"/>
    <col min="14198" max="14198" width="11.5703125" customWidth="1"/>
    <col min="14199" max="14199" width="10.7109375" customWidth="1"/>
    <col min="14200" max="14200" width="19" customWidth="1"/>
    <col min="14201" max="14203" width="5.7109375" customWidth="1"/>
    <col min="14204" max="14204" width="7.28515625" customWidth="1"/>
    <col min="14205" max="14205" width="9.28515625" customWidth="1"/>
    <col min="14206" max="14206" width="2.85546875" customWidth="1"/>
    <col min="14207" max="14207" width="4" customWidth="1"/>
    <col min="14208" max="14208" width="11.5703125" customWidth="1"/>
    <col min="14209" max="14209" width="10.7109375" customWidth="1"/>
    <col min="14210" max="14210" width="19" customWidth="1"/>
    <col min="14211" max="14213" width="5.7109375" customWidth="1"/>
    <col min="14214" max="14214" width="7.28515625" customWidth="1"/>
    <col min="14215" max="14215" width="9.7109375" customWidth="1"/>
    <col min="14216" max="14216" width="2.7109375" customWidth="1"/>
    <col min="14217" max="14217" width="4" customWidth="1"/>
    <col min="14218" max="14218" width="11.5703125" customWidth="1"/>
    <col min="14219" max="14219" width="10.7109375" customWidth="1"/>
    <col min="14220" max="14220" width="19" customWidth="1"/>
    <col min="14221" max="14223" width="5.7109375" customWidth="1"/>
    <col min="14224" max="14224" width="7.28515625" customWidth="1"/>
    <col min="14225" max="14225" width="9.28515625" customWidth="1"/>
    <col min="14226" max="14226" width="4.42578125" customWidth="1"/>
    <col min="14227" max="14227" width="2.7109375" customWidth="1"/>
    <col min="14228" max="14228" width="4" customWidth="1"/>
    <col min="14229" max="14229" width="11.5703125" customWidth="1"/>
    <col min="14230" max="14230" width="10.7109375" customWidth="1"/>
    <col min="14231" max="14231" width="19" customWidth="1"/>
    <col min="14232" max="14234" width="5.7109375" customWidth="1"/>
    <col min="14235" max="14235" width="7.28515625" customWidth="1"/>
    <col min="14236" max="14236" width="9.28515625" customWidth="1"/>
    <col min="14237" max="14237" width="4.7109375" customWidth="1"/>
    <col min="14238" max="14238" width="18.85546875" customWidth="1"/>
    <col min="14239" max="14239" width="5.140625" customWidth="1"/>
    <col min="14240" max="14241" width="11.7109375" customWidth="1"/>
    <col min="14242" max="14242" width="5.5703125" customWidth="1"/>
    <col min="14243" max="14244" width="11.7109375" customWidth="1"/>
    <col min="14245" max="14245" width="4.5703125" customWidth="1"/>
    <col min="14246" max="14247" width="11.7109375" customWidth="1"/>
    <col min="14248" max="14250" width="6.7109375" customWidth="1"/>
    <col min="14251" max="14251" width="8.85546875" customWidth="1"/>
    <col min="14253" max="14253" width="4.7109375" customWidth="1"/>
    <col min="14254" max="14254" width="18.85546875" customWidth="1"/>
    <col min="14255" max="14255" width="6.7109375" customWidth="1"/>
    <col min="14256" max="14257" width="11.7109375" customWidth="1"/>
    <col min="14259" max="14260" width="11.7109375" customWidth="1"/>
    <col min="14261" max="14261" width="4.5703125" customWidth="1"/>
    <col min="14262" max="14263" width="11.7109375" customWidth="1"/>
    <col min="14264" max="14266" width="6.7109375" customWidth="1"/>
    <col min="14267" max="14267" width="8.85546875" customWidth="1"/>
    <col min="14268" max="14268" width="4.7109375" customWidth="1"/>
    <col min="14269" max="14269" width="18.85546875" customWidth="1"/>
    <col min="14270" max="14270" width="6.7109375" customWidth="1"/>
    <col min="14271" max="14272" width="11.7109375" customWidth="1"/>
    <col min="14274" max="14275" width="11.7109375" customWidth="1"/>
    <col min="14276" max="14276" width="4.5703125" customWidth="1"/>
    <col min="14277" max="14278" width="11.7109375" customWidth="1"/>
    <col min="14279" max="14281" width="6.7109375" customWidth="1"/>
    <col min="14282" max="14282" width="8.85546875" customWidth="1"/>
    <col min="14284" max="14284" width="4.7109375" customWidth="1"/>
    <col min="14285" max="14285" width="18.85546875" customWidth="1"/>
    <col min="14286" max="14286" width="6.7109375" customWidth="1"/>
    <col min="14287" max="14288" width="11.7109375" customWidth="1"/>
    <col min="14290" max="14291" width="11.7109375" customWidth="1"/>
    <col min="14292" max="14292" width="4.5703125" customWidth="1"/>
    <col min="14293" max="14294" width="11.7109375" customWidth="1"/>
    <col min="14295" max="14297" width="6.7109375" customWidth="1"/>
    <col min="14298" max="14298" width="8.85546875" customWidth="1"/>
    <col min="14300" max="14300" width="15.85546875" customWidth="1"/>
    <col min="14301" max="14301" width="6.7109375" customWidth="1"/>
    <col min="14303" max="14303" width="10.28515625" customWidth="1"/>
    <col min="14307" max="14307" width="4.5703125" customWidth="1"/>
    <col min="14309" max="14309" width="10.140625" customWidth="1"/>
    <col min="14310" max="14313" width="6.7109375" customWidth="1"/>
    <col min="14315" max="14315" width="2.7109375" customWidth="1"/>
    <col min="14316" max="14316" width="4" customWidth="1"/>
    <col min="14317" max="14317" width="11.5703125" customWidth="1"/>
    <col min="14318" max="14318" width="10.7109375" customWidth="1"/>
    <col min="14319" max="14319" width="19" customWidth="1"/>
    <col min="14320" max="14322" width="5.7109375" customWidth="1"/>
    <col min="14323" max="14323" width="7.28515625" customWidth="1"/>
    <col min="14324" max="14324" width="9.28515625" customWidth="1"/>
    <col min="14326" max="14326" width="2.7109375" customWidth="1"/>
    <col min="14327" max="14327" width="4" customWidth="1"/>
    <col min="14328" max="14328" width="11.5703125" customWidth="1"/>
    <col min="14329" max="14329" width="10.7109375" customWidth="1"/>
    <col min="14330" max="14330" width="19" customWidth="1"/>
    <col min="14331" max="14333" width="5.7109375" customWidth="1"/>
    <col min="14334" max="14334" width="7.28515625" customWidth="1"/>
    <col min="14335" max="14335" width="9.28515625" customWidth="1"/>
    <col min="14339" max="14339" width="4" customWidth="1"/>
    <col min="14340" max="14340" width="11.5703125" bestFit="1" customWidth="1"/>
    <col min="14341" max="14341" width="10.7109375" bestFit="1" customWidth="1"/>
    <col min="14342" max="14342" width="19" customWidth="1"/>
    <col min="14343" max="14343" width="7.140625" customWidth="1"/>
    <col min="14344" max="14348" width="5.140625" customWidth="1"/>
    <col min="14349" max="14349" width="3.42578125" customWidth="1"/>
    <col min="14350" max="14358" width="0" hidden="1" customWidth="1"/>
    <col min="14359" max="14359" width="9.28515625" customWidth="1"/>
    <col min="14360" max="14360" width="2.7109375" customWidth="1"/>
    <col min="14361" max="14361" width="4" customWidth="1"/>
    <col min="14362" max="14362" width="11.5703125" customWidth="1"/>
    <col min="14363" max="14363" width="10.7109375" customWidth="1"/>
    <col min="14364" max="14364" width="19" customWidth="1"/>
    <col min="14365" max="14367" width="5.7109375" customWidth="1"/>
    <col min="14368" max="14368" width="7.28515625" customWidth="1"/>
    <col min="14369" max="14369" width="9.28515625" customWidth="1"/>
    <col min="14370" max="14370" width="2.7109375" customWidth="1"/>
    <col min="14371" max="14371" width="4" customWidth="1"/>
    <col min="14372" max="14372" width="11.5703125" customWidth="1"/>
    <col min="14373" max="14373" width="10.7109375" customWidth="1"/>
    <col min="14374" max="14374" width="19" customWidth="1"/>
    <col min="14375" max="14377" width="5.7109375" customWidth="1"/>
    <col min="14378" max="14378" width="7.28515625" customWidth="1"/>
    <col min="14379" max="14379" width="9.28515625" customWidth="1"/>
    <col min="14380" max="14380" width="2.7109375" customWidth="1"/>
    <col min="14381" max="14381" width="4" customWidth="1"/>
    <col min="14382" max="14382" width="11.5703125" customWidth="1"/>
    <col min="14383" max="14383" width="10.7109375" customWidth="1"/>
    <col min="14384" max="14384" width="19" customWidth="1"/>
    <col min="14385" max="14387" width="5.7109375" customWidth="1"/>
    <col min="14388" max="14388" width="7.28515625" customWidth="1"/>
    <col min="14389" max="14389" width="9.28515625" customWidth="1"/>
    <col min="14390" max="14398" width="0" hidden="1" customWidth="1"/>
    <col min="14399" max="14399" width="9.28515625" customWidth="1"/>
    <col min="14400" max="14400" width="2.7109375" customWidth="1"/>
    <col min="14401" max="14401" width="4" customWidth="1"/>
    <col min="14402" max="14402" width="11.5703125" customWidth="1"/>
    <col min="14403" max="14403" width="10.7109375" customWidth="1"/>
    <col min="14404" max="14404" width="19" customWidth="1"/>
    <col min="14405" max="14407" width="5.7109375" customWidth="1"/>
    <col min="14408" max="14408" width="7.28515625" customWidth="1"/>
    <col min="14409" max="14409" width="9.28515625" customWidth="1"/>
    <col min="14410" max="14410" width="2.7109375" customWidth="1"/>
    <col min="14411" max="14411" width="4" customWidth="1"/>
    <col min="14412" max="14412" width="11.5703125" customWidth="1"/>
    <col min="14413" max="14413" width="10.7109375" customWidth="1"/>
    <col min="14414" max="14414" width="19" customWidth="1"/>
    <col min="14415" max="14417" width="5.7109375" customWidth="1"/>
    <col min="14418" max="14418" width="7.28515625" customWidth="1"/>
    <col min="14419" max="14419" width="9.28515625" customWidth="1"/>
    <col min="14420" max="14420" width="2.7109375" customWidth="1"/>
    <col min="14421" max="14421" width="4" customWidth="1"/>
    <col min="14422" max="14422" width="11.5703125" customWidth="1"/>
    <col min="14423" max="14423" width="10.7109375" customWidth="1"/>
    <col min="14424" max="14424" width="19" customWidth="1"/>
    <col min="14425" max="14427" width="5.7109375" customWidth="1"/>
    <col min="14428" max="14428" width="7.28515625" customWidth="1"/>
    <col min="14429" max="14429" width="9.28515625" customWidth="1"/>
    <col min="14430" max="14430" width="10.42578125" customWidth="1"/>
    <col min="14431" max="14431" width="2.7109375" customWidth="1"/>
    <col min="14432" max="14432" width="4" customWidth="1"/>
    <col min="14433" max="14433" width="11.5703125" customWidth="1"/>
    <col min="14434" max="14434" width="10.7109375" customWidth="1"/>
    <col min="14435" max="14435" width="19" customWidth="1"/>
    <col min="14436" max="14438" width="5.7109375" customWidth="1"/>
    <col min="14439" max="14439" width="7.28515625" customWidth="1"/>
    <col min="14440" max="14440" width="9.28515625" customWidth="1"/>
    <col min="14442" max="14442" width="2.7109375" customWidth="1"/>
    <col min="14443" max="14443" width="4" customWidth="1"/>
    <col min="14444" max="14444" width="11.5703125" customWidth="1"/>
    <col min="14445" max="14445" width="10.7109375" customWidth="1"/>
    <col min="14446" max="14446" width="19" customWidth="1"/>
    <col min="14447" max="14449" width="5.7109375" customWidth="1"/>
    <col min="14450" max="14450" width="7.28515625" customWidth="1"/>
    <col min="14451" max="14451" width="9.28515625" customWidth="1"/>
    <col min="14452" max="14452" width="2.7109375" customWidth="1"/>
    <col min="14453" max="14453" width="4" customWidth="1"/>
    <col min="14454" max="14454" width="11.5703125" customWidth="1"/>
    <col min="14455" max="14455" width="10.7109375" customWidth="1"/>
    <col min="14456" max="14456" width="19" customWidth="1"/>
    <col min="14457" max="14459" width="5.7109375" customWidth="1"/>
    <col min="14460" max="14460" width="7.28515625" customWidth="1"/>
    <col min="14461" max="14461" width="9.28515625" customWidth="1"/>
    <col min="14462" max="14462" width="2.85546875" customWidth="1"/>
    <col min="14463" max="14463" width="4" customWidth="1"/>
    <col min="14464" max="14464" width="11.5703125" customWidth="1"/>
    <col min="14465" max="14465" width="10.7109375" customWidth="1"/>
    <col min="14466" max="14466" width="19" customWidth="1"/>
    <col min="14467" max="14469" width="5.7109375" customWidth="1"/>
    <col min="14470" max="14470" width="7.28515625" customWidth="1"/>
    <col min="14471" max="14471" width="9.7109375" customWidth="1"/>
    <col min="14472" max="14472" width="2.7109375" customWidth="1"/>
    <col min="14473" max="14473" width="4" customWidth="1"/>
    <col min="14474" max="14474" width="11.5703125" customWidth="1"/>
    <col min="14475" max="14475" width="10.7109375" customWidth="1"/>
    <col min="14476" max="14476" width="19" customWidth="1"/>
    <col min="14477" max="14479" width="5.7109375" customWidth="1"/>
    <col min="14480" max="14480" width="7.28515625" customWidth="1"/>
    <col min="14481" max="14481" width="9.28515625" customWidth="1"/>
    <col min="14482" max="14482" width="4.42578125" customWidth="1"/>
    <col min="14483" max="14483" width="2.7109375" customWidth="1"/>
    <col min="14484" max="14484" width="4" customWidth="1"/>
    <col min="14485" max="14485" width="11.5703125" customWidth="1"/>
    <col min="14486" max="14486" width="10.7109375" customWidth="1"/>
    <col min="14487" max="14487" width="19" customWidth="1"/>
    <col min="14488" max="14490" width="5.7109375" customWidth="1"/>
    <col min="14491" max="14491" width="7.28515625" customWidth="1"/>
    <col min="14492" max="14492" width="9.28515625" customWidth="1"/>
    <col min="14493" max="14493" width="4.7109375" customWidth="1"/>
    <col min="14494" max="14494" width="18.85546875" customWidth="1"/>
    <col min="14495" max="14495" width="5.140625" customWidth="1"/>
    <col min="14496" max="14497" width="11.7109375" customWidth="1"/>
    <col min="14498" max="14498" width="5.5703125" customWidth="1"/>
    <col min="14499" max="14500" width="11.7109375" customWidth="1"/>
    <col min="14501" max="14501" width="4.5703125" customWidth="1"/>
    <col min="14502" max="14503" width="11.7109375" customWidth="1"/>
    <col min="14504" max="14506" width="6.7109375" customWidth="1"/>
    <col min="14507" max="14507" width="8.85546875" customWidth="1"/>
    <col min="14509" max="14509" width="4.7109375" customWidth="1"/>
    <col min="14510" max="14510" width="18.85546875" customWidth="1"/>
    <col min="14511" max="14511" width="6.7109375" customWidth="1"/>
    <col min="14512" max="14513" width="11.7109375" customWidth="1"/>
    <col min="14515" max="14516" width="11.7109375" customWidth="1"/>
    <col min="14517" max="14517" width="4.5703125" customWidth="1"/>
    <col min="14518" max="14519" width="11.7109375" customWidth="1"/>
    <col min="14520" max="14522" width="6.7109375" customWidth="1"/>
    <col min="14523" max="14523" width="8.85546875" customWidth="1"/>
    <col min="14524" max="14524" width="4.7109375" customWidth="1"/>
    <col min="14525" max="14525" width="18.85546875" customWidth="1"/>
    <col min="14526" max="14526" width="6.7109375" customWidth="1"/>
    <col min="14527" max="14528" width="11.7109375" customWidth="1"/>
    <col min="14530" max="14531" width="11.7109375" customWidth="1"/>
    <col min="14532" max="14532" width="4.5703125" customWidth="1"/>
    <col min="14533" max="14534" width="11.7109375" customWidth="1"/>
    <col min="14535" max="14537" width="6.7109375" customWidth="1"/>
    <col min="14538" max="14538" width="8.85546875" customWidth="1"/>
    <col min="14540" max="14540" width="4.7109375" customWidth="1"/>
    <col min="14541" max="14541" width="18.85546875" customWidth="1"/>
    <col min="14542" max="14542" width="6.7109375" customWidth="1"/>
    <col min="14543" max="14544" width="11.7109375" customWidth="1"/>
    <col min="14546" max="14547" width="11.7109375" customWidth="1"/>
    <col min="14548" max="14548" width="4.5703125" customWidth="1"/>
    <col min="14549" max="14550" width="11.7109375" customWidth="1"/>
    <col min="14551" max="14553" width="6.7109375" customWidth="1"/>
    <col min="14554" max="14554" width="8.85546875" customWidth="1"/>
    <col min="14556" max="14556" width="15.85546875" customWidth="1"/>
    <col min="14557" max="14557" width="6.7109375" customWidth="1"/>
    <col min="14559" max="14559" width="10.28515625" customWidth="1"/>
    <col min="14563" max="14563" width="4.5703125" customWidth="1"/>
    <col min="14565" max="14565" width="10.140625" customWidth="1"/>
    <col min="14566" max="14569" width="6.7109375" customWidth="1"/>
    <col min="14571" max="14571" width="2.7109375" customWidth="1"/>
    <col min="14572" max="14572" width="4" customWidth="1"/>
    <col min="14573" max="14573" width="11.5703125" customWidth="1"/>
    <col min="14574" max="14574" width="10.7109375" customWidth="1"/>
    <col min="14575" max="14575" width="19" customWidth="1"/>
    <col min="14576" max="14578" width="5.7109375" customWidth="1"/>
    <col min="14579" max="14579" width="7.28515625" customWidth="1"/>
    <col min="14580" max="14580" width="9.28515625" customWidth="1"/>
    <col min="14582" max="14582" width="2.7109375" customWidth="1"/>
    <col min="14583" max="14583" width="4" customWidth="1"/>
    <col min="14584" max="14584" width="11.5703125" customWidth="1"/>
    <col min="14585" max="14585" width="10.7109375" customWidth="1"/>
    <col min="14586" max="14586" width="19" customWidth="1"/>
    <col min="14587" max="14589" width="5.7109375" customWidth="1"/>
    <col min="14590" max="14590" width="7.28515625" customWidth="1"/>
    <col min="14591" max="14591" width="9.28515625" customWidth="1"/>
    <col min="14595" max="14595" width="4" customWidth="1"/>
    <col min="14596" max="14596" width="11.5703125" bestFit="1" customWidth="1"/>
    <col min="14597" max="14597" width="10.7109375" bestFit="1" customWidth="1"/>
    <col min="14598" max="14598" width="19" customWidth="1"/>
    <col min="14599" max="14599" width="7.140625" customWidth="1"/>
    <col min="14600" max="14604" width="5.140625" customWidth="1"/>
    <col min="14605" max="14605" width="3.42578125" customWidth="1"/>
    <col min="14606" max="14614" width="0" hidden="1" customWidth="1"/>
    <col min="14615" max="14615" width="9.28515625" customWidth="1"/>
    <col min="14616" max="14616" width="2.7109375" customWidth="1"/>
    <col min="14617" max="14617" width="4" customWidth="1"/>
    <col min="14618" max="14618" width="11.5703125" customWidth="1"/>
    <col min="14619" max="14619" width="10.7109375" customWidth="1"/>
    <col min="14620" max="14620" width="19" customWidth="1"/>
    <col min="14621" max="14623" width="5.7109375" customWidth="1"/>
    <col min="14624" max="14624" width="7.28515625" customWidth="1"/>
    <col min="14625" max="14625" width="9.28515625" customWidth="1"/>
    <col min="14626" max="14626" width="2.7109375" customWidth="1"/>
    <col min="14627" max="14627" width="4" customWidth="1"/>
    <col min="14628" max="14628" width="11.5703125" customWidth="1"/>
    <col min="14629" max="14629" width="10.7109375" customWidth="1"/>
    <col min="14630" max="14630" width="19" customWidth="1"/>
    <col min="14631" max="14633" width="5.7109375" customWidth="1"/>
    <col min="14634" max="14634" width="7.28515625" customWidth="1"/>
    <col min="14635" max="14635" width="9.28515625" customWidth="1"/>
    <col min="14636" max="14636" width="2.7109375" customWidth="1"/>
    <col min="14637" max="14637" width="4" customWidth="1"/>
    <col min="14638" max="14638" width="11.5703125" customWidth="1"/>
    <col min="14639" max="14639" width="10.7109375" customWidth="1"/>
    <col min="14640" max="14640" width="19" customWidth="1"/>
    <col min="14641" max="14643" width="5.7109375" customWidth="1"/>
    <col min="14644" max="14644" width="7.28515625" customWidth="1"/>
    <col min="14645" max="14645" width="9.28515625" customWidth="1"/>
    <col min="14646" max="14654" width="0" hidden="1" customWidth="1"/>
    <col min="14655" max="14655" width="9.28515625" customWidth="1"/>
    <col min="14656" max="14656" width="2.7109375" customWidth="1"/>
    <col min="14657" max="14657" width="4" customWidth="1"/>
    <col min="14658" max="14658" width="11.5703125" customWidth="1"/>
    <col min="14659" max="14659" width="10.7109375" customWidth="1"/>
    <col min="14660" max="14660" width="19" customWidth="1"/>
    <col min="14661" max="14663" width="5.7109375" customWidth="1"/>
    <col min="14664" max="14664" width="7.28515625" customWidth="1"/>
    <col min="14665" max="14665" width="9.28515625" customWidth="1"/>
    <col min="14666" max="14666" width="2.7109375" customWidth="1"/>
    <col min="14667" max="14667" width="4" customWidth="1"/>
    <col min="14668" max="14668" width="11.5703125" customWidth="1"/>
    <col min="14669" max="14669" width="10.7109375" customWidth="1"/>
    <col min="14670" max="14670" width="19" customWidth="1"/>
    <col min="14671" max="14673" width="5.7109375" customWidth="1"/>
    <col min="14674" max="14674" width="7.28515625" customWidth="1"/>
    <col min="14675" max="14675" width="9.28515625" customWidth="1"/>
    <col min="14676" max="14676" width="2.7109375" customWidth="1"/>
    <col min="14677" max="14677" width="4" customWidth="1"/>
    <col min="14678" max="14678" width="11.5703125" customWidth="1"/>
    <col min="14679" max="14679" width="10.7109375" customWidth="1"/>
    <col min="14680" max="14680" width="19" customWidth="1"/>
    <col min="14681" max="14683" width="5.7109375" customWidth="1"/>
    <col min="14684" max="14684" width="7.28515625" customWidth="1"/>
    <col min="14685" max="14685" width="9.28515625" customWidth="1"/>
    <col min="14686" max="14686" width="10.42578125" customWidth="1"/>
    <col min="14687" max="14687" width="2.7109375" customWidth="1"/>
    <col min="14688" max="14688" width="4" customWidth="1"/>
    <col min="14689" max="14689" width="11.5703125" customWidth="1"/>
    <col min="14690" max="14690" width="10.7109375" customWidth="1"/>
    <col min="14691" max="14691" width="19" customWidth="1"/>
    <col min="14692" max="14694" width="5.7109375" customWidth="1"/>
    <col min="14695" max="14695" width="7.28515625" customWidth="1"/>
    <col min="14696" max="14696" width="9.28515625" customWidth="1"/>
    <col min="14698" max="14698" width="2.7109375" customWidth="1"/>
    <col min="14699" max="14699" width="4" customWidth="1"/>
    <col min="14700" max="14700" width="11.5703125" customWidth="1"/>
    <col min="14701" max="14701" width="10.7109375" customWidth="1"/>
    <col min="14702" max="14702" width="19" customWidth="1"/>
    <col min="14703" max="14705" width="5.7109375" customWidth="1"/>
    <col min="14706" max="14706" width="7.28515625" customWidth="1"/>
    <col min="14707" max="14707" width="9.28515625" customWidth="1"/>
    <col min="14708" max="14708" width="2.7109375" customWidth="1"/>
    <col min="14709" max="14709" width="4" customWidth="1"/>
    <col min="14710" max="14710" width="11.5703125" customWidth="1"/>
    <col min="14711" max="14711" width="10.7109375" customWidth="1"/>
    <col min="14712" max="14712" width="19" customWidth="1"/>
    <col min="14713" max="14715" width="5.7109375" customWidth="1"/>
    <col min="14716" max="14716" width="7.28515625" customWidth="1"/>
    <col min="14717" max="14717" width="9.28515625" customWidth="1"/>
    <col min="14718" max="14718" width="2.85546875" customWidth="1"/>
    <col min="14719" max="14719" width="4" customWidth="1"/>
    <col min="14720" max="14720" width="11.5703125" customWidth="1"/>
    <col min="14721" max="14721" width="10.7109375" customWidth="1"/>
    <col min="14722" max="14722" width="19" customWidth="1"/>
    <col min="14723" max="14725" width="5.7109375" customWidth="1"/>
    <col min="14726" max="14726" width="7.28515625" customWidth="1"/>
    <col min="14727" max="14727" width="9.7109375" customWidth="1"/>
    <col min="14728" max="14728" width="2.7109375" customWidth="1"/>
    <col min="14729" max="14729" width="4" customWidth="1"/>
    <col min="14730" max="14730" width="11.5703125" customWidth="1"/>
    <col min="14731" max="14731" width="10.7109375" customWidth="1"/>
    <col min="14732" max="14732" width="19" customWidth="1"/>
    <col min="14733" max="14735" width="5.7109375" customWidth="1"/>
    <col min="14736" max="14736" width="7.28515625" customWidth="1"/>
    <col min="14737" max="14737" width="9.28515625" customWidth="1"/>
    <col min="14738" max="14738" width="4.42578125" customWidth="1"/>
    <col min="14739" max="14739" width="2.7109375" customWidth="1"/>
    <col min="14740" max="14740" width="4" customWidth="1"/>
    <col min="14741" max="14741" width="11.5703125" customWidth="1"/>
    <col min="14742" max="14742" width="10.7109375" customWidth="1"/>
    <col min="14743" max="14743" width="19" customWidth="1"/>
    <col min="14744" max="14746" width="5.7109375" customWidth="1"/>
    <col min="14747" max="14747" width="7.28515625" customWidth="1"/>
    <col min="14748" max="14748" width="9.28515625" customWidth="1"/>
    <col min="14749" max="14749" width="4.7109375" customWidth="1"/>
    <col min="14750" max="14750" width="18.85546875" customWidth="1"/>
    <col min="14751" max="14751" width="5.140625" customWidth="1"/>
    <col min="14752" max="14753" width="11.7109375" customWidth="1"/>
    <col min="14754" max="14754" width="5.5703125" customWidth="1"/>
    <col min="14755" max="14756" width="11.7109375" customWidth="1"/>
    <col min="14757" max="14757" width="4.5703125" customWidth="1"/>
    <col min="14758" max="14759" width="11.7109375" customWidth="1"/>
    <col min="14760" max="14762" width="6.7109375" customWidth="1"/>
    <col min="14763" max="14763" width="8.85546875" customWidth="1"/>
    <col min="14765" max="14765" width="4.7109375" customWidth="1"/>
    <col min="14766" max="14766" width="18.85546875" customWidth="1"/>
    <col min="14767" max="14767" width="6.7109375" customWidth="1"/>
    <col min="14768" max="14769" width="11.7109375" customWidth="1"/>
    <col min="14771" max="14772" width="11.7109375" customWidth="1"/>
    <col min="14773" max="14773" width="4.5703125" customWidth="1"/>
    <col min="14774" max="14775" width="11.7109375" customWidth="1"/>
    <col min="14776" max="14778" width="6.7109375" customWidth="1"/>
    <col min="14779" max="14779" width="8.85546875" customWidth="1"/>
    <col min="14780" max="14780" width="4.7109375" customWidth="1"/>
    <col min="14781" max="14781" width="18.85546875" customWidth="1"/>
    <col min="14782" max="14782" width="6.7109375" customWidth="1"/>
    <col min="14783" max="14784" width="11.7109375" customWidth="1"/>
    <col min="14786" max="14787" width="11.7109375" customWidth="1"/>
    <col min="14788" max="14788" width="4.5703125" customWidth="1"/>
    <col min="14789" max="14790" width="11.7109375" customWidth="1"/>
    <col min="14791" max="14793" width="6.7109375" customWidth="1"/>
    <col min="14794" max="14794" width="8.85546875" customWidth="1"/>
    <col min="14796" max="14796" width="4.7109375" customWidth="1"/>
    <col min="14797" max="14797" width="18.85546875" customWidth="1"/>
    <col min="14798" max="14798" width="6.7109375" customWidth="1"/>
    <col min="14799" max="14800" width="11.7109375" customWidth="1"/>
    <col min="14802" max="14803" width="11.7109375" customWidth="1"/>
    <col min="14804" max="14804" width="4.5703125" customWidth="1"/>
    <col min="14805" max="14806" width="11.7109375" customWidth="1"/>
    <col min="14807" max="14809" width="6.7109375" customWidth="1"/>
    <col min="14810" max="14810" width="8.85546875" customWidth="1"/>
    <col min="14812" max="14812" width="15.85546875" customWidth="1"/>
    <col min="14813" max="14813" width="6.7109375" customWidth="1"/>
    <col min="14815" max="14815" width="10.28515625" customWidth="1"/>
    <col min="14819" max="14819" width="4.5703125" customWidth="1"/>
    <col min="14821" max="14821" width="10.140625" customWidth="1"/>
    <col min="14822" max="14825" width="6.7109375" customWidth="1"/>
    <col min="14827" max="14827" width="2.7109375" customWidth="1"/>
    <col min="14828" max="14828" width="4" customWidth="1"/>
    <col min="14829" max="14829" width="11.5703125" customWidth="1"/>
    <col min="14830" max="14830" width="10.7109375" customWidth="1"/>
    <col min="14831" max="14831" width="19" customWidth="1"/>
    <col min="14832" max="14834" width="5.7109375" customWidth="1"/>
    <col min="14835" max="14835" width="7.28515625" customWidth="1"/>
    <col min="14836" max="14836" width="9.28515625" customWidth="1"/>
    <col min="14838" max="14838" width="2.7109375" customWidth="1"/>
    <col min="14839" max="14839" width="4" customWidth="1"/>
    <col min="14840" max="14840" width="11.5703125" customWidth="1"/>
    <col min="14841" max="14841" width="10.7109375" customWidth="1"/>
    <col min="14842" max="14842" width="19" customWidth="1"/>
    <col min="14843" max="14845" width="5.7109375" customWidth="1"/>
    <col min="14846" max="14846" width="7.28515625" customWidth="1"/>
    <col min="14847" max="14847" width="9.28515625" customWidth="1"/>
    <col min="14851" max="14851" width="4" customWidth="1"/>
    <col min="14852" max="14852" width="11.5703125" bestFit="1" customWidth="1"/>
    <col min="14853" max="14853" width="10.7109375" bestFit="1" customWidth="1"/>
    <col min="14854" max="14854" width="19" customWidth="1"/>
    <col min="14855" max="14855" width="7.140625" customWidth="1"/>
    <col min="14856" max="14860" width="5.140625" customWidth="1"/>
    <col min="14861" max="14861" width="3.42578125" customWidth="1"/>
    <col min="14862" max="14870" width="0" hidden="1" customWidth="1"/>
    <col min="14871" max="14871" width="9.28515625" customWidth="1"/>
    <col min="14872" max="14872" width="2.7109375" customWidth="1"/>
    <col min="14873" max="14873" width="4" customWidth="1"/>
    <col min="14874" max="14874" width="11.5703125" customWidth="1"/>
    <col min="14875" max="14875" width="10.7109375" customWidth="1"/>
    <col min="14876" max="14876" width="19" customWidth="1"/>
    <col min="14877" max="14879" width="5.7109375" customWidth="1"/>
    <col min="14880" max="14880" width="7.28515625" customWidth="1"/>
    <col min="14881" max="14881" width="9.28515625" customWidth="1"/>
    <col min="14882" max="14882" width="2.7109375" customWidth="1"/>
    <col min="14883" max="14883" width="4" customWidth="1"/>
    <col min="14884" max="14884" width="11.5703125" customWidth="1"/>
    <col min="14885" max="14885" width="10.7109375" customWidth="1"/>
    <col min="14886" max="14886" width="19" customWidth="1"/>
    <col min="14887" max="14889" width="5.7109375" customWidth="1"/>
    <col min="14890" max="14890" width="7.28515625" customWidth="1"/>
    <col min="14891" max="14891" width="9.28515625" customWidth="1"/>
    <col min="14892" max="14892" width="2.7109375" customWidth="1"/>
    <col min="14893" max="14893" width="4" customWidth="1"/>
    <col min="14894" max="14894" width="11.5703125" customWidth="1"/>
    <col min="14895" max="14895" width="10.7109375" customWidth="1"/>
    <col min="14896" max="14896" width="19" customWidth="1"/>
    <col min="14897" max="14899" width="5.7109375" customWidth="1"/>
    <col min="14900" max="14900" width="7.28515625" customWidth="1"/>
    <col min="14901" max="14901" width="9.28515625" customWidth="1"/>
    <col min="14902" max="14910" width="0" hidden="1" customWidth="1"/>
    <col min="14911" max="14911" width="9.28515625" customWidth="1"/>
    <col min="14912" max="14912" width="2.7109375" customWidth="1"/>
    <col min="14913" max="14913" width="4" customWidth="1"/>
    <col min="14914" max="14914" width="11.5703125" customWidth="1"/>
    <col min="14915" max="14915" width="10.7109375" customWidth="1"/>
    <col min="14916" max="14916" width="19" customWidth="1"/>
    <col min="14917" max="14919" width="5.7109375" customWidth="1"/>
    <col min="14920" max="14920" width="7.28515625" customWidth="1"/>
    <col min="14921" max="14921" width="9.28515625" customWidth="1"/>
    <col min="14922" max="14922" width="2.7109375" customWidth="1"/>
    <col min="14923" max="14923" width="4" customWidth="1"/>
    <col min="14924" max="14924" width="11.5703125" customWidth="1"/>
    <col min="14925" max="14925" width="10.7109375" customWidth="1"/>
    <col min="14926" max="14926" width="19" customWidth="1"/>
    <col min="14927" max="14929" width="5.7109375" customWidth="1"/>
    <col min="14930" max="14930" width="7.28515625" customWidth="1"/>
    <col min="14931" max="14931" width="9.28515625" customWidth="1"/>
    <col min="14932" max="14932" width="2.7109375" customWidth="1"/>
    <col min="14933" max="14933" width="4" customWidth="1"/>
    <col min="14934" max="14934" width="11.5703125" customWidth="1"/>
    <col min="14935" max="14935" width="10.7109375" customWidth="1"/>
    <col min="14936" max="14936" width="19" customWidth="1"/>
    <col min="14937" max="14939" width="5.7109375" customWidth="1"/>
    <col min="14940" max="14940" width="7.28515625" customWidth="1"/>
    <col min="14941" max="14941" width="9.28515625" customWidth="1"/>
    <col min="14942" max="14942" width="10.42578125" customWidth="1"/>
    <col min="14943" max="14943" width="2.7109375" customWidth="1"/>
    <col min="14944" max="14944" width="4" customWidth="1"/>
    <col min="14945" max="14945" width="11.5703125" customWidth="1"/>
    <col min="14946" max="14946" width="10.7109375" customWidth="1"/>
    <col min="14947" max="14947" width="19" customWidth="1"/>
    <col min="14948" max="14950" width="5.7109375" customWidth="1"/>
    <col min="14951" max="14951" width="7.28515625" customWidth="1"/>
    <col min="14952" max="14952" width="9.28515625" customWidth="1"/>
    <col min="14954" max="14954" width="2.7109375" customWidth="1"/>
    <col min="14955" max="14955" width="4" customWidth="1"/>
    <col min="14956" max="14956" width="11.5703125" customWidth="1"/>
    <col min="14957" max="14957" width="10.7109375" customWidth="1"/>
    <col min="14958" max="14958" width="19" customWidth="1"/>
    <col min="14959" max="14961" width="5.7109375" customWidth="1"/>
    <col min="14962" max="14962" width="7.28515625" customWidth="1"/>
    <col min="14963" max="14963" width="9.28515625" customWidth="1"/>
    <col min="14964" max="14964" width="2.7109375" customWidth="1"/>
    <col min="14965" max="14965" width="4" customWidth="1"/>
    <col min="14966" max="14966" width="11.5703125" customWidth="1"/>
    <col min="14967" max="14967" width="10.7109375" customWidth="1"/>
    <col min="14968" max="14968" width="19" customWidth="1"/>
    <col min="14969" max="14971" width="5.7109375" customWidth="1"/>
    <col min="14972" max="14972" width="7.28515625" customWidth="1"/>
    <col min="14973" max="14973" width="9.28515625" customWidth="1"/>
    <col min="14974" max="14974" width="2.85546875" customWidth="1"/>
    <col min="14975" max="14975" width="4" customWidth="1"/>
    <col min="14976" max="14976" width="11.5703125" customWidth="1"/>
    <col min="14977" max="14977" width="10.7109375" customWidth="1"/>
    <col min="14978" max="14978" width="19" customWidth="1"/>
    <col min="14979" max="14981" width="5.7109375" customWidth="1"/>
    <col min="14982" max="14982" width="7.28515625" customWidth="1"/>
    <col min="14983" max="14983" width="9.7109375" customWidth="1"/>
    <col min="14984" max="14984" width="2.7109375" customWidth="1"/>
    <col min="14985" max="14985" width="4" customWidth="1"/>
    <col min="14986" max="14986" width="11.5703125" customWidth="1"/>
    <col min="14987" max="14987" width="10.7109375" customWidth="1"/>
    <col min="14988" max="14988" width="19" customWidth="1"/>
    <col min="14989" max="14991" width="5.7109375" customWidth="1"/>
    <col min="14992" max="14992" width="7.28515625" customWidth="1"/>
    <col min="14993" max="14993" width="9.28515625" customWidth="1"/>
    <col min="14994" max="14994" width="4.42578125" customWidth="1"/>
    <col min="14995" max="14995" width="2.7109375" customWidth="1"/>
    <col min="14996" max="14996" width="4" customWidth="1"/>
    <col min="14997" max="14997" width="11.5703125" customWidth="1"/>
    <col min="14998" max="14998" width="10.7109375" customWidth="1"/>
    <col min="14999" max="14999" width="19" customWidth="1"/>
    <col min="15000" max="15002" width="5.7109375" customWidth="1"/>
    <col min="15003" max="15003" width="7.28515625" customWidth="1"/>
    <col min="15004" max="15004" width="9.28515625" customWidth="1"/>
    <col min="15005" max="15005" width="4.7109375" customWidth="1"/>
    <col min="15006" max="15006" width="18.85546875" customWidth="1"/>
    <col min="15007" max="15007" width="5.140625" customWidth="1"/>
    <col min="15008" max="15009" width="11.7109375" customWidth="1"/>
    <col min="15010" max="15010" width="5.5703125" customWidth="1"/>
    <col min="15011" max="15012" width="11.7109375" customWidth="1"/>
    <col min="15013" max="15013" width="4.5703125" customWidth="1"/>
    <col min="15014" max="15015" width="11.7109375" customWidth="1"/>
    <col min="15016" max="15018" width="6.7109375" customWidth="1"/>
    <col min="15019" max="15019" width="8.85546875" customWidth="1"/>
    <col min="15021" max="15021" width="4.7109375" customWidth="1"/>
    <col min="15022" max="15022" width="18.85546875" customWidth="1"/>
    <col min="15023" max="15023" width="6.7109375" customWidth="1"/>
    <col min="15024" max="15025" width="11.7109375" customWidth="1"/>
    <col min="15027" max="15028" width="11.7109375" customWidth="1"/>
    <col min="15029" max="15029" width="4.5703125" customWidth="1"/>
    <col min="15030" max="15031" width="11.7109375" customWidth="1"/>
    <col min="15032" max="15034" width="6.7109375" customWidth="1"/>
    <col min="15035" max="15035" width="8.85546875" customWidth="1"/>
    <col min="15036" max="15036" width="4.7109375" customWidth="1"/>
    <col min="15037" max="15037" width="18.85546875" customWidth="1"/>
    <col min="15038" max="15038" width="6.7109375" customWidth="1"/>
    <col min="15039" max="15040" width="11.7109375" customWidth="1"/>
    <col min="15042" max="15043" width="11.7109375" customWidth="1"/>
    <col min="15044" max="15044" width="4.5703125" customWidth="1"/>
    <col min="15045" max="15046" width="11.7109375" customWidth="1"/>
    <col min="15047" max="15049" width="6.7109375" customWidth="1"/>
    <col min="15050" max="15050" width="8.85546875" customWidth="1"/>
    <col min="15052" max="15052" width="4.7109375" customWidth="1"/>
    <col min="15053" max="15053" width="18.85546875" customWidth="1"/>
    <col min="15054" max="15054" width="6.7109375" customWidth="1"/>
    <col min="15055" max="15056" width="11.7109375" customWidth="1"/>
    <col min="15058" max="15059" width="11.7109375" customWidth="1"/>
    <col min="15060" max="15060" width="4.5703125" customWidth="1"/>
    <col min="15061" max="15062" width="11.7109375" customWidth="1"/>
    <col min="15063" max="15065" width="6.7109375" customWidth="1"/>
    <col min="15066" max="15066" width="8.85546875" customWidth="1"/>
    <col min="15068" max="15068" width="15.85546875" customWidth="1"/>
    <col min="15069" max="15069" width="6.7109375" customWidth="1"/>
    <col min="15071" max="15071" width="10.28515625" customWidth="1"/>
    <col min="15075" max="15075" width="4.5703125" customWidth="1"/>
    <col min="15077" max="15077" width="10.140625" customWidth="1"/>
    <col min="15078" max="15081" width="6.7109375" customWidth="1"/>
    <col min="15083" max="15083" width="2.7109375" customWidth="1"/>
    <col min="15084" max="15084" width="4" customWidth="1"/>
    <col min="15085" max="15085" width="11.5703125" customWidth="1"/>
    <col min="15086" max="15086" width="10.7109375" customWidth="1"/>
    <col min="15087" max="15087" width="19" customWidth="1"/>
    <col min="15088" max="15090" width="5.7109375" customWidth="1"/>
    <col min="15091" max="15091" width="7.28515625" customWidth="1"/>
    <col min="15092" max="15092" width="9.28515625" customWidth="1"/>
    <col min="15094" max="15094" width="2.7109375" customWidth="1"/>
    <col min="15095" max="15095" width="4" customWidth="1"/>
    <col min="15096" max="15096" width="11.5703125" customWidth="1"/>
    <col min="15097" max="15097" width="10.7109375" customWidth="1"/>
    <col min="15098" max="15098" width="19" customWidth="1"/>
    <col min="15099" max="15101" width="5.7109375" customWidth="1"/>
    <col min="15102" max="15102" width="7.28515625" customWidth="1"/>
    <col min="15103" max="15103" width="9.28515625" customWidth="1"/>
    <col min="15107" max="15107" width="4" customWidth="1"/>
    <col min="15108" max="15108" width="11.5703125" bestFit="1" customWidth="1"/>
    <col min="15109" max="15109" width="10.7109375" bestFit="1" customWidth="1"/>
    <col min="15110" max="15110" width="19" customWidth="1"/>
    <col min="15111" max="15111" width="7.140625" customWidth="1"/>
    <col min="15112" max="15116" width="5.140625" customWidth="1"/>
    <col min="15117" max="15117" width="3.42578125" customWidth="1"/>
    <col min="15118" max="15126" width="0" hidden="1" customWidth="1"/>
    <col min="15127" max="15127" width="9.28515625" customWidth="1"/>
    <col min="15128" max="15128" width="2.7109375" customWidth="1"/>
    <col min="15129" max="15129" width="4" customWidth="1"/>
    <col min="15130" max="15130" width="11.5703125" customWidth="1"/>
    <col min="15131" max="15131" width="10.7109375" customWidth="1"/>
    <col min="15132" max="15132" width="19" customWidth="1"/>
    <col min="15133" max="15135" width="5.7109375" customWidth="1"/>
    <col min="15136" max="15136" width="7.28515625" customWidth="1"/>
    <col min="15137" max="15137" width="9.28515625" customWidth="1"/>
    <col min="15138" max="15138" width="2.7109375" customWidth="1"/>
    <col min="15139" max="15139" width="4" customWidth="1"/>
    <col min="15140" max="15140" width="11.5703125" customWidth="1"/>
    <col min="15141" max="15141" width="10.7109375" customWidth="1"/>
    <col min="15142" max="15142" width="19" customWidth="1"/>
    <col min="15143" max="15145" width="5.7109375" customWidth="1"/>
    <col min="15146" max="15146" width="7.28515625" customWidth="1"/>
    <col min="15147" max="15147" width="9.28515625" customWidth="1"/>
    <col min="15148" max="15148" width="2.7109375" customWidth="1"/>
    <col min="15149" max="15149" width="4" customWidth="1"/>
    <col min="15150" max="15150" width="11.5703125" customWidth="1"/>
    <col min="15151" max="15151" width="10.7109375" customWidth="1"/>
    <col min="15152" max="15152" width="19" customWidth="1"/>
    <col min="15153" max="15155" width="5.7109375" customWidth="1"/>
    <col min="15156" max="15156" width="7.28515625" customWidth="1"/>
    <col min="15157" max="15157" width="9.28515625" customWidth="1"/>
    <col min="15158" max="15166" width="0" hidden="1" customWidth="1"/>
    <col min="15167" max="15167" width="9.28515625" customWidth="1"/>
    <col min="15168" max="15168" width="2.7109375" customWidth="1"/>
    <col min="15169" max="15169" width="4" customWidth="1"/>
    <col min="15170" max="15170" width="11.5703125" customWidth="1"/>
    <col min="15171" max="15171" width="10.7109375" customWidth="1"/>
    <col min="15172" max="15172" width="19" customWidth="1"/>
    <col min="15173" max="15175" width="5.7109375" customWidth="1"/>
    <col min="15176" max="15176" width="7.28515625" customWidth="1"/>
    <col min="15177" max="15177" width="9.28515625" customWidth="1"/>
    <col min="15178" max="15178" width="2.7109375" customWidth="1"/>
    <col min="15179" max="15179" width="4" customWidth="1"/>
    <col min="15180" max="15180" width="11.5703125" customWidth="1"/>
    <col min="15181" max="15181" width="10.7109375" customWidth="1"/>
    <col min="15182" max="15182" width="19" customWidth="1"/>
    <col min="15183" max="15185" width="5.7109375" customWidth="1"/>
    <col min="15186" max="15186" width="7.28515625" customWidth="1"/>
    <col min="15187" max="15187" width="9.28515625" customWidth="1"/>
    <col min="15188" max="15188" width="2.7109375" customWidth="1"/>
    <col min="15189" max="15189" width="4" customWidth="1"/>
    <col min="15190" max="15190" width="11.5703125" customWidth="1"/>
    <col min="15191" max="15191" width="10.7109375" customWidth="1"/>
    <col min="15192" max="15192" width="19" customWidth="1"/>
    <col min="15193" max="15195" width="5.7109375" customWidth="1"/>
    <col min="15196" max="15196" width="7.28515625" customWidth="1"/>
    <col min="15197" max="15197" width="9.28515625" customWidth="1"/>
    <col min="15198" max="15198" width="10.42578125" customWidth="1"/>
    <col min="15199" max="15199" width="2.7109375" customWidth="1"/>
    <col min="15200" max="15200" width="4" customWidth="1"/>
    <col min="15201" max="15201" width="11.5703125" customWidth="1"/>
    <col min="15202" max="15202" width="10.7109375" customWidth="1"/>
    <col min="15203" max="15203" width="19" customWidth="1"/>
    <col min="15204" max="15206" width="5.7109375" customWidth="1"/>
    <col min="15207" max="15207" width="7.28515625" customWidth="1"/>
    <col min="15208" max="15208" width="9.28515625" customWidth="1"/>
    <col min="15210" max="15210" width="2.7109375" customWidth="1"/>
    <col min="15211" max="15211" width="4" customWidth="1"/>
    <col min="15212" max="15212" width="11.5703125" customWidth="1"/>
    <col min="15213" max="15213" width="10.7109375" customWidth="1"/>
    <col min="15214" max="15214" width="19" customWidth="1"/>
    <col min="15215" max="15217" width="5.7109375" customWidth="1"/>
    <col min="15218" max="15218" width="7.28515625" customWidth="1"/>
    <col min="15219" max="15219" width="9.28515625" customWidth="1"/>
    <col min="15220" max="15220" width="2.7109375" customWidth="1"/>
    <col min="15221" max="15221" width="4" customWidth="1"/>
    <col min="15222" max="15222" width="11.5703125" customWidth="1"/>
    <col min="15223" max="15223" width="10.7109375" customWidth="1"/>
    <col min="15224" max="15224" width="19" customWidth="1"/>
    <col min="15225" max="15227" width="5.7109375" customWidth="1"/>
    <col min="15228" max="15228" width="7.28515625" customWidth="1"/>
    <col min="15229" max="15229" width="9.28515625" customWidth="1"/>
    <col min="15230" max="15230" width="2.85546875" customWidth="1"/>
    <col min="15231" max="15231" width="4" customWidth="1"/>
    <col min="15232" max="15232" width="11.5703125" customWidth="1"/>
    <col min="15233" max="15233" width="10.7109375" customWidth="1"/>
    <col min="15234" max="15234" width="19" customWidth="1"/>
    <col min="15235" max="15237" width="5.7109375" customWidth="1"/>
    <col min="15238" max="15238" width="7.28515625" customWidth="1"/>
    <col min="15239" max="15239" width="9.7109375" customWidth="1"/>
    <col min="15240" max="15240" width="2.7109375" customWidth="1"/>
    <col min="15241" max="15241" width="4" customWidth="1"/>
    <col min="15242" max="15242" width="11.5703125" customWidth="1"/>
    <col min="15243" max="15243" width="10.7109375" customWidth="1"/>
    <col min="15244" max="15244" width="19" customWidth="1"/>
    <col min="15245" max="15247" width="5.7109375" customWidth="1"/>
    <col min="15248" max="15248" width="7.28515625" customWidth="1"/>
    <col min="15249" max="15249" width="9.28515625" customWidth="1"/>
    <col min="15250" max="15250" width="4.42578125" customWidth="1"/>
    <col min="15251" max="15251" width="2.7109375" customWidth="1"/>
    <col min="15252" max="15252" width="4" customWidth="1"/>
    <col min="15253" max="15253" width="11.5703125" customWidth="1"/>
    <col min="15254" max="15254" width="10.7109375" customWidth="1"/>
    <col min="15255" max="15255" width="19" customWidth="1"/>
    <col min="15256" max="15258" width="5.7109375" customWidth="1"/>
    <col min="15259" max="15259" width="7.28515625" customWidth="1"/>
    <col min="15260" max="15260" width="9.28515625" customWidth="1"/>
    <col min="15261" max="15261" width="4.7109375" customWidth="1"/>
    <col min="15262" max="15262" width="18.85546875" customWidth="1"/>
    <col min="15263" max="15263" width="5.140625" customWidth="1"/>
    <col min="15264" max="15265" width="11.7109375" customWidth="1"/>
    <col min="15266" max="15266" width="5.5703125" customWidth="1"/>
    <col min="15267" max="15268" width="11.7109375" customWidth="1"/>
    <col min="15269" max="15269" width="4.5703125" customWidth="1"/>
    <col min="15270" max="15271" width="11.7109375" customWidth="1"/>
    <col min="15272" max="15274" width="6.7109375" customWidth="1"/>
    <col min="15275" max="15275" width="8.85546875" customWidth="1"/>
    <col min="15277" max="15277" width="4.7109375" customWidth="1"/>
    <col min="15278" max="15278" width="18.85546875" customWidth="1"/>
    <col min="15279" max="15279" width="6.7109375" customWidth="1"/>
    <col min="15280" max="15281" width="11.7109375" customWidth="1"/>
    <col min="15283" max="15284" width="11.7109375" customWidth="1"/>
    <col min="15285" max="15285" width="4.5703125" customWidth="1"/>
    <col min="15286" max="15287" width="11.7109375" customWidth="1"/>
    <col min="15288" max="15290" width="6.7109375" customWidth="1"/>
    <col min="15291" max="15291" width="8.85546875" customWidth="1"/>
    <col min="15292" max="15292" width="4.7109375" customWidth="1"/>
    <col min="15293" max="15293" width="18.85546875" customWidth="1"/>
    <col min="15294" max="15294" width="6.7109375" customWidth="1"/>
    <col min="15295" max="15296" width="11.7109375" customWidth="1"/>
    <col min="15298" max="15299" width="11.7109375" customWidth="1"/>
    <col min="15300" max="15300" width="4.5703125" customWidth="1"/>
    <col min="15301" max="15302" width="11.7109375" customWidth="1"/>
    <col min="15303" max="15305" width="6.7109375" customWidth="1"/>
    <col min="15306" max="15306" width="8.85546875" customWidth="1"/>
    <col min="15308" max="15308" width="4.7109375" customWidth="1"/>
    <col min="15309" max="15309" width="18.85546875" customWidth="1"/>
    <col min="15310" max="15310" width="6.7109375" customWidth="1"/>
    <col min="15311" max="15312" width="11.7109375" customWidth="1"/>
    <col min="15314" max="15315" width="11.7109375" customWidth="1"/>
    <col min="15316" max="15316" width="4.5703125" customWidth="1"/>
    <col min="15317" max="15318" width="11.7109375" customWidth="1"/>
    <col min="15319" max="15321" width="6.7109375" customWidth="1"/>
    <col min="15322" max="15322" width="8.85546875" customWidth="1"/>
    <col min="15324" max="15324" width="15.85546875" customWidth="1"/>
    <col min="15325" max="15325" width="6.7109375" customWidth="1"/>
    <col min="15327" max="15327" width="10.28515625" customWidth="1"/>
    <col min="15331" max="15331" width="4.5703125" customWidth="1"/>
    <col min="15333" max="15333" width="10.140625" customWidth="1"/>
    <col min="15334" max="15337" width="6.7109375" customWidth="1"/>
    <col min="15339" max="15339" width="2.7109375" customWidth="1"/>
    <col min="15340" max="15340" width="4" customWidth="1"/>
    <col min="15341" max="15341" width="11.5703125" customWidth="1"/>
    <col min="15342" max="15342" width="10.7109375" customWidth="1"/>
    <col min="15343" max="15343" width="19" customWidth="1"/>
    <col min="15344" max="15346" width="5.7109375" customWidth="1"/>
    <col min="15347" max="15347" width="7.28515625" customWidth="1"/>
    <col min="15348" max="15348" width="9.28515625" customWidth="1"/>
    <col min="15350" max="15350" width="2.7109375" customWidth="1"/>
    <col min="15351" max="15351" width="4" customWidth="1"/>
    <col min="15352" max="15352" width="11.5703125" customWidth="1"/>
    <col min="15353" max="15353" width="10.7109375" customWidth="1"/>
    <col min="15354" max="15354" width="19" customWidth="1"/>
    <col min="15355" max="15357" width="5.7109375" customWidth="1"/>
    <col min="15358" max="15358" width="7.28515625" customWidth="1"/>
    <col min="15359" max="15359" width="9.28515625" customWidth="1"/>
    <col min="15363" max="15363" width="4" customWidth="1"/>
    <col min="15364" max="15364" width="11.5703125" bestFit="1" customWidth="1"/>
    <col min="15365" max="15365" width="10.7109375" bestFit="1" customWidth="1"/>
    <col min="15366" max="15366" width="19" customWidth="1"/>
    <col min="15367" max="15367" width="7.140625" customWidth="1"/>
    <col min="15368" max="15372" width="5.140625" customWidth="1"/>
    <col min="15373" max="15373" width="3.42578125" customWidth="1"/>
    <col min="15374" max="15382" width="0" hidden="1" customWidth="1"/>
    <col min="15383" max="15383" width="9.28515625" customWidth="1"/>
    <col min="15384" max="15384" width="2.7109375" customWidth="1"/>
    <col min="15385" max="15385" width="4" customWidth="1"/>
    <col min="15386" max="15386" width="11.5703125" customWidth="1"/>
    <col min="15387" max="15387" width="10.7109375" customWidth="1"/>
    <col min="15388" max="15388" width="19" customWidth="1"/>
    <col min="15389" max="15391" width="5.7109375" customWidth="1"/>
    <col min="15392" max="15392" width="7.28515625" customWidth="1"/>
    <col min="15393" max="15393" width="9.28515625" customWidth="1"/>
    <col min="15394" max="15394" width="2.7109375" customWidth="1"/>
    <col min="15395" max="15395" width="4" customWidth="1"/>
    <col min="15396" max="15396" width="11.5703125" customWidth="1"/>
    <col min="15397" max="15397" width="10.7109375" customWidth="1"/>
    <col min="15398" max="15398" width="19" customWidth="1"/>
    <col min="15399" max="15401" width="5.7109375" customWidth="1"/>
    <col min="15402" max="15402" width="7.28515625" customWidth="1"/>
    <col min="15403" max="15403" width="9.28515625" customWidth="1"/>
    <col min="15404" max="15404" width="2.7109375" customWidth="1"/>
    <col min="15405" max="15405" width="4" customWidth="1"/>
    <col min="15406" max="15406" width="11.5703125" customWidth="1"/>
    <col min="15407" max="15407" width="10.7109375" customWidth="1"/>
    <col min="15408" max="15408" width="19" customWidth="1"/>
    <col min="15409" max="15411" width="5.7109375" customWidth="1"/>
    <col min="15412" max="15412" width="7.28515625" customWidth="1"/>
    <col min="15413" max="15413" width="9.28515625" customWidth="1"/>
    <col min="15414" max="15422" width="0" hidden="1" customWidth="1"/>
    <col min="15423" max="15423" width="9.28515625" customWidth="1"/>
    <col min="15424" max="15424" width="2.7109375" customWidth="1"/>
    <col min="15425" max="15425" width="4" customWidth="1"/>
    <col min="15426" max="15426" width="11.5703125" customWidth="1"/>
    <col min="15427" max="15427" width="10.7109375" customWidth="1"/>
    <col min="15428" max="15428" width="19" customWidth="1"/>
    <col min="15429" max="15431" width="5.7109375" customWidth="1"/>
    <col min="15432" max="15432" width="7.28515625" customWidth="1"/>
    <col min="15433" max="15433" width="9.28515625" customWidth="1"/>
    <col min="15434" max="15434" width="2.7109375" customWidth="1"/>
    <col min="15435" max="15435" width="4" customWidth="1"/>
    <col min="15436" max="15436" width="11.5703125" customWidth="1"/>
    <col min="15437" max="15437" width="10.7109375" customWidth="1"/>
    <col min="15438" max="15438" width="19" customWidth="1"/>
    <col min="15439" max="15441" width="5.7109375" customWidth="1"/>
    <col min="15442" max="15442" width="7.28515625" customWidth="1"/>
    <col min="15443" max="15443" width="9.28515625" customWidth="1"/>
    <col min="15444" max="15444" width="2.7109375" customWidth="1"/>
    <col min="15445" max="15445" width="4" customWidth="1"/>
    <col min="15446" max="15446" width="11.5703125" customWidth="1"/>
    <col min="15447" max="15447" width="10.7109375" customWidth="1"/>
    <col min="15448" max="15448" width="19" customWidth="1"/>
    <col min="15449" max="15451" width="5.7109375" customWidth="1"/>
    <col min="15452" max="15452" width="7.28515625" customWidth="1"/>
    <col min="15453" max="15453" width="9.28515625" customWidth="1"/>
    <col min="15454" max="15454" width="10.42578125" customWidth="1"/>
    <col min="15455" max="15455" width="2.7109375" customWidth="1"/>
    <col min="15456" max="15456" width="4" customWidth="1"/>
    <col min="15457" max="15457" width="11.5703125" customWidth="1"/>
    <col min="15458" max="15458" width="10.7109375" customWidth="1"/>
    <col min="15459" max="15459" width="19" customWidth="1"/>
    <col min="15460" max="15462" width="5.7109375" customWidth="1"/>
    <col min="15463" max="15463" width="7.28515625" customWidth="1"/>
    <col min="15464" max="15464" width="9.28515625" customWidth="1"/>
    <col min="15466" max="15466" width="2.7109375" customWidth="1"/>
    <col min="15467" max="15467" width="4" customWidth="1"/>
    <col min="15468" max="15468" width="11.5703125" customWidth="1"/>
    <col min="15469" max="15469" width="10.7109375" customWidth="1"/>
    <col min="15470" max="15470" width="19" customWidth="1"/>
    <col min="15471" max="15473" width="5.7109375" customWidth="1"/>
    <col min="15474" max="15474" width="7.28515625" customWidth="1"/>
    <col min="15475" max="15475" width="9.28515625" customWidth="1"/>
    <col min="15476" max="15476" width="2.7109375" customWidth="1"/>
    <col min="15477" max="15477" width="4" customWidth="1"/>
    <col min="15478" max="15478" width="11.5703125" customWidth="1"/>
    <col min="15479" max="15479" width="10.7109375" customWidth="1"/>
    <col min="15480" max="15480" width="19" customWidth="1"/>
    <col min="15481" max="15483" width="5.7109375" customWidth="1"/>
    <col min="15484" max="15484" width="7.28515625" customWidth="1"/>
    <col min="15485" max="15485" width="9.28515625" customWidth="1"/>
    <col min="15486" max="15486" width="2.85546875" customWidth="1"/>
    <col min="15487" max="15487" width="4" customWidth="1"/>
    <col min="15488" max="15488" width="11.5703125" customWidth="1"/>
    <col min="15489" max="15489" width="10.7109375" customWidth="1"/>
    <col min="15490" max="15490" width="19" customWidth="1"/>
    <col min="15491" max="15493" width="5.7109375" customWidth="1"/>
    <col min="15494" max="15494" width="7.28515625" customWidth="1"/>
    <col min="15495" max="15495" width="9.7109375" customWidth="1"/>
    <col min="15496" max="15496" width="2.7109375" customWidth="1"/>
    <col min="15497" max="15497" width="4" customWidth="1"/>
    <col min="15498" max="15498" width="11.5703125" customWidth="1"/>
    <col min="15499" max="15499" width="10.7109375" customWidth="1"/>
    <col min="15500" max="15500" width="19" customWidth="1"/>
    <col min="15501" max="15503" width="5.7109375" customWidth="1"/>
    <col min="15504" max="15504" width="7.28515625" customWidth="1"/>
    <col min="15505" max="15505" width="9.28515625" customWidth="1"/>
    <col min="15506" max="15506" width="4.42578125" customWidth="1"/>
    <col min="15507" max="15507" width="2.7109375" customWidth="1"/>
    <col min="15508" max="15508" width="4" customWidth="1"/>
    <col min="15509" max="15509" width="11.5703125" customWidth="1"/>
    <col min="15510" max="15510" width="10.7109375" customWidth="1"/>
    <col min="15511" max="15511" width="19" customWidth="1"/>
    <col min="15512" max="15514" width="5.7109375" customWidth="1"/>
    <col min="15515" max="15515" width="7.28515625" customWidth="1"/>
    <col min="15516" max="15516" width="9.28515625" customWidth="1"/>
    <col min="15517" max="15517" width="4.7109375" customWidth="1"/>
    <col min="15518" max="15518" width="18.85546875" customWidth="1"/>
    <col min="15519" max="15519" width="5.140625" customWidth="1"/>
    <col min="15520" max="15521" width="11.7109375" customWidth="1"/>
    <col min="15522" max="15522" width="5.5703125" customWidth="1"/>
    <col min="15523" max="15524" width="11.7109375" customWidth="1"/>
    <col min="15525" max="15525" width="4.5703125" customWidth="1"/>
    <col min="15526" max="15527" width="11.7109375" customWidth="1"/>
    <col min="15528" max="15530" width="6.7109375" customWidth="1"/>
    <col min="15531" max="15531" width="8.85546875" customWidth="1"/>
    <col min="15533" max="15533" width="4.7109375" customWidth="1"/>
    <col min="15534" max="15534" width="18.85546875" customWidth="1"/>
    <col min="15535" max="15535" width="6.7109375" customWidth="1"/>
    <col min="15536" max="15537" width="11.7109375" customWidth="1"/>
    <col min="15539" max="15540" width="11.7109375" customWidth="1"/>
    <col min="15541" max="15541" width="4.5703125" customWidth="1"/>
    <col min="15542" max="15543" width="11.7109375" customWidth="1"/>
    <col min="15544" max="15546" width="6.7109375" customWidth="1"/>
    <col min="15547" max="15547" width="8.85546875" customWidth="1"/>
    <col min="15548" max="15548" width="4.7109375" customWidth="1"/>
    <col min="15549" max="15549" width="18.85546875" customWidth="1"/>
    <col min="15550" max="15550" width="6.7109375" customWidth="1"/>
    <col min="15551" max="15552" width="11.7109375" customWidth="1"/>
    <col min="15554" max="15555" width="11.7109375" customWidth="1"/>
    <col min="15556" max="15556" width="4.5703125" customWidth="1"/>
    <col min="15557" max="15558" width="11.7109375" customWidth="1"/>
    <col min="15559" max="15561" width="6.7109375" customWidth="1"/>
    <col min="15562" max="15562" width="8.85546875" customWidth="1"/>
    <col min="15564" max="15564" width="4.7109375" customWidth="1"/>
    <col min="15565" max="15565" width="18.85546875" customWidth="1"/>
    <col min="15566" max="15566" width="6.7109375" customWidth="1"/>
    <col min="15567" max="15568" width="11.7109375" customWidth="1"/>
    <col min="15570" max="15571" width="11.7109375" customWidth="1"/>
    <col min="15572" max="15572" width="4.5703125" customWidth="1"/>
    <col min="15573" max="15574" width="11.7109375" customWidth="1"/>
    <col min="15575" max="15577" width="6.7109375" customWidth="1"/>
    <col min="15578" max="15578" width="8.85546875" customWidth="1"/>
    <col min="15580" max="15580" width="15.85546875" customWidth="1"/>
    <col min="15581" max="15581" width="6.7109375" customWidth="1"/>
    <col min="15583" max="15583" width="10.28515625" customWidth="1"/>
    <col min="15587" max="15587" width="4.5703125" customWidth="1"/>
    <col min="15589" max="15589" width="10.140625" customWidth="1"/>
    <col min="15590" max="15593" width="6.7109375" customWidth="1"/>
    <col min="15595" max="15595" width="2.7109375" customWidth="1"/>
    <col min="15596" max="15596" width="4" customWidth="1"/>
    <col min="15597" max="15597" width="11.5703125" customWidth="1"/>
    <col min="15598" max="15598" width="10.7109375" customWidth="1"/>
    <col min="15599" max="15599" width="19" customWidth="1"/>
    <col min="15600" max="15602" width="5.7109375" customWidth="1"/>
    <col min="15603" max="15603" width="7.28515625" customWidth="1"/>
    <col min="15604" max="15604" width="9.28515625" customWidth="1"/>
    <col min="15606" max="15606" width="2.7109375" customWidth="1"/>
    <col min="15607" max="15607" width="4" customWidth="1"/>
    <col min="15608" max="15608" width="11.5703125" customWidth="1"/>
    <col min="15609" max="15609" width="10.7109375" customWidth="1"/>
    <col min="15610" max="15610" width="19" customWidth="1"/>
    <col min="15611" max="15613" width="5.7109375" customWidth="1"/>
    <col min="15614" max="15614" width="7.28515625" customWidth="1"/>
    <col min="15615" max="15615" width="9.28515625" customWidth="1"/>
    <col min="15619" max="15619" width="4" customWidth="1"/>
    <col min="15620" max="15620" width="11.5703125" bestFit="1" customWidth="1"/>
    <col min="15621" max="15621" width="10.7109375" bestFit="1" customWidth="1"/>
    <col min="15622" max="15622" width="19" customWidth="1"/>
    <col min="15623" max="15623" width="7.140625" customWidth="1"/>
    <col min="15624" max="15628" width="5.140625" customWidth="1"/>
    <col min="15629" max="15629" width="3.42578125" customWidth="1"/>
    <col min="15630" max="15638" width="0" hidden="1" customWidth="1"/>
    <col min="15639" max="15639" width="9.28515625" customWidth="1"/>
    <col min="15640" max="15640" width="2.7109375" customWidth="1"/>
    <col min="15641" max="15641" width="4" customWidth="1"/>
    <col min="15642" max="15642" width="11.5703125" customWidth="1"/>
    <col min="15643" max="15643" width="10.7109375" customWidth="1"/>
    <col min="15644" max="15644" width="19" customWidth="1"/>
    <col min="15645" max="15647" width="5.7109375" customWidth="1"/>
    <col min="15648" max="15648" width="7.28515625" customWidth="1"/>
    <col min="15649" max="15649" width="9.28515625" customWidth="1"/>
    <col min="15650" max="15650" width="2.7109375" customWidth="1"/>
    <col min="15651" max="15651" width="4" customWidth="1"/>
    <col min="15652" max="15652" width="11.5703125" customWidth="1"/>
    <col min="15653" max="15653" width="10.7109375" customWidth="1"/>
    <col min="15654" max="15654" width="19" customWidth="1"/>
    <col min="15655" max="15657" width="5.7109375" customWidth="1"/>
    <col min="15658" max="15658" width="7.28515625" customWidth="1"/>
    <col min="15659" max="15659" width="9.28515625" customWidth="1"/>
    <col min="15660" max="15660" width="2.7109375" customWidth="1"/>
    <col min="15661" max="15661" width="4" customWidth="1"/>
    <col min="15662" max="15662" width="11.5703125" customWidth="1"/>
    <col min="15663" max="15663" width="10.7109375" customWidth="1"/>
    <col min="15664" max="15664" width="19" customWidth="1"/>
    <col min="15665" max="15667" width="5.7109375" customWidth="1"/>
    <col min="15668" max="15668" width="7.28515625" customWidth="1"/>
    <col min="15669" max="15669" width="9.28515625" customWidth="1"/>
    <col min="15670" max="15678" width="0" hidden="1" customWidth="1"/>
    <col min="15679" max="15679" width="9.28515625" customWidth="1"/>
    <col min="15680" max="15680" width="2.7109375" customWidth="1"/>
    <col min="15681" max="15681" width="4" customWidth="1"/>
    <col min="15682" max="15682" width="11.5703125" customWidth="1"/>
    <col min="15683" max="15683" width="10.7109375" customWidth="1"/>
    <col min="15684" max="15684" width="19" customWidth="1"/>
    <col min="15685" max="15687" width="5.7109375" customWidth="1"/>
    <col min="15688" max="15688" width="7.28515625" customWidth="1"/>
    <col min="15689" max="15689" width="9.28515625" customWidth="1"/>
    <col min="15690" max="15690" width="2.7109375" customWidth="1"/>
    <col min="15691" max="15691" width="4" customWidth="1"/>
    <col min="15692" max="15692" width="11.5703125" customWidth="1"/>
    <col min="15693" max="15693" width="10.7109375" customWidth="1"/>
    <col min="15694" max="15694" width="19" customWidth="1"/>
    <col min="15695" max="15697" width="5.7109375" customWidth="1"/>
    <col min="15698" max="15698" width="7.28515625" customWidth="1"/>
    <col min="15699" max="15699" width="9.28515625" customWidth="1"/>
    <col min="15700" max="15700" width="2.7109375" customWidth="1"/>
    <col min="15701" max="15701" width="4" customWidth="1"/>
    <col min="15702" max="15702" width="11.5703125" customWidth="1"/>
    <col min="15703" max="15703" width="10.7109375" customWidth="1"/>
    <col min="15704" max="15704" width="19" customWidth="1"/>
    <col min="15705" max="15707" width="5.7109375" customWidth="1"/>
    <col min="15708" max="15708" width="7.28515625" customWidth="1"/>
    <col min="15709" max="15709" width="9.28515625" customWidth="1"/>
    <col min="15710" max="15710" width="10.42578125" customWidth="1"/>
    <col min="15711" max="15711" width="2.7109375" customWidth="1"/>
    <col min="15712" max="15712" width="4" customWidth="1"/>
    <col min="15713" max="15713" width="11.5703125" customWidth="1"/>
    <col min="15714" max="15714" width="10.7109375" customWidth="1"/>
    <col min="15715" max="15715" width="19" customWidth="1"/>
    <col min="15716" max="15718" width="5.7109375" customWidth="1"/>
    <col min="15719" max="15719" width="7.28515625" customWidth="1"/>
    <col min="15720" max="15720" width="9.28515625" customWidth="1"/>
    <col min="15722" max="15722" width="2.7109375" customWidth="1"/>
    <col min="15723" max="15723" width="4" customWidth="1"/>
    <col min="15724" max="15724" width="11.5703125" customWidth="1"/>
    <col min="15725" max="15725" width="10.7109375" customWidth="1"/>
    <col min="15726" max="15726" width="19" customWidth="1"/>
    <col min="15727" max="15729" width="5.7109375" customWidth="1"/>
    <col min="15730" max="15730" width="7.28515625" customWidth="1"/>
    <col min="15731" max="15731" width="9.28515625" customWidth="1"/>
    <col min="15732" max="15732" width="2.7109375" customWidth="1"/>
    <col min="15733" max="15733" width="4" customWidth="1"/>
    <col min="15734" max="15734" width="11.5703125" customWidth="1"/>
    <col min="15735" max="15735" width="10.7109375" customWidth="1"/>
    <col min="15736" max="15736" width="19" customWidth="1"/>
    <col min="15737" max="15739" width="5.7109375" customWidth="1"/>
    <col min="15740" max="15740" width="7.28515625" customWidth="1"/>
    <col min="15741" max="15741" width="9.28515625" customWidth="1"/>
    <col min="15742" max="15742" width="2.85546875" customWidth="1"/>
    <col min="15743" max="15743" width="4" customWidth="1"/>
    <col min="15744" max="15744" width="11.5703125" customWidth="1"/>
    <col min="15745" max="15745" width="10.7109375" customWidth="1"/>
    <col min="15746" max="15746" width="19" customWidth="1"/>
    <col min="15747" max="15749" width="5.7109375" customWidth="1"/>
    <col min="15750" max="15750" width="7.28515625" customWidth="1"/>
    <col min="15751" max="15751" width="9.7109375" customWidth="1"/>
    <col min="15752" max="15752" width="2.7109375" customWidth="1"/>
    <col min="15753" max="15753" width="4" customWidth="1"/>
    <col min="15754" max="15754" width="11.5703125" customWidth="1"/>
    <col min="15755" max="15755" width="10.7109375" customWidth="1"/>
    <col min="15756" max="15756" width="19" customWidth="1"/>
    <col min="15757" max="15759" width="5.7109375" customWidth="1"/>
    <col min="15760" max="15760" width="7.28515625" customWidth="1"/>
    <col min="15761" max="15761" width="9.28515625" customWidth="1"/>
    <col min="15762" max="15762" width="4.42578125" customWidth="1"/>
    <col min="15763" max="15763" width="2.7109375" customWidth="1"/>
    <col min="15764" max="15764" width="4" customWidth="1"/>
    <col min="15765" max="15765" width="11.5703125" customWidth="1"/>
    <col min="15766" max="15766" width="10.7109375" customWidth="1"/>
    <col min="15767" max="15767" width="19" customWidth="1"/>
    <col min="15768" max="15770" width="5.7109375" customWidth="1"/>
    <col min="15771" max="15771" width="7.28515625" customWidth="1"/>
    <col min="15772" max="15772" width="9.28515625" customWidth="1"/>
    <col min="15773" max="15773" width="4.7109375" customWidth="1"/>
    <col min="15774" max="15774" width="18.85546875" customWidth="1"/>
    <col min="15775" max="15775" width="5.140625" customWidth="1"/>
    <col min="15776" max="15777" width="11.7109375" customWidth="1"/>
    <col min="15778" max="15778" width="5.5703125" customWidth="1"/>
    <col min="15779" max="15780" width="11.7109375" customWidth="1"/>
    <col min="15781" max="15781" width="4.5703125" customWidth="1"/>
    <col min="15782" max="15783" width="11.7109375" customWidth="1"/>
    <col min="15784" max="15786" width="6.7109375" customWidth="1"/>
    <col min="15787" max="15787" width="8.85546875" customWidth="1"/>
    <col min="15789" max="15789" width="4.7109375" customWidth="1"/>
    <col min="15790" max="15790" width="18.85546875" customWidth="1"/>
    <col min="15791" max="15791" width="6.7109375" customWidth="1"/>
    <col min="15792" max="15793" width="11.7109375" customWidth="1"/>
    <col min="15795" max="15796" width="11.7109375" customWidth="1"/>
    <col min="15797" max="15797" width="4.5703125" customWidth="1"/>
    <col min="15798" max="15799" width="11.7109375" customWidth="1"/>
    <col min="15800" max="15802" width="6.7109375" customWidth="1"/>
    <col min="15803" max="15803" width="8.85546875" customWidth="1"/>
    <col min="15804" max="15804" width="4.7109375" customWidth="1"/>
    <col min="15805" max="15805" width="18.85546875" customWidth="1"/>
    <col min="15806" max="15806" width="6.7109375" customWidth="1"/>
    <col min="15807" max="15808" width="11.7109375" customWidth="1"/>
    <col min="15810" max="15811" width="11.7109375" customWidth="1"/>
    <col min="15812" max="15812" width="4.5703125" customWidth="1"/>
    <col min="15813" max="15814" width="11.7109375" customWidth="1"/>
    <col min="15815" max="15817" width="6.7109375" customWidth="1"/>
    <col min="15818" max="15818" width="8.85546875" customWidth="1"/>
    <col min="15820" max="15820" width="4.7109375" customWidth="1"/>
    <col min="15821" max="15821" width="18.85546875" customWidth="1"/>
    <col min="15822" max="15822" width="6.7109375" customWidth="1"/>
    <col min="15823" max="15824" width="11.7109375" customWidth="1"/>
    <col min="15826" max="15827" width="11.7109375" customWidth="1"/>
    <col min="15828" max="15828" width="4.5703125" customWidth="1"/>
    <col min="15829" max="15830" width="11.7109375" customWidth="1"/>
    <col min="15831" max="15833" width="6.7109375" customWidth="1"/>
    <col min="15834" max="15834" width="8.85546875" customWidth="1"/>
    <col min="15836" max="15836" width="15.85546875" customWidth="1"/>
    <col min="15837" max="15837" width="6.7109375" customWidth="1"/>
    <col min="15839" max="15839" width="10.28515625" customWidth="1"/>
    <col min="15843" max="15843" width="4.5703125" customWidth="1"/>
    <col min="15845" max="15845" width="10.140625" customWidth="1"/>
    <col min="15846" max="15849" width="6.7109375" customWidth="1"/>
    <col min="15851" max="15851" width="2.7109375" customWidth="1"/>
    <col min="15852" max="15852" width="4" customWidth="1"/>
    <col min="15853" max="15853" width="11.5703125" customWidth="1"/>
    <col min="15854" max="15854" width="10.7109375" customWidth="1"/>
    <col min="15855" max="15855" width="19" customWidth="1"/>
    <col min="15856" max="15858" width="5.7109375" customWidth="1"/>
    <col min="15859" max="15859" width="7.28515625" customWidth="1"/>
    <col min="15860" max="15860" width="9.28515625" customWidth="1"/>
    <col min="15862" max="15862" width="2.7109375" customWidth="1"/>
    <col min="15863" max="15863" width="4" customWidth="1"/>
    <col min="15864" max="15864" width="11.5703125" customWidth="1"/>
    <col min="15865" max="15865" width="10.7109375" customWidth="1"/>
    <col min="15866" max="15866" width="19" customWidth="1"/>
    <col min="15867" max="15869" width="5.7109375" customWidth="1"/>
    <col min="15870" max="15870" width="7.28515625" customWidth="1"/>
    <col min="15871" max="15871" width="9.28515625" customWidth="1"/>
    <col min="15875" max="15875" width="4" customWidth="1"/>
    <col min="15876" max="15876" width="11.5703125" bestFit="1" customWidth="1"/>
    <col min="15877" max="15877" width="10.7109375" bestFit="1" customWidth="1"/>
    <col min="15878" max="15878" width="19" customWidth="1"/>
    <col min="15879" max="15879" width="7.140625" customWidth="1"/>
    <col min="15880" max="15884" width="5.140625" customWidth="1"/>
    <col min="15885" max="15885" width="3.42578125" customWidth="1"/>
    <col min="15886" max="15894" width="0" hidden="1" customWidth="1"/>
    <col min="15895" max="15895" width="9.28515625" customWidth="1"/>
    <col min="15896" max="15896" width="2.7109375" customWidth="1"/>
    <col min="15897" max="15897" width="4" customWidth="1"/>
    <col min="15898" max="15898" width="11.5703125" customWidth="1"/>
    <col min="15899" max="15899" width="10.7109375" customWidth="1"/>
    <col min="15900" max="15900" width="19" customWidth="1"/>
    <col min="15901" max="15903" width="5.7109375" customWidth="1"/>
    <col min="15904" max="15904" width="7.28515625" customWidth="1"/>
    <col min="15905" max="15905" width="9.28515625" customWidth="1"/>
    <col min="15906" max="15906" width="2.7109375" customWidth="1"/>
    <col min="15907" max="15907" width="4" customWidth="1"/>
    <col min="15908" max="15908" width="11.5703125" customWidth="1"/>
    <col min="15909" max="15909" width="10.7109375" customWidth="1"/>
    <col min="15910" max="15910" width="19" customWidth="1"/>
    <col min="15911" max="15913" width="5.7109375" customWidth="1"/>
    <col min="15914" max="15914" width="7.28515625" customWidth="1"/>
    <col min="15915" max="15915" width="9.28515625" customWidth="1"/>
    <col min="15916" max="15916" width="2.7109375" customWidth="1"/>
    <col min="15917" max="15917" width="4" customWidth="1"/>
    <col min="15918" max="15918" width="11.5703125" customWidth="1"/>
    <col min="15919" max="15919" width="10.7109375" customWidth="1"/>
    <col min="15920" max="15920" width="19" customWidth="1"/>
    <col min="15921" max="15923" width="5.7109375" customWidth="1"/>
    <col min="15924" max="15924" width="7.28515625" customWidth="1"/>
    <col min="15925" max="15925" width="9.28515625" customWidth="1"/>
    <col min="15926" max="15934" width="0" hidden="1" customWidth="1"/>
    <col min="15935" max="15935" width="9.28515625" customWidth="1"/>
    <col min="15936" max="15936" width="2.7109375" customWidth="1"/>
    <col min="15937" max="15937" width="4" customWidth="1"/>
    <col min="15938" max="15938" width="11.5703125" customWidth="1"/>
    <col min="15939" max="15939" width="10.7109375" customWidth="1"/>
    <col min="15940" max="15940" width="19" customWidth="1"/>
    <col min="15941" max="15943" width="5.7109375" customWidth="1"/>
    <col min="15944" max="15944" width="7.28515625" customWidth="1"/>
    <col min="15945" max="15945" width="9.28515625" customWidth="1"/>
    <col min="15946" max="15946" width="2.7109375" customWidth="1"/>
    <col min="15947" max="15947" width="4" customWidth="1"/>
    <col min="15948" max="15948" width="11.5703125" customWidth="1"/>
    <col min="15949" max="15949" width="10.7109375" customWidth="1"/>
    <col min="15950" max="15950" width="19" customWidth="1"/>
    <col min="15951" max="15953" width="5.7109375" customWidth="1"/>
    <col min="15954" max="15954" width="7.28515625" customWidth="1"/>
    <col min="15955" max="15955" width="9.28515625" customWidth="1"/>
    <col min="15956" max="15956" width="2.7109375" customWidth="1"/>
    <col min="15957" max="15957" width="4" customWidth="1"/>
    <col min="15958" max="15958" width="11.5703125" customWidth="1"/>
    <col min="15959" max="15959" width="10.7109375" customWidth="1"/>
    <col min="15960" max="15960" width="19" customWidth="1"/>
    <col min="15961" max="15963" width="5.7109375" customWidth="1"/>
    <col min="15964" max="15964" width="7.28515625" customWidth="1"/>
    <col min="15965" max="15965" width="9.28515625" customWidth="1"/>
    <col min="15966" max="15966" width="10.42578125" customWidth="1"/>
    <col min="15967" max="15967" width="2.7109375" customWidth="1"/>
    <col min="15968" max="15968" width="4" customWidth="1"/>
    <col min="15969" max="15969" width="11.5703125" customWidth="1"/>
    <col min="15970" max="15970" width="10.7109375" customWidth="1"/>
    <col min="15971" max="15971" width="19" customWidth="1"/>
    <col min="15972" max="15974" width="5.7109375" customWidth="1"/>
    <col min="15975" max="15975" width="7.28515625" customWidth="1"/>
    <col min="15976" max="15976" width="9.28515625" customWidth="1"/>
    <col min="15978" max="15978" width="2.7109375" customWidth="1"/>
    <col min="15979" max="15979" width="4" customWidth="1"/>
    <col min="15980" max="15980" width="11.5703125" customWidth="1"/>
    <col min="15981" max="15981" width="10.7109375" customWidth="1"/>
    <col min="15982" max="15982" width="19" customWidth="1"/>
    <col min="15983" max="15985" width="5.7109375" customWidth="1"/>
    <col min="15986" max="15986" width="7.28515625" customWidth="1"/>
    <col min="15987" max="15987" width="9.28515625" customWidth="1"/>
    <col min="15988" max="15988" width="2.7109375" customWidth="1"/>
    <col min="15989" max="15989" width="4" customWidth="1"/>
    <col min="15990" max="15990" width="11.5703125" customWidth="1"/>
    <col min="15991" max="15991" width="10.7109375" customWidth="1"/>
    <col min="15992" max="15992" width="19" customWidth="1"/>
    <col min="15993" max="15995" width="5.7109375" customWidth="1"/>
    <col min="15996" max="15996" width="7.28515625" customWidth="1"/>
    <col min="15997" max="15997" width="9.28515625" customWidth="1"/>
    <col min="15998" max="15998" width="2.85546875" customWidth="1"/>
    <col min="15999" max="15999" width="4" customWidth="1"/>
    <col min="16000" max="16000" width="11.5703125" customWidth="1"/>
    <col min="16001" max="16001" width="10.7109375" customWidth="1"/>
    <col min="16002" max="16002" width="19" customWidth="1"/>
    <col min="16003" max="16005" width="5.7109375" customWidth="1"/>
    <col min="16006" max="16006" width="7.28515625" customWidth="1"/>
    <col min="16007" max="16007" width="9.7109375" customWidth="1"/>
    <col min="16008" max="16008" width="2.7109375" customWidth="1"/>
    <col min="16009" max="16009" width="4" customWidth="1"/>
    <col min="16010" max="16010" width="11.5703125" customWidth="1"/>
    <col min="16011" max="16011" width="10.7109375" customWidth="1"/>
    <col min="16012" max="16012" width="19" customWidth="1"/>
    <col min="16013" max="16015" width="5.7109375" customWidth="1"/>
    <col min="16016" max="16016" width="7.28515625" customWidth="1"/>
    <col min="16017" max="16017" width="9.28515625" customWidth="1"/>
    <col min="16018" max="16018" width="4.42578125" customWidth="1"/>
    <col min="16019" max="16019" width="2.7109375" customWidth="1"/>
    <col min="16020" max="16020" width="4" customWidth="1"/>
    <col min="16021" max="16021" width="11.5703125" customWidth="1"/>
    <col min="16022" max="16022" width="10.7109375" customWidth="1"/>
    <col min="16023" max="16023" width="19" customWidth="1"/>
    <col min="16024" max="16026" width="5.7109375" customWidth="1"/>
    <col min="16027" max="16027" width="7.28515625" customWidth="1"/>
    <col min="16028" max="16028" width="9.28515625" customWidth="1"/>
    <col min="16029" max="16029" width="4.7109375" customWidth="1"/>
    <col min="16030" max="16030" width="18.85546875" customWidth="1"/>
    <col min="16031" max="16031" width="5.140625" customWidth="1"/>
    <col min="16032" max="16033" width="11.7109375" customWidth="1"/>
    <col min="16034" max="16034" width="5.5703125" customWidth="1"/>
    <col min="16035" max="16036" width="11.7109375" customWidth="1"/>
    <col min="16037" max="16037" width="4.5703125" customWidth="1"/>
    <col min="16038" max="16039" width="11.7109375" customWidth="1"/>
    <col min="16040" max="16042" width="6.7109375" customWidth="1"/>
    <col min="16043" max="16043" width="8.85546875" customWidth="1"/>
    <col min="16045" max="16045" width="4.7109375" customWidth="1"/>
    <col min="16046" max="16046" width="18.85546875" customWidth="1"/>
    <col min="16047" max="16047" width="6.7109375" customWidth="1"/>
    <col min="16048" max="16049" width="11.7109375" customWidth="1"/>
    <col min="16051" max="16052" width="11.7109375" customWidth="1"/>
    <col min="16053" max="16053" width="4.5703125" customWidth="1"/>
    <col min="16054" max="16055" width="11.7109375" customWidth="1"/>
    <col min="16056" max="16058" width="6.7109375" customWidth="1"/>
    <col min="16059" max="16059" width="8.85546875" customWidth="1"/>
    <col min="16060" max="16060" width="4.7109375" customWidth="1"/>
    <col min="16061" max="16061" width="18.85546875" customWidth="1"/>
    <col min="16062" max="16062" width="6.7109375" customWidth="1"/>
    <col min="16063" max="16064" width="11.7109375" customWidth="1"/>
    <col min="16066" max="16067" width="11.7109375" customWidth="1"/>
    <col min="16068" max="16068" width="4.5703125" customWidth="1"/>
    <col min="16069" max="16070" width="11.7109375" customWidth="1"/>
    <col min="16071" max="16073" width="6.7109375" customWidth="1"/>
    <col min="16074" max="16074" width="8.85546875" customWidth="1"/>
    <col min="16076" max="16076" width="4.7109375" customWidth="1"/>
    <col min="16077" max="16077" width="18.85546875" customWidth="1"/>
    <col min="16078" max="16078" width="6.7109375" customWidth="1"/>
    <col min="16079" max="16080" width="11.7109375" customWidth="1"/>
    <col min="16082" max="16083" width="11.7109375" customWidth="1"/>
    <col min="16084" max="16084" width="4.5703125" customWidth="1"/>
    <col min="16085" max="16086" width="11.7109375" customWidth="1"/>
    <col min="16087" max="16089" width="6.7109375" customWidth="1"/>
    <col min="16090" max="16090" width="8.85546875" customWidth="1"/>
    <col min="16092" max="16092" width="15.85546875" customWidth="1"/>
    <col min="16093" max="16093" width="6.7109375" customWidth="1"/>
    <col min="16095" max="16095" width="10.28515625" customWidth="1"/>
    <col min="16099" max="16099" width="4.5703125" customWidth="1"/>
    <col min="16101" max="16101" width="10.140625" customWidth="1"/>
    <col min="16102" max="16105" width="6.7109375" customWidth="1"/>
    <col min="16107" max="16107" width="2.7109375" customWidth="1"/>
    <col min="16108" max="16108" width="4" customWidth="1"/>
    <col min="16109" max="16109" width="11.5703125" customWidth="1"/>
    <col min="16110" max="16110" width="10.7109375" customWidth="1"/>
    <col min="16111" max="16111" width="19" customWidth="1"/>
    <col min="16112" max="16114" width="5.7109375" customWidth="1"/>
    <col min="16115" max="16115" width="7.28515625" customWidth="1"/>
    <col min="16116" max="16116" width="9.28515625" customWidth="1"/>
    <col min="16118" max="16118" width="2.7109375" customWidth="1"/>
    <col min="16119" max="16119" width="4" customWidth="1"/>
    <col min="16120" max="16120" width="11.5703125" customWidth="1"/>
    <col min="16121" max="16121" width="10.7109375" customWidth="1"/>
    <col min="16122" max="16122" width="19" customWidth="1"/>
    <col min="16123" max="16125" width="5.7109375" customWidth="1"/>
    <col min="16126" max="16126" width="7.28515625" customWidth="1"/>
    <col min="16127" max="16127" width="9.28515625" customWidth="1"/>
    <col min="16131" max="16131" width="4" customWidth="1"/>
    <col min="16132" max="16132" width="11.5703125" bestFit="1" customWidth="1"/>
    <col min="16133" max="16133" width="10.7109375" bestFit="1" customWidth="1"/>
    <col min="16134" max="16134" width="19" customWidth="1"/>
    <col min="16135" max="16135" width="7.140625" customWidth="1"/>
    <col min="16136" max="16140" width="5.140625" customWidth="1"/>
    <col min="16141" max="16141" width="3.42578125" customWidth="1"/>
    <col min="16142" max="16150" width="0" hidden="1" customWidth="1"/>
    <col min="16151" max="16151" width="9.28515625" customWidth="1"/>
    <col min="16152" max="16152" width="2.7109375" customWidth="1"/>
    <col min="16153" max="16153" width="4" customWidth="1"/>
    <col min="16154" max="16154" width="11.5703125" customWidth="1"/>
    <col min="16155" max="16155" width="10.7109375" customWidth="1"/>
    <col min="16156" max="16156" width="19" customWidth="1"/>
    <col min="16157" max="16159" width="5.7109375" customWidth="1"/>
    <col min="16160" max="16160" width="7.28515625" customWidth="1"/>
    <col min="16161" max="16161" width="9.28515625" customWidth="1"/>
    <col min="16162" max="16162" width="2.7109375" customWidth="1"/>
    <col min="16163" max="16163" width="4" customWidth="1"/>
    <col min="16164" max="16164" width="11.5703125" customWidth="1"/>
    <col min="16165" max="16165" width="10.7109375" customWidth="1"/>
    <col min="16166" max="16166" width="19" customWidth="1"/>
    <col min="16167" max="16169" width="5.7109375" customWidth="1"/>
    <col min="16170" max="16170" width="7.28515625" customWidth="1"/>
    <col min="16171" max="16171" width="9.28515625" customWidth="1"/>
    <col min="16172" max="16172" width="2.7109375" customWidth="1"/>
    <col min="16173" max="16173" width="4" customWidth="1"/>
    <col min="16174" max="16174" width="11.5703125" customWidth="1"/>
    <col min="16175" max="16175" width="10.7109375" customWidth="1"/>
    <col min="16176" max="16176" width="19" customWidth="1"/>
    <col min="16177" max="16179" width="5.7109375" customWidth="1"/>
    <col min="16180" max="16180" width="7.28515625" customWidth="1"/>
    <col min="16181" max="16181" width="9.28515625" customWidth="1"/>
    <col min="16182" max="16190" width="0" hidden="1" customWidth="1"/>
    <col min="16191" max="16191" width="9.28515625" customWidth="1"/>
    <col min="16192" max="16192" width="2.7109375" customWidth="1"/>
    <col min="16193" max="16193" width="4" customWidth="1"/>
    <col min="16194" max="16194" width="11.5703125" customWidth="1"/>
    <col min="16195" max="16195" width="10.7109375" customWidth="1"/>
    <col min="16196" max="16196" width="19" customWidth="1"/>
    <col min="16197" max="16199" width="5.7109375" customWidth="1"/>
    <col min="16200" max="16200" width="7.28515625" customWidth="1"/>
    <col min="16201" max="16201" width="9.28515625" customWidth="1"/>
    <col min="16202" max="16202" width="2.7109375" customWidth="1"/>
    <col min="16203" max="16203" width="4" customWidth="1"/>
    <col min="16204" max="16204" width="11.5703125" customWidth="1"/>
    <col min="16205" max="16205" width="10.7109375" customWidth="1"/>
    <col min="16206" max="16206" width="19" customWidth="1"/>
    <col min="16207" max="16209" width="5.7109375" customWidth="1"/>
    <col min="16210" max="16210" width="7.28515625" customWidth="1"/>
    <col min="16211" max="16211" width="9.28515625" customWidth="1"/>
    <col min="16212" max="16212" width="2.7109375" customWidth="1"/>
    <col min="16213" max="16213" width="4" customWidth="1"/>
    <col min="16214" max="16214" width="11.5703125" customWidth="1"/>
    <col min="16215" max="16215" width="10.7109375" customWidth="1"/>
    <col min="16216" max="16216" width="19" customWidth="1"/>
    <col min="16217" max="16219" width="5.7109375" customWidth="1"/>
    <col min="16220" max="16220" width="7.28515625" customWidth="1"/>
    <col min="16221" max="16221" width="9.28515625" customWidth="1"/>
    <col min="16222" max="16222" width="10.42578125" customWidth="1"/>
    <col min="16223" max="16223" width="2.7109375" customWidth="1"/>
    <col min="16224" max="16224" width="4" customWidth="1"/>
    <col min="16225" max="16225" width="11.5703125" customWidth="1"/>
    <col min="16226" max="16226" width="10.7109375" customWidth="1"/>
    <col min="16227" max="16227" width="19" customWidth="1"/>
    <col min="16228" max="16230" width="5.7109375" customWidth="1"/>
    <col min="16231" max="16231" width="7.28515625" customWidth="1"/>
    <col min="16232" max="16232" width="9.28515625" customWidth="1"/>
    <col min="16234" max="16234" width="2.7109375" customWidth="1"/>
    <col min="16235" max="16235" width="4" customWidth="1"/>
    <col min="16236" max="16236" width="11.5703125" customWidth="1"/>
    <col min="16237" max="16237" width="10.7109375" customWidth="1"/>
    <col min="16238" max="16238" width="19" customWidth="1"/>
    <col min="16239" max="16241" width="5.7109375" customWidth="1"/>
    <col min="16242" max="16242" width="7.28515625" customWidth="1"/>
    <col min="16243" max="16243" width="9.28515625" customWidth="1"/>
    <col min="16244" max="16244" width="2.7109375" customWidth="1"/>
    <col min="16245" max="16245" width="4" customWidth="1"/>
    <col min="16246" max="16246" width="11.5703125" customWidth="1"/>
    <col min="16247" max="16247" width="10.7109375" customWidth="1"/>
    <col min="16248" max="16248" width="19" customWidth="1"/>
    <col min="16249" max="16251" width="5.7109375" customWidth="1"/>
    <col min="16252" max="16252" width="7.28515625" customWidth="1"/>
    <col min="16253" max="16253" width="9.28515625" customWidth="1"/>
    <col min="16254" max="16254" width="2.85546875" customWidth="1"/>
    <col min="16255" max="16255" width="4" customWidth="1"/>
    <col min="16256" max="16256" width="11.5703125" customWidth="1"/>
    <col min="16257" max="16257" width="10.7109375" customWidth="1"/>
    <col min="16258" max="16258" width="19" customWidth="1"/>
    <col min="16259" max="16261" width="5.7109375" customWidth="1"/>
    <col min="16262" max="16262" width="7.28515625" customWidth="1"/>
    <col min="16263" max="16263" width="9.7109375" customWidth="1"/>
    <col min="16264" max="16264" width="2.7109375" customWidth="1"/>
    <col min="16265" max="16265" width="4" customWidth="1"/>
    <col min="16266" max="16266" width="11.5703125" customWidth="1"/>
    <col min="16267" max="16267" width="10.7109375" customWidth="1"/>
    <col min="16268" max="16268" width="19" customWidth="1"/>
    <col min="16269" max="16271" width="5.7109375" customWidth="1"/>
    <col min="16272" max="16272" width="7.28515625" customWidth="1"/>
    <col min="16273" max="16273" width="9.28515625" customWidth="1"/>
    <col min="16274" max="16274" width="4.42578125" customWidth="1"/>
    <col min="16275" max="16275" width="2.7109375" customWidth="1"/>
    <col min="16276" max="16276" width="4" customWidth="1"/>
    <col min="16277" max="16277" width="11.5703125" customWidth="1"/>
    <col min="16278" max="16278" width="10.7109375" customWidth="1"/>
    <col min="16279" max="16279" width="19" customWidth="1"/>
    <col min="16280" max="16282" width="5.7109375" customWidth="1"/>
    <col min="16283" max="16283" width="7.28515625" customWidth="1"/>
    <col min="16284" max="16284" width="9.28515625" customWidth="1"/>
    <col min="16285" max="16285" width="4.7109375" customWidth="1"/>
    <col min="16286" max="16286" width="18.85546875" customWidth="1"/>
    <col min="16287" max="16287" width="5.140625" customWidth="1"/>
    <col min="16288" max="16289" width="11.7109375" customWidth="1"/>
    <col min="16290" max="16290" width="5.5703125" customWidth="1"/>
    <col min="16291" max="16292" width="11.7109375" customWidth="1"/>
    <col min="16293" max="16293" width="4.5703125" customWidth="1"/>
    <col min="16294" max="16295" width="11.7109375" customWidth="1"/>
    <col min="16296" max="16298" width="6.7109375" customWidth="1"/>
    <col min="16299" max="16299" width="8.85546875" customWidth="1"/>
    <col min="16301" max="16301" width="4.7109375" customWidth="1"/>
    <col min="16302" max="16302" width="18.85546875" customWidth="1"/>
    <col min="16303" max="16303" width="6.7109375" customWidth="1"/>
    <col min="16304" max="16305" width="11.7109375" customWidth="1"/>
    <col min="16307" max="16308" width="11.7109375" customWidth="1"/>
    <col min="16309" max="16309" width="4.5703125" customWidth="1"/>
    <col min="16310" max="16311" width="11.7109375" customWidth="1"/>
    <col min="16312" max="16314" width="6.7109375" customWidth="1"/>
    <col min="16315" max="16315" width="8.85546875" customWidth="1"/>
    <col min="16316" max="16316" width="4.7109375" customWidth="1"/>
    <col min="16317" max="16317" width="18.85546875" customWidth="1"/>
    <col min="16318" max="16318" width="6.7109375" customWidth="1"/>
    <col min="16319" max="16320" width="11.7109375" customWidth="1"/>
    <col min="16322" max="16323" width="11.7109375" customWidth="1"/>
    <col min="16324" max="16324" width="4.5703125" customWidth="1"/>
    <col min="16325" max="16326" width="11.7109375" customWidth="1"/>
    <col min="16327" max="16329" width="6.7109375" customWidth="1"/>
    <col min="16330" max="16330" width="8.85546875" customWidth="1"/>
    <col min="16332" max="16332" width="4.7109375" customWidth="1"/>
    <col min="16333" max="16333" width="18.85546875" customWidth="1"/>
    <col min="16334" max="16334" width="6.7109375" customWidth="1"/>
    <col min="16335" max="16336" width="11.7109375" customWidth="1"/>
    <col min="16338" max="16339" width="11.7109375" customWidth="1"/>
    <col min="16340" max="16340" width="4.5703125" customWidth="1"/>
    <col min="16341" max="16342" width="11.7109375" customWidth="1"/>
    <col min="16343" max="16345" width="6.7109375" customWidth="1"/>
    <col min="16346" max="16346" width="8.85546875" customWidth="1"/>
    <col min="16348" max="16348" width="15.85546875" customWidth="1"/>
    <col min="16349" max="16349" width="6.7109375" customWidth="1"/>
    <col min="16351" max="16351" width="10.28515625" customWidth="1"/>
    <col min="16355" max="16355" width="4.5703125" customWidth="1"/>
    <col min="16357" max="16357" width="10.140625" customWidth="1"/>
    <col min="16358" max="16361" width="6.7109375" customWidth="1"/>
    <col min="16363" max="16363" width="2.7109375" customWidth="1"/>
    <col min="16364" max="16364" width="4" customWidth="1"/>
    <col min="16365" max="16365" width="11.5703125" customWidth="1"/>
    <col min="16366" max="16366" width="10.7109375" customWidth="1"/>
    <col min="16367" max="16367" width="19" customWidth="1"/>
    <col min="16368" max="16370" width="5.7109375" customWidth="1"/>
    <col min="16371" max="16371" width="7.28515625" customWidth="1"/>
    <col min="16372" max="16372" width="9.28515625" customWidth="1"/>
    <col min="16374" max="16374" width="2.7109375" customWidth="1"/>
    <col min="16375" max="16375" width="4" customWidth="1"/>
    <col min="16376" max="16376" width="11.5703125" customWidth="1"/>
    <col min="16377" max="16377" width="10.7109375" customWidth="1"/>
    <col min="16378" max="16378" width="19" customWidth="1"/>
    <col min="16379" max="16381" width="5.7109375" customWidth="1"/>
    <col min="16382" max="16384" width="7.28515625" customWidth="1"/>
  </cols>
  <sheetData>
    <row r="1" spans="1:255" s="132" customFormat="1" ht="15.75" x14ac:dyDescent="0.25">
      <c r="A1" s="242" t="s">
        <v>359</v>
      </c>
      <c r="B1"/>
      <c r="C1"/>
      <c r="D1"/>
      <c r="E1"/>
      <c r="F1"/>
      <c r="G1"/>
      <c r="H1"/>
      <c r="I1"/>
      <c r="J1"/>
      <c r="K1"/>
      <c r="L1"/>
      <c r="M1"/>
      <c r="N1"/>
      <c r="O1" s="242" t="s">
        <v>360</v>
      </c>
      <c r="P1"/>
      <c r="Q1"/>
      <c r="R1"/>
      <c r="S1"/>
      <c r="T1"/>
      <c r="U1"/>
      <c r="V1"/>
      <c r="W1"/>
      <c r="Y1" s="242" t="s">
        <v>361</v>
      </c>
      <c r="AI1" s="242" t="s">
        <v>362</v>
      </c>
      <c r="AS1" s="242" t="s">
        <v>363</v>
      </c>
      <c r="BC1" s="242" t="s">
        <v>364</v>
      </c>
      <c r="BM1" s="242" t="s">
        <v>365</v>
      </c>
      <c r="BW1" s="242" t="s">
        <v>366</v>
      </c>
      <c r="CG1" s="242" t="s">
        <v>367</v>
      </c>
      <c r="CR1" s="242" t="s">
        <v>368</v>
      </c>
      <c r="CV1" s="243"/>
      <c r="CW1" s="243"/>
      <c r="CX1" s="243"/>
      <c r="CY1" s="243"/>
      <c r="CZ1" s="243"/>
      <c r="DC1" s="242" t="s">
        <v>398</v>
      </c>
      <c r="DG1" s="243"/>
      <c r="DH1" s="243"/>
      <c r="DI1" s="243"/>
      <c r="DJ1" s="243"/>
      <c r="DM1" s="242" t="s">
        <v>369</v>
      </c>
      <c r="DQ1" s="243"/>
      <c r="DR1" s="243"/>
      <c r="DS1" s="243"/>
      <c r="DT1" s="243"/>
      <c r="DW1" s="242" t="s">
        <v>370</v>
      </c>
      <c r="EA1" s="243"/>
      <c r="EB1" s="243"/>
      <c r="EC1" s="243"/>
      <c r="ED1" s="243"/>
      <c r="EG1" s="242"/>
      <c r="EK1" s="243"/>
      <c r="EL1" s="243"/>
      <c r="EM1" s="243"/>
      <c r="EN1" s="243"/>
      <c r="EO1" s="243"/>
      <c r="ER1" s="242" t="s">
        <v>371</v>
      </c>
      <c r="EV1" s="243"/>
      <c r="EW1" s="243"/>
      <c r="EX1" s="243"/>
      <c r="EY1" s="243"/>
      <c r="FB1" s="244" t="s">
        <v>372</v>
      </c>
      <c r="FR1" s="244" t="s">
        <v>373</v>
      </c>
      <c r="GG1" s="244" t="s">
        <v>374</v>
      </c>
      <c r="GW1" s="244" t="s">
        <v>375</v>
      </c>
      <c r="HL1" s="244" t="s">
        <v>376</v>
      </c>
      <c r="IB1" s="242" t="s">
        <v>397</v>
      </c>
      <c r="IJ1" s="245"/>
      <c r="IM1" s="242" t="s">
        <v>377</v>
      </c>
      <c r="IN1" s="135"/>
      <c r="IO1" s="135"/>
      <c r="IP1" s="70"/>
      <c r="IQ1" s="70"/>
      <c r="IR1" s="70"/>
      <c r="IS1" s="70"/>
      <c r="IT1" s="70"/>
      <c r="IU1" s="138"/>
    </row>
    <row r="2" spans="1:255" s="132" customFormat="1" x14ac:dyDescent="0.2">
      <c r="A2" s="221" t="s">
        <v>12</v>
      </c>
      <c r="B2" s="222" t="s">
        <v>214</v>
      </c>
      <c r="C2" s="222"/>
      <c r="D2" s="222" t="s">
        <v>311</v>
      </c>
      <c r="E2" s="219" t="s">
        <v>17</v>
      </c>
      <c r="F2" s="222" t="s">
        <v>15</v>
      </c>
      <c r="G2" s="222" t="s">
        <v>378</v>
      </c>
      <c r="H2" s="222" t="s">
        <v>379</v>
      </c>
      <c r="I2" s="222" t="s">
        <v>380</v>
      </c>
      <c r="J2" s="222" t="s">
        <v>381</v>
      </c>
      <c r="K2" s="222" t="s">
        <v>396</v>
      </c>
      <c r="L2" s="222" t="s">
        <v>29</v>
      </c>
      <c r="M2"/>
      <c r="N2"/>
      <c r="O2" s="221" t="s">
        <v>12</v>
      </c>
      <c r="P2" s="222" t="s">
        <v>214</v>
      </c>
      <c r="Q2" s="222"/>
      <c r="R2" s="222" t="s">
        <v>311</v>
      </c>
      <c r="S2" s="222" t="s">
        <v>378</v>
      </c>
      <c r="T2" s="222" t="s">
        <v>379</v>
      </c>
      <c r="U2" s="222" t="s">
        <v>380</v>
      </c>
      <c r="V2" s="222" t="s">
        <v>381</v>
      </c>
      <c r="W2"/>
      <c r="Y2" s="221" t="s">
        <v>12</v>
      </c>
      <c r="Z2" s="222" t="s">
        <v>214</v>
      </c>
      <c r="AA2" s="222"/>
      <c r="AB2" s="222" t="s">
        <v>311</v>
      </c>
      <c r="AC2" s="222" t="s">
        <v>378</v>
      </c>
      <c r="AD2" s="222" t="s">
        <v>379</v>
      </c>
      <c r="AE2" s="222" t="s">
        <v>380</v>
      </c>
      <c r="AF2" s="222" t="s">
        <v>381</v>
      </c>
      <c r="AG2" s="222"/>
      <c r="AH2" s="222"/>
      <c r="AI2" s="221" t="s">
        <v>12</v>
      </c>
      <c r="AJ2" s="222" t="s">
        <v>214</v>
      </c>
      <c r="AK2" s="222"/>
      <c r="AL2" s="222" t="s">
        <v>311</v>
      </c>
      <c r="AM2" s="222" t="s">
        <v>378</v>
      </c>
      <c r="AN2" s="222" t="s">
        <v>379</v>
      </c>
      <c r="AO2" s="222" t="s">
        <v>380</v>
      </c>
      <c r="AP2" s="222" t="s">
        <v>381</v>
      </c>
      <c r="AQ2" s="222"/>
      <c r="AR2" s="222"/>
      <c r="AS2" s="221" t="s">
        <v>12</v>
      </c>
      <c r="AT2" s="222" t="s">
        <v>214</v>
      </c>
      <c r="AU2" s="222"/>
      <c r="AV2" s="222" t="s">
        <v>311</v>
      </c>
      <c r="AW2" s="222" t="s">
        <v>378</v>
      </c>
      <c r="AX2" s="222" t="s">
        <v>379</v>
      </c>
      <c r="AY2" s="222" t="s">
        <v>380</v>
      </c>
      <c r="AZ2" s="222" t="s">
        <v>381</v>
      </c>
      <c r="BC2" s="221" t="s">
        <v>12</v>
      </c>
      <c r="BD2" s="222" t="s">
        <v>214</v>
      </c>
      <c r="BE2" s="222"/>
      <c r="BF2" s="222" t="s">
        <v>311</v>
      </c>
      <c r="BG2" s="222" t="s">
        <v>378</v>
      </c>
      <c r="BH2" s="222" t="s">
        <v>379</v>
      </c>
      <c r="BI2" s="222" t="s">
        <v>380</v>
      </c>
      <c r="BJ2" s="222" t="s">
        <v>381</v>
      </c>
      <c r="BM2" s="221" t="s">
        <v>12</v>
      </c>
      <c r="BN2" s="222" t="s">
        <v>214</v>
      </c>
      <c r="BO2" s="222"/>
      <c r="BP2" s="222" t="s">
        <v>311</v>
      </c>
      <c r="BQ2" s="222" t="s">
        <v>378</v>
      </c>
      <c r="BR2" s="222" t="s">
        <v>379</v>
      </c>
      <c r="BS2" s="222" t="s">
        <v>380</v>
      </c>
      <c r="BT2" s="222" t="s">
        <v>381</v>
      </c>
      <c r="BW2" s="221" t="s">
        <v>12</v>
      </c>
      <c r="BX2" s="222" t="s">
        <v>214</v>
      </c>
      <c r="BY2" s="222"/>
      <c r="BZ2" s="222" t="s">
        <v>311</v>
      </c>
      <c r="CA2" s="222" t="s">
        <v>378</v>
      </c>
      <c r="CB2" s="222" t="s">
        <v>379</v>
      </c>
      <c r="CC2" s="222" t="s">
        <v>380</v>
      </c>
      <c r="CD2" s="222" t="s">
        <v>381</v>
      </c>
      <c r="CG2" s="221" t="s">
        <v>12</v>
      </c>
      <c r="CH2" s="222" t="s">
        <v>214</v>
      </c>
      <c r="CI2" s="222"/>
      <c r="CJ2" s="222" t="s">
        <v>311</v>
      </c>
      <c r="CK2" s="222" t="s">
        <v>378</v>
      </c>
      <c r="CL2" s="222" t="s">
        <v>379</v>
      </c>
      <c r="CM2" s="222" t="s">
        <v>380</v>
      </c>
      <c r="CN2" s="222" t="s">
        <v>381</v>
      </c>
      <c r="CO2" s="222"/>
      <c r="CP2" s="222"/>
      <c r="CR2" s="221" t="s">
        <v>12</v>
      </c>
      <c r="CS2" s="222" t="s">
        <v>214</v>
      </c>
      <c r="CT2" s="222"/>
      <c r="CU2" s="222" t="s">
        <v>311</v>
      </c>
      <c r="CV2" s="246" t="s">
        <v>378</v>
      </c>
      <c r="CW2" s="246" t="s">
        <v>379</v>
      </c>
      <c r="CX2" s="246" t="s">
        <v>380</v>
      </c>
      <c r="CY2" s="246" t="s">
        <v>381</v>
      </c>
      <c r="CZ2" s="246"/>
      <c r="DC2" s="221" t="s">
        <v>12</v>
      </c>
      <c r="DD2" s="222" t="s">
        <v>214</v>
      </c>
      <c r="DE2" s="222"/>
      <c r="DF2" s="222" t="s">
        <v>311</v>
      </c>
      <c r="DG2" s="246" t="s">
        <v>378</v>
      </c>
      <c r="DH2" s="246" t="s">
        <v>379</v>
      </c>
      <c r="DI2" s="246" t="s">
        <v>380</v>
      </c>
      <c r="DJ2" s="246" t="s">
        <v>381</v>
      </c>
      <c r="DM2" s="221" t="s">
        <v>12</v>
      </c>
      <c r="DN2" s="222" t="s">
        <v>214</v>
      </c>
      <c r="DO2" s="222"/>
      <c r="DP2" s="222" t="s">
        <v>311</v>
      </c>
      <c r="DQ2" s="246" t="s">
        <v>378</v>
      </c>
      <c r="DR2" s="246" t="s">
        <v>379</v>
      </c>
      <c r="DS2" s="246" t="s">
        <v>380</v>
      </c>
      <c r="DT2" s="246" t="s">
        <v>381</v>
      </c>
      <c r="DW2" s="221" t="s">
        <v>12</v>
      </c>
      <c r="DX2" s="222" t="s">
        <v>214</v>
      </c>
      <c r="DY2" s="222"/>
      <c r="DZ2" s="222" t="s">
        <v>311</v>
      </c>
      <c r="EA2" s="246" t="s">
        <v>378</v>
      </c>
      <c r="EB2" s="246" t="s">
        <v>379</v>
      </c>
      <c r="EC2" s="246" t="s">
        <v>380</v>
      </c>
      <c r="ED2" s="246" t="s">
        <v>381</v>
      </c>
      <c r="EG2" s="221" t="s">
        <v>12</v>
      </c>
      <c r="EH2" s="222" t="s">
        <v>214</v>
      </c>
      <c r="EI2" s="222"/>
      <c r="EJ2" s="222" t="s">
        <v>311</v>
      </c>
      <c r="EK2" s="246" t="s">
        <v>378</v>
      </c>
      <c r="EL2" s="246" t="s">
        <v>379</v>
      </c>
      <c r="EM2" s="246" t="s">
        <v>380</v>
      </c>
      <c r="EN2" s="246" t="s">
        <v>381</v>
      </c>
      <c r="EO2" s="246" t="s">
        <v>17</v>
      </c>
      <c r="ER2" s="221" t="s">
        <v>12</v>
      </c>
      <c r="ES2" s="222" t="s">
        <v>214</v>
      </c>
      <c r="ET2" s="222"/>
      <c r="EU2" s="222" t="s">
        <v>311</v>
      </c>
      <c r="EV2" s="246" t="s">
        <v>378</v>
      </c>
      <c r="EW2" s="246" t="s">
        <v>379</v>
      </c>
      <c r="EX2" s="246" t="s">
        <v>380</v>
      </c>
      <c r="EY2" s="246" t="s">
        <v>381</v>
      </c>
      <c r="FB2" s="247" t="s">
        <v>186</v>
      </c>
      <c r="FC2" s="248" t="s">
        <v>12</v>
      </c>
      <c r="FD2" s="247" t="s">
        <v>214</v>
      </c>
      <c r="FE2" s="248"/>
      <c r="FF2" s="247" t="s">
        <v>12</v>
      </c>
      <c r="FG2" s="248" t="s">
        <v>214</v>
      </c>
      <c r="FH2" s="248"/>
      <c r="FI2" s="248" t="s">
        <v>12</v>
      </c>
      <c r="FJ2" s="248" t="s">
        <v>214</v>
      </c>
      <c r="FK2" s="248"/>
      <c r="FL2" s="248" t="s">
        <v>382</v>
      </c>
      <c r="FM2" s="248" t="s">
        <v>383</v>
      </c>
      <c r="FN2" s="248" t="s">
        <v>384</v>
      </c>
      <c r="FO2" s="248" t="s">
        <v>381</v>
      </c>
      <c r="FR2" s="247" t="s">
        <v>186</v>
      </c>
      <c r="FS2" s="248" t="s">
        <v>12</v>
      </c>
      <c r="FT2" s="247" t="s">
        <v>214</v>
      </c>
      <c r="FU2" s="248"/>
      <c r="FV2" s="247" t="s">
        <v>12</v>
      </c>
      <c r="FW2" s="248" t="s">
        <v>214</v>
      </c>
      <c r="FX2" s="248"/>
      <c r="FY2" s="248" t="s">
        <v>12</v>
      </c>
      <c r="FZ2" s="248" t="s">
        <v>214</v>
      </c>
      <c r="GA2" s="248"/>
      <c r="GB2" s="248" t="s">
        <v>382</v>
      </c>
      <c r="GC2" s="248" t="s">
        <v>383</v>
      </c>
      <c r="GD2" s="248" t="s">
        <v>384</v>
      </c>
      <c r="GE2" s="248" t="s">
        <v>381</v>
      </c>
      <c r="GG2" s="247" t="s">
        <v>186</v>
      </c>
      <c r="GH2" s="249" t="s">
        <v>12</v>
      </c>
      <c r="GI2" s="249" t="s">
        <v>214</v>
      </c>
      <c r="GK2" s="248" t="s">
        <v>12</v>
      </c>
      <c r="GL2" s="248" t="s">
        <v>214</v>
      </c>
      <c r="GM2" s="248"/>
      <c r="GN2" s="248" t="s">
        <v>12</v>
      </c>
      <c r="GO2" s="248" t="s">
        <v>214</v>
      </c>
      <c r="GP2" s="248"/>
      <c r="GQ2" s="248" t="s">
        <v>382</v>
      </c>
      <c r="GR2" s="248" t="s">
        <v>383</v>
      </c>
      <c r="GS2" s="248" t="s">
        <v>384</v>
      </c>
      <c r="GT2" s="248" t="s">
        <v>381</v>
      </c>
      <c r="GW2" s="247" t="s">
        <v>186</v>
      </c>
      <c r="GX2" s="249" t="s">
        <v>12</v>
      </c>
      <c r="GY2" s="248" t="s">
        <v>214</v>
      </c>
      <c r="HA2" s="248" t="s">
        <v>12</v>
      </c>
      <c r="HB2" s="248" t="s">
        <v>214</v>
      </c>
      <c r="HC2" s="248"/>
      <c r="HD2" s="250" t="s">
        <v>12</v>
      </c>
      <c r="HE2" s="248" t="s">
        <v>214</v>
      </c>
      <c r="HF2" s="248"/>
      <c r="HG2" s="248" t="s">
        <v>382</v>
      </c>
      <c r="HH2" s="248" t="s">
        <v>383</v>
      </c>
      <c r="HI2" s="248" t="s">
        <v>384</v>
      </c>
      <c r="HJ2" s="248" t="s">
        <v>381</v>
      </c>
      <c r="HL2" s="247" t="s">
        <v>186</v>
      </c>
      <c r="HM2" s="249" t="s">
        <v>12</v>
      </c>
      <c r="HN2" s="249" t="s">
        <v>214</v>
      </c>
      <c r="HP2" s="132" t="s">
        <v>12</v>
      </c>
      <c r="HQ2" s="248" t="s">
        <v>214</v>
      </c>
      <c r="HR2" s="248"/>
      <c r="HS2" s="248" t="s">
        <v>12</v>
      </c>
      <c r="HT2" s="248" t="s">
        <v>214</v>
      </c>
      <c r="HU2" s="248"/>
      <c r="HV2" s="248" t="s">
        <v>382</v>
      </c>
      <c r="HW2" s="248" t="s">
        <v>383</v>
      </c>
      <c r="HX2" s="248" t="s">
        <v>384</v>
      </c>
      <c r="HY2" s="248" t="s">
        <v>381</v>
      </c>
      <c r="IB2" s="221" t="s">
        <v>12</v>
      </c>
      <c r="IC2" s="222" t="s">
        <v>214</v>
      </c>
      <c r="ID2" s="222"/>
      <c r="IE2" s="222" t="s">
        <v>311</v>
      </c>
      <c r="IF2" s="222" t="s">
        <v>378</v>
      </c>
      <c r="IG2" s="222" t="s">
        <v>379</v>
      </c>
      <c r="IH2" s="222" t="s">
        <v>380</v>
      </c>
      <c r="II2" s="222" t="s">
        <v>381</v>
      </c>
      <c r="IJ2" s="219" t="s">
        <v>17</v>
      </c>
      <c r="IM2" s="221" t="s">
        <v>12</v>
      </c>
      <c r="IN2" s="222" t="s">
        <v>214</v>
      </c>
      <c r="IO2" s="222"/>
      <c r="IP2" s="222" t="s">
        <v>311</v>
      </c>
      <c r="IQ2" s="222" t="s">
        <v>378</v>
      </c>
      <c r="IR2" s="222" t="s">
        <v>379</v>
      </c>
      <c r="IS2" s="222" t="s">
        <v>380</v>
      </c>
      <c r="IT2" s="222" t="s">
        <v>381</v>
      </c>
      <c r="IU2" s="219" t="s">
        <v>17</v>
      </c>
    </row>
    <row r="3" spans="1:255" s="70" customFormat="1" x14ac:dyDescent="0.2">
      <c r="A3">
        <v>1</v>
      </c>
      <c r="B3" s="353" t="s">
        <v>428</v>
      </c>
      <c r="C3" s="353" t="s">
        <v>118</v>
      </c>
      <c r="D3" s="133" t="s">
        <v>417</v>
      </c>
      <c r="E3" s="133" t="str">
        <f t="shared" ref="E3:E34" si="0">VLOOKUP(A3,Namn,10)</f>
        <v>C</v>
      </c>
      <c r="F3" s="133" t="str">
        <f t="shared" ref="F3:F34" si="1">VLOOKUP(A3,Namn,5)</f>
        <v>H</v>
      </c>
      <c r="G3" s="251"/>
      <c r="H3" s="251"/>
      <c r="I3" s="251"/>
      <c r="J3" s="133">
        <f t="shared" ref="J3:J34" si="2">SUM(G3:I3)</f>
        <v>0</v>
      </c>
      <c r="K3" s="133">
        <f t="shared" ref="K3:K34" si="3">VLOOKUP(A3,Namn,8)</f>
        <v>0</v>
      </c>
      <c r="L3" s="133" t="str">
        <f t="shared" ref="L3:L34" si="4">VLOOKUP(A3,Namn,9)</f>
        <v>X</v>
      </c>
      <c r="M3" s="133"/>
      <c r="N3" s="133">
        <v>1</v>
      </c>
      <c r="O3" s="128"/>
      <c r="P3" s="135">
        <f t="shared" ref="P3:P8" si="5">VLOOKUP(O3,Namn,27)</f>
        <v>0</v>
      </c>
      <c r="Q3" s="135">
        <f t="shared" ref="Q3:Q8" si="6">VLOOKUP(O3,Namn,3)</f>
        <v>0</v>
      </c>
      <c r="R3" s="133">
        <f t="shared" ref="R3:R8" si="7">VLOOKUP(O3,Namn,26)</f>
        <v>0</v>
      </c>
      <c r="S3" s="133" t="e">
        <f t="shared" ref="S3:S10" si="8">VLOOKUP(O3,$A$3:$J$277,7)</f>
        <v>#N/A</v>
      </c>
      <c r="T3" s="133" t="e">
        <f t="shared" ref="T3:T10" si="9">VLOOKUP(O3,$A$3:$J$277,8)</f>
        <v>#N/A</v>
      </c>
      <c r="U3" s="133" t="e">
        <f t="shared" ref="U3:U10" si="10">VLOOKUP(O3,$A$3:$J$277,9)</f>
        <v>#N/A</v>
      </c>
      <c r="V3" s="133" t="e">
        <f t="shared" ref="V3:V10" si="11">VLOOKUP(O3,$A$3:$J$277,10)</f>
        <v>#N/A</v>
      </c>
      <c r="W3" s="133" t="str">
        <f t="shared" ref="W3:W8" si="12">IF(VLOOKUP(O3,Namn,8)="X","Elit",IF(VLOOKUP(O3,Namn,9)="X","A",IF(VLOOKUP(O3,Namn,10)="X","B",IF(VLOOKUP(O3,Namn,11)="X","C",IF(VLOOKUP(O3,Namn,12)="X","D",IF(VLOOKUP(O3,Namn,13)="X","OB",IF(VLOOKUP(O3,Namn,10)="X","OG","")))))))</f>
        <v/>
      </c>
      <c r="X3" s="70">
        <v>1</v>
      </c>
      <c r="Y3">
        <v>10</v>
      </c>
      <c r="Z3" s="135" t="str">
        <f t="shared" ref="Z3:Z17" si="13">VLOOKUP(Y3,Namn,2)</f>
        <v xml:space="preserve">Rune </v>
      </c>
      <c r="AA3" s="135" t="str">
        <f t="shared" ref="AA3:AA17" si="14">VLOOKUP(Y3,Namn,3)</f>
        <v>Olsson</v>
      </c>
      <c r="AB3" s="70" t="str">
        <f t="shared" ref="AB3:AB17" si="15">VLOOKUP(Y3,Namn,27)</f>
        <v>Bäl IF</v>
      </c>
      <c r="AC3" s="70">
        <f t="shared" ref="AC3:AC17" si="16">VLOOKUP(Y3,$A$3:$J$277,7)</f>
        <v>0</v>
      </c>
      <c r="AD3" s="70">
        <f t="shared" ref="AD3:AD17" si="17">VLOOKUP(Y3,$A$3:$J$277,8)</f>
        <v>0</v>
      </c>
      <c r="AE3" s="70">
        <f t="shared" ref="AE3:AE17" si="18">VLOOKUP(Y3,$A$3:$J$277,9)</f>
        <v>0</v>
      </c>
      <c r="AF3" s="70">
        <f t="shared" ref="AF3:AF17" si="19">VLOOKUP(Y3,$A$3:$J$277,10)</f>
        <v>0</v>
      </c>
      <c r="AH3" s="135">
        <v>1</v>
      </c>
      <c r="AI3">
        <v>14</v>
      </c>
      <c r="AJ3" s="135" t="str">
        <f t="shared" ref="AJ3:AJ12" si="20">VLOOKUP(AI3,Namn,2)</f>
        <v>Barbro</v>
      </c>
      <c r="AK3" s="135" t="str">
        <f t="shared" ref="AK3:AK12" si="21">VLOOKUP(AI3,Namn,3)</f>
        <v>Wettersten</v>
      </c>
      <c r="AL3" s="70" t="str">
        <f t="shared" ref="AL3:AL12" si="22">VLOOKUP(AI3,Namn,27)</f>
        <v>Fole IF</v>
      </c>
      <c r="AM3" s="70">
        <f t="shared" ref="AM3:AM14" si="23">VLOOKUP(AI3,$A$3:$J$277,7)</f>
        <v>0</v>
      </c>
      <c r="AN3" s="70">
        <f t="shared" ref="AN3:AN14" si="24">VLOOKUP(AI3,$A$3:$J$277,8)</f>
        <v>0</v>
      </c>
      <c r="AO3" s="70">
        <f t="shared" ref="AO3:AO14" si="25">VLOOKUP(AI3,$A$3:$J$277,9)</f>
        <v>0</v>
      </c>
      <c r="AP3" s="70">
        <f t="shared" ref="AP3:AP14" si="26">VLOOKUP(AI3,$A$3:$J$277,10)</f>
        <v>0</v>
      </c>
      <c r="AR3" s="70">
        <v>1</v>
      </c>
      <c r="AS3" s="128"/>
      <c r="AT3" s="135">
        <f t="shared" ref="AT3:AT12" si="27">VLOOKUP(AS3,Namn,2)</f>
        <v>0</v>
      </c>
      <c r="AU3" s="135">
        <f t="shared" ref="AU3:AU12" si="28">VLOOKUP(AS3,Namn,3)</f>
        <v>0</v>
      </c>
      <c r="AV3" s="70">
        <f t="shared" ref="AV3:AV12" si="29">VLOOKUP(AS3,Namn,27)</f>
        <v>0</v>
      </c>
      <c r="AW3" s="70" t="e">
        <f t="shared" ref="AW3:AW11" si="30">VLOOKUP(AS3,$A$3:$J$277,7)</f>
        <v>#N/A</v>
      </c>
      <c r="AX3" s="70" t="e">
        <f t="shared" ref="AX3:AX11" si="31">VLOOKUP(AS3,$A$3:$J$277,8)</f>
        <v>#N/A</v>
      </c>
      <c r="AY3" s="70" t="e">
        <f t="shared" ref="AY3:AY11" si="32">VLOOKUP(AS3,$A$3:$J$277,9)</f>
        <v>#N/A</v>
      </c>
      <c r="AZ3" s="70" t="e">
        <f t="shared" ref="AZ3:AZ11" si="33">VLOOKUP(AS3,$A$3:$J$277,10)</f>
        <v>#N/A</v>
      </c>
      <c r="BB3" s="70">
        <v>1</v>
      </c>
      <c r="BC3" s="128"/>
      <c r="BD3" s="135">
        <f t="shared" ref="BD3:BD13" si="34">VLOOKUP(BC3,Namn,27)</f>
        <v>0</v>
      </c>
      <c r="BE3" s="135">
        <f t="shared" ref="BE3:BE13" si="35">VLOOKUP(BC3,Namn,3)</f>
        <v>0</v>
      </c>
      <c r="BF3" s="70">
        <f t="shared" ref="BF3:BF13" si="36">VLOOKUP(BC3,Namn,26)</f>
        <v>0</v>
      </c>
      <c r="BG3" s="70" t="e">
        <f t="shared" ref="BG3:BG10" si="37">VLOOKUP(BC3,$A$3:$J$277,7)</f>
        <v>#N/A</v>
      </c>
      <c r="BH3" s="70" t="e">
        <f t="shared" ref="BH3:BH10" si="38">VLOOKUP(BC3,$A$3:$J$277,8)</f>
        <v>#N/A</v>
      </c>
      <c r="BI3" s="70" t="e">
        <f t="shared" ref="BI3:BI10" si="39">VLOOKUP(BC3,$A$3:$J$277,9)</f>
        <v>#N/A</v>
      </c>
      <c r="BJ3" s="70" t="e">
        <f t="shared" ref="BJ3:BJ10" si="40">VLOOKUP(BC3,$A$3:$J$277,10)</f>
        <v>#N/A</v>
      </c>
      <c r="BL3" s="70">
        <v>1</v>
      </c>
      <c r="BM3">
        <v>68</v>
      </c>
      <c r="BN3" s="135">
        <f>VLOOKUP(BM3,Namn,2)</f>
        <v>0</v>
      </c>
      <c r="BO3" s="135">
        <f t="shared" ref="BO3:BO12" si="41">VLOOKUP(BM3,Namn,3)</f>
        <v>0</v>
      </c>
      <c r="BP3" s="70">
        <f>VLOOKUP(BM3,Namn,27)</f>
        <v>0</v>
      </c>
      <c r="BQ3" s="70">
        <f t="shared" ref="BQ3:BQ10" si="42">VLOOKUP(BM3,$A$3:$J$277,7)</f>
        <v>0</v>
      </c>
      <c r="BR3" s="70">
        <f t="shared" ref="BR3:BR10" si="43">VLOOKUP(BM3,$A$3:$J$277,8)</f>
        <v>0</v>
      </c>
      <c r="BS3" s="70">
        <f t="shared" ref="BS3:BS10" si="44">VLOOKUP(BM3,$A$3:$J$277,9)</f>
        <v>0</v>
      </c>
      <c r="BT3" s="70">
        <f t="shared" ref="BT3:BT10" si="45">VLOOKUP(BM3,$A$3:$J$277,10)</f>
        <v>0</v>
      </c>
      <c r="BV3" s="70">
        <v>1</v>
      </c>
      <c r="BW3">
        <v>16</v>
      </c>
      <c r="BX3" s="135" t="str">
        <f t="shared" ref="BX3:BX17" si="46">VLOOKUP(BW3,Namn,2)</f>
        <v>Sara</v>
      </c>
      <c r="BY3" s="135" t="str">
        <f t="shared" ref="BY3:BY17" si="47">VLOOKUP(BW3,Namn,3)</f>
        <v>Broberg Carlsson</v>
      </c>
      <c r="BZ3" s="70" t="str">
        <f t="shared" ref="BZ3:BZ17" si="48">VLOOKUP(BW3,Namn,27)</f>
        <v>Fårö IF</v>
      </c>
      <c r="CA3" s="70">
        <f t="shared" ref="CA3:CA17" si="49">VLOOKUP(BW3,$A$3:$J$277,7)</f>
        <v>0</v>
      </c>
      <c r="CB3" s="70">
        <f t="shared" ref="CB3:CB17" si="50">VLOOKUP(BW3,$A$3:$J$277,8)</f>
        <v>0</v>
      </c>
      <c r="CC3" s="70">
        <f t="shared" ref="CC3:CC17" si="51">VLOOKUP(BW3,$A$3:$J$277,9)</f>
        <v>0</v>
      </c>
      <c r="CD3" s="70">
        <f t="shared" ref="CD3:CD17" si="52">VLOOKUP(BW3,$A$3:$J$277,10)</f>
        <v>0</v>
      </c>
      <c r="CE3" s="70">
        <f t="shared" ref="CE3:CE21" si="53">VLOOKUP(BW3,Namn,10)</f>
        <v>0</v>
      </c>
      <c r="CF3" s="70">
        <v>1</v>
      </c>
      <c r="CG3">
        <v>15</v>
      </c>
      <c r="CH3" s="135" t="str">
        <f t="shared" ref="CH3:CH30" si="54">VLOOKUP(CG3,Namn,2)</f>
        <v xml:space="preserve">Benny </v>
      </c>
      <c r="CI3" s="135" t="str">
        <f t="shared" ref="CI3:CI34" si="55">VLOOKUP(CG3,Namn,3)</f>
        <v>Broberg</v>
      </c>
      <c r="CJ3" s="70" t="str">
        <f t="shared" ref="CJ3:CJ30" si="56">VLOOKUP(CG3,Namn,27)</f>
        <v>Fårö IF</v>
      </c>
      <c r="CK3" s="70">
        <f t="shared" ref="CK3:CK23" si="57">VLOOKUP(CG3,$A$3:$J$277,7)</f>
        <v>0</v>
      </c>
      <c r="CL3" s="70">
        <f t="shared" ref="CL3:CL23" si="58">VLOOKUP(CG3,$A$3:$J$277,8)</f>
        <v>0</v>
      </c>
      <c r="CM3" s="70">
        <f t="shared" ref="CM3:CM23" si="59">VLOOKUP(CG3,$A$3:$J$277,9)</f>
        <v>0</v>
      </c>
      <c r="CN3" s="70">
        <f t="shared" ref="CN3:CN23" si="60">VLOOKUP(CG3,$A$3:$J$277,10)</f>
        <v>0</v>
      </c>
      <c r="CP3" s="70">
        <f t="shared" ref="CP3:CP33" si="61">VLOOKUP(CG3,Namn,10)</f>
        <v>0</v>
      </c>
      <c r="CQ3" s="70">
        <v>1</v>
      </c>
      <c r="CR3">
        <v>8</v>
      </c>
      <c r="CS3" s="135" t="str">
        <f t="shared" ref="CS3:CS37" si="62">VLOOKUP(CR3,Namn,2)</f>
        <v>Jan-Erik</v>
      </c>
      <c r="CT3" s="135" t="str">
        <f t="shared" ref="CT3:CT37" si="63">VLOOKUP(CR3,Namn,3)</f>
        <v>Wickman</v>
      </c>
      <c r="CU3" s="70" t="str">
        <f t="shared" ref="CU3:CU37" si="64">VLOOKUP(CR3,Namn,27)</f>
        <v>Banda VK</v>
      </c>
      <c r="CV3" s="70">
        <f t="shared" ref="CV3:CV38" si="65">VLOOKUP(CR3,$A$3:$J$277,7)</f>
        <v>0</v>
      </c>
      <c r="CW3" s="70">
        <f t="shared" ref="CW3:CW38" si="66">VLOOKUP(CR3,$A$3:$J$277,8)</f>
        <v>0</v>
      </c>
      <c r="CX3" s="70">
        <f t="shared" ref="CX3:CX38" si="67">VLOOKUP(CR3,$A$3:$J$277,9)</f>
        <v>0</v>
      </c>
      <c r="CY3" s="70">
        <f t="shared" ref="CY3:CY38" si="68">VLOOKUP(CR3,$A$3:$J$277,10)</f>
        <v>0</v>
      </c>
      <c r="DA3" s="70" t="str">
        <f t="shared" ref="DA3:DA38" si="69">VLOOKUP(CR3,Namn,10)</f>
        <v>B</v>
      </c>
      <c r="DB3" s="70">
        <v>1</v>
      </c>
      <c r="DC3">
        <v>20</v>
      </c>
      <c r="DD3" s="135" t="str">
        <f t="shared" ref="DD3:DD20" si="70">VLOOKUP(DC3,Namn,2)</f>
        <v>Göran</v>
      </c>
      <c r="DE3" s="135" t="str">
        <f t="shared" ref="DE3:DE20" si="71">VLOOKUP(DC3,Namn,3)</f>
        <v>Augustsson</v>
      </c>
      <c r="DF3" s="70" t="str">
        <f t="shared" ref="DF3:DF20" si="72">VLOOKUP(DC3,Namn,27)</f>
        <v>Garda IK</v>
      </c>
      <c r="DG3" s="70">
        <f t="shared" ref="DG3:DG24" si="73">VLOOKUP(DC3,$A$3:$J$277,7)</f>
        <v>0</v>
      </c>
      <c r="DH3" s="70">
        <f t="shared" ref="DH3:DH24" si="74">VLOOKUP(DC3,$A$3:$J$277,8)</f>
        <v>0</v>
      </c>
      <c r="DI3" s="70">
        <f t="shared" ref="DI3:DI24" si="75">VLOOKUP(DC3,$A$3:$J$277,9)</f>
        <v>0</v>
      </c>
      <c r="DJ3" s="70">
        <f t="shared" ref="DJ3:DJ24" si="76">VLOOKUP(DC3,$A$3:$J$277,10)</f>
        <v>0</v>
      </c>
      <c r="DL3" s="70">
        <v>1</v>
      </c>
      <c r="DM3" s="53"/>
      <c r="DN3" s="135">
        <f t="shared" ref="DN3:DN26" si="77">VLOOKUP(DM3,Namn,2)</f>
        <v>0</v>
      </c>
      <c r="DO3" s="135">
        <f t="shared" ref="DO3:DO26" si="78">VLOOKUP(DM3,Namn,3)</f>
        <v>0</v>
      </c>
      <c r="DP3" s="70">
        <f t="shared" ref="DP3:DP26" si="79">VLOOKUP(DM3,Namn,27)</f>
        <v>0</v>
      </c>
      <c r="DQ3" s="70" t="e">
        <f t="shared" ref="DQ3:DQ28" si="80">VLOOKUP(DM3,$A$3:$J$277,7)</f>
        <v>#N/A</v>
      </c>
      <c r="DR3" s="70" t="e">
        <f t="shared" ref="DR3:DR28" si="81">VLOOKUP(DM3,$A$3:$J$277,8)</f>
        <v>#N/A</v>
      </c>
      <c r="DS3" s="70" t="e">
        <f t="shared" ref="DS3:DS28" si="82">VLOOKUP(DM3,$A$3:$J$277,9)</f>
        <v>#N/A</v>
      </c>
      <c r="DT3" s="70" t="e">
        <f t="shared" ref="DT3:DT28" si="83">VLOOKUP(DM3,$A$3:$J$277,10)</f>
        <v>#N/A</v>
      </c>
      <c r="DV3" s="70">
        <v>1</v>
      </c>
      <c r="DW3" s="53"/>
      <c r="DX3" s="135">
        <f t="shared" ref="DX3:DX9" si="84">VLOOKUP(DW3,Namn,2)</f>
        <v>0</v>
      </c>
      <c r="DY3" s="135">
        <f t="shared" ref="DY3:DY9" si="85">VLOOKUP(DW3,Namn,3)</f>
        <v>0</v>
      </c>
      <c r="DZ3" s="70">
        <f t="shared" ref="DZ3:DZ9" si="86">VLOOKUP(DW3,Namn,27)</f>
        <v>0</v>
      </c>
      <c r="EA3" s="70" t="e">
        <f>VLOOKUP(DW3,$A$3:$J$277,7)</f>
        <v>#N/A</v>
      </c>
      <c r="EB3" s="70" t="e">
        <f>VLOOKUP(DW3,$A$3:$J$277,8)</f>
        <v>#N/A</v>
      </c>
      <c r="EC3" s="70" t="e">
        <f>VLOOKUP(DW3,$A$3:$J$277,9)</f>
        <v>#N/A</v>
      </c>
      <c r="ED3" s="70" t="e">
        <f>VLOOKUP(DW3,$A$3:$J$277,10)</f>
        <v>#N/A</v>
      </c>
      <c r="EF3" s="70">
        <v>1</v>
      </c>
      <c r="EG3"/>
      <c r="EH3" s="135">
        <f t="shared" ref="EH3:EH34" si="87">VLOOKUP(EG3,Namn,2)</f>
        <v>0</v>
      </c>
      <c r="EI3" s="135">
        <f t="shared" ref="EI3:EI34" si="88">VLOOKUP(EG3,Namn,3)</f>
        <v>0</v>
      </c>
      <c r="EJ3" s="70">
        <f t="shared" ref="EJ3:EJ34" si="89">VLOOKUP(EG3,Namn,27)</f>
        <v>0</v>
      </c>
      <c r="EK3" s="70" t="e">
        <f t="shared" ref="EK3:EK42" si="90">VLOOKUP(EG3,$A$3:$J$277,7)</f>
        <v>#N/A</v>
      </c>
      <c r="EL3" s="70" t="e">
        <f t="shared" ref="EL3:EL42" si="91">VLOOKUP(EG3,$A$3:$J$277,8)</f>
        <v>#N/A</v>
      </c>
      <c r="EM3" s="70" t="e">
        <f t="shared" ref="EM3:EM42" si="92">VLOOKUP(EG3,$A$3:$J$277,9)</f>
        <v>#N/A</v>
      </c>
      <c r="EN3" s="70" t="e">
        <f t="shared" ref="EN3:EN42" si="93">VLOOKUP(EG3,$A$3:$J$277,10)</f>
        <v>#N/A</v>
      </c>
      <c r="EO3" s="138" t="e">
        <f t="shared" ref="EO3:EO34" si="94">VLOOKUP(EG3,$A$3:$J$277,5)</f>
        <v>#N/A</v>
      </c>
      <c r="EQ3" s="70">
        <v>1</v>
      </c>
      <c r="ER3">
        <v>39</v>
      </c>
      <c r="ES3" s="135" t="str">
        <f t="shared" ref="ES3:ES24" si="95">VLOOKUP(ER3,Namn,2)</f>
        <v>Ulf</v>
      </c>
      <c r="ET3" s="135" t="str">
        <f t="shared" ref="ET3:ET24" si="96">VLOOKUP(ER3,Namn,3)</f>
        <v>Godman</v>
      </c>
      <c r="EU3" s="70" t="str">
        <f t="shared" ref="EU3:EU24" si="97">VLOOKUP(ER3,Namn,27)</f>
        <v>Roma IF</v>
      </c>
      <c r="EV3" s="70">
        <f t="shared" ref="EV3:EV24" si="98">VLOOKUP(ER3,$A$3:$J$277,7)</f>
        <v>0</v>
      </c>
      <c r="EW3" s="70">
        <f t="shared" ref="EW3:EW24" si="99">VLOOKUP(ER3,$A$3:$J$277,8)</f>
        <v>0</v>
      </c>
      <c r="EX3" s="70">
        <f t="shared" ref="EX3:EX24" si="100">VLOOKUP(ER3,$A$3:$J$277,9)</f>
        <v>0</v>
      </c>
      <c r="EY3" s="70">
        <f t="shared" ref="EY3:EY24" si="101">VLOOKUP(ER3,$A$3:$J$277,10)</f>
        <v>0</v>
      </c>
      <c r="EZ3" s="138" t="str">
        <f t="shared" ref="EZ3:EZ28" si="102">VLOOKUP(ER3,$A$3:$J$277,5)</f>
        <v>A</v>
      </c>
      <c r="FA3" s="70">
        <v>1</v>
      </c>
      <c r="FB3" s="70">
        <f t="shared" ref="FB3:FB13" si="103">VLOOKUP(FC3,Namn,27)</f>
        <v>0</v>
      </c>
      <c r="FC3" s="251"/>
      <c r="FD3" s="135">
        <f t="shared" ref="FD3:FD13" si="104">VLOOKUP(FC3,Namn,2)</f>
        <v>0</v>
      </c>
      <c r="FE3" s="135">
        <f t="shared" ref="FE3:FE13" si="105">VLOOKUP(FC3,Namn,3)</f>
        <v>0</v>
      </c>
      <c r="FF3" s="251"/>
      <c r="FG3" s="135">
        <f t="shared" ref="FG3:FG13" si="106">VLOOKUP(FF3,Namn,2)</f>
        <v>0</v>
      </c>
      <c r="FH3" s="135">
        <f t="shared" ref="FH3:FH13" si="107">VLOOKUP(FF3,Namn,3)</f>
        <v>0</v>
      </c>
      <c r="FI3" s="251"/>
      <c r="FJ3" s="135">
        <f t="shared" ref="FJ3:FJ13" si="108">VLOOKUP(FI3,Namn,2)</f>
        <v>0</v>
      </c>
      <c r="FK3" s="135">
        <f t="shared" ref="FK3:FK13" si="109">VLOOKUP(FI3,Namn,3)</f>
        <v>0</v>
      </c>
      <c r="FL3" s="70" t="e">
        <f t="shared" ref="FL3:FL28" si="110">VLOOKUP(FC3,$A$3:$J$277,10)</f>
        <v>#N/A</v>
      </c>
      <c r="FM3" s="70" t="e">
        <f t="shared" ref="FM3:FM28" si="111">VLOOKUP(FF3,$A$3:$J$277,10)</f>
        <v>#N/A</v>
      </c>
      <c r="FN3" s="70" t="e">
        <f t="shared" ref="FN3:FN28" si="112">VLOOKUP(FI3,$A$3:$J$277,10)</f>
        <v>#N/A</v>
      </c>
      <c r="FO3" s="70" t="e">
        <f t="shared" ref="FO3:FO28" si="113">SUM(FL3:FN3)</f>
        <v>#N/A</v>
      </c>
      <c r="FQ3" s="70">
        <v>1</v>
      </c>
      <c r="FR3" s="70">
        <f t="shared" ref="FR3:FR9" si="114">VLOOKUP(FS3,Namn,27)</f>
        <v>0</v>
      </c>
      <c r="FT3" s="135">
        <f t="shared" ref="FT3:FT9" si="115">VLOOKUP(FS3,Namn,2)</f>
        <v>0</v>
      </c>
      <c r="FU3" s="135">
        <f t="shared" ref="FU3:FU9" si="116">VLOOKUP(FS3,Namn,3)</f>
        <v>0</v>
      </c>
      <c r="FW3" s="135">
        <f t="shared" ref="FW3:FW9" si="117">VLOOKUP(FV3,Namn,2)</f>
        <v>0</v>
      </c>
      <c r="FX3" s="135">
        <f t="shared" ref="FX3:FX9" si="118">VLOOKUP(FV3,Namn,3)</f>
        <v>0</v>
      </c>
      <c r="FZ3" s="135">
        <f t="shared" ref="FZ3:FZ9" si="119">VLOOKUP(FY3,Namn,2)</f>
        <v>0</v>
      </c>
      <c r="GA3" s="135">
        <f t="shared" ref="GA3:GA9" si="120">VLOOKUP(FY3,Namn,3)</f>
        <v>0</v>
      </c>
      <c r="GB3" s="70" t="e">
        <f t="shared" ref="GB3:GB28" si="121">VLOOKUP(FS3,$A$3:$J$277,10)</f>
        <v>#N/A</v>
      </c>
      <c r="GC3" s="70" t="e">
        <f t="shared" ref="GC3:GC28" si="122">VLOOKUP(FV3,$A$3:$J$277,10)</f>
        <v>#N/A</v>
      </c>
      <c r="GD3" s="70" t="e">
        <f t="shared" ref="GD3:GD28" si="123">VLOOKUP(FY3,$A$3:$J$277,10)</f>
        <v>#N/A</v>
      </c>
      <c r="GE3" s="70" t="e">
        <f t="shared" ref="GE3:GE28" si="124">SUM(GB3:GD3)</f>
        <v>#N/A</v>
      </c>
      <c r="GF3" s="70">
        <v>1</v>
      </c>
      <c r="GG3" s="70">
        <f t="shared" ref="GG3:GG15" si="125">VLOOKUP(GH3,Namn,27)</f>
        <v>0</v>
      </c>
      <c r="GI3" s="135">
        <f>VLOOKUP(GH3,Namn,2)</f>
        <v>0</v>
      </c>
      <c r="GJ3" s="135">
        <f>VLOOKUP(GH3,Namn,3)</f>
        <v>0</v>
      </c>
      <c r="GL3" s="135">
        <f>VLOOKUP(GK3,Namn,2)</f>
        <v>0</v>
      </c>
      <c r="GM3" s="135">
        <f>VLOOKUP(GK3,Namn,3)</f>
        <v>0</v>
      </c>
      <c r="GO3" s="135">
        <f>VLOOKUP(GN3,Namn,2)</f>
        <v>0</v>
      </c>
      <c r="GP3" s="135">
        <f>VLOOKUP(GN3,Namn,3)</f>
        <v>0</v>
      </c>
      <c r="GQ3" s="70" t="e">
        <f t="shared" ref="GQ3:GQ9" si="126">VLOOKUP(GH3,$A$3:$J$277,10)</f>
        <v>#N/A</v>
      </c>
      <c r="GR3" s="70" t="e">
        <f t="shared" ref="GR3:GR9" si="127">VLOOKUP(GK3,$A$3:$J$277,10)</f>
        <v>#N/A</v>
      </c>
      <c r="GS3" s="70" t="e">
        <f t="shared" ref="GS3:GS9" si="128">VLOOKUP(GN3,$A$3:$J$277,10)</f>
        <v>#N/A</v>
      </c>
      <c r="GT3" s="70" t="e">
        <f t="shared" ref="GT3:GT9" si="129">SUM(GQ3:GS3)</f>
        <v>#N/A</v>
      </c>
      <c r="GV3" s="70">
        <v>1</v>
      </c>
      <c r="GW3" s="70">
        <f t="shared" ref="GW3:GW23" si="130">VLOOKUP(GX3,Namn,27)</f>
        <v>0</v>
      </c>
      <c r="GY3" s="135">
        <f t="shared" ref="GY3:GY23" si="131">VLOOKUP(GX3,Namn,2)</f>
        <v>0</v>
      </c>
      <c r="GZ3" s="135">
        <f t="shared" ref="GZ3:GZ23" si="132">VLOOKUP(GX3,Namn,3)</f>
        <v>0</v>
      </c>
      <c r="HB3" s="135">
        <f t="shared" ref="HB3:HB23" si="133">VLOOKUP(HA3,Namn,2)</f>
        <v>0</v>
      </c>
      <c r="HC3" s="135">
        <f t="shared" ref="HC3:HC23" si="134">VLOOKUP(HA3,Namn,3)</f>
        <v>0</v>
      </c>
      <c r="HE3" s="135">
        <f t="shared" ref="HE3:HE23" si="135">VLOOKUP(HD3,Namn,2)</f>
        <v>0</v>
      </c>
      <c r="HF3" s="135">
        <f t="shared" ref="HF3:HF23" si="136">VLOOKUP(HD3,Namn,3)</f>
        <v>0</v>
      </c>
      <c r="HG3" s="70" t="e">
        <f t="shared" ref="HG3:HG14" si="137">VLOOKUP(GX3,$A$3:$J$277,10)</f>
        <v>#N/A</v>
      </c>
      <c r="HH3" s="70" t="e">
        <f t="shared" ref="HH3:HH14" si="138">VLOOKUP(HA3,$A$3:$J$277,10)</f>
        <v>#N/A</v>
      </c>
      <c r="HI3" s="70" t="e">
        <f t="shared" ref="HI3:HI14" si="139">VLOOKUP(HD3,$A$3:$J$277,10)</f>
        <v>#N/A</v>
      </c>
      <c r="HJ3" s="70" t="e">
        <f t="shared" ref="HJ3:HJ14" si="140">SUM(HG3:HI3)</f>
        <v>#N/A</v>
      </c>
      <c r="HL3" s="70">
        <f t="shared" ref="HL3:HL8" si="141">VLOOKUP(HM3,Namn,27)</f>
        <v>0</v>
      </c>
      <c r="HN3" s="135">
        <f t="shared" ref="HN3:HN8" si="142">VLOOKUP(HM3,Namn,2)</f>
        <v>0</v>
      </c>
      <c r="HO3" s="135">
        <f t="shared" ref="HO3:HO8" si="143">VLOOKUP(HM3,Namn,3)</f>
        <v>0</v>
      </c>
      <c r="HQ3" s="135">
        <f t="shared" ref="HQ3:HQ8" si="144">VLOOKUP(HP3,Namn,2)</f>
        <v>0</v>
      </c>
      <c r="HR3" s="135">
        <f t="shared" ref="HR3:HR8" si="145">VLOOKUP(HP3,Namn,3)</f>
        <v>0</v>
      </c>
      <c r="HT3" s="135">
        <f t="shared" ref="HT3:HT8" si="146">VLOOKUP(HS3,Namn,2)</f>
        <v>0</v>
      </c>
      <c r="HU3" s="135">
        <f t="shared" ref="HU3:HU8" si="147">VLOOKUP(HS3,Namn,3)</f>
        <v>0</v>
      </c>
      <c r="HV3" s="70" t="e">
        <f>VLOOKUP(HM3,$A$3:$J$277,10)</f>
        <v>#N/A</v>
      </c>
      <c r="HW3" s="70" t="e">
        <f>VLOOKUP(HP3,$A$3:$J$277,10)</f>
        <v>#N/A</v>
      </c>
      <c r="HX3" s="70" t="e">
        <f>VLOOKUP(HS3,$A$3:$J$277,10)</f>
        <v>#N/A</v>
      </c>
      <c r="HY3" s="70" t="e">
        <f t="shared" ref="HY3:HY45" si="148">SUM(HV3:HX3)</f>
        <v>#N/A</v>
      </c>
      <c r="IA3" s="70">
        <v>1</v>
      </c>
      <c r="IB3">
        <v>17</v>
      </c>
      <c r="IC3" s="135" t="str">
        <f t="shared" ref="IC3:IC47" si="149">VLOOKUP(IB3,Namn,2)</f>
        <v>Christoffer</v>
      </c>
      <c r="ID3" s="135" t="str">
        <f t="shared" ref="ID3:ID47" si="150">VLOOKUP(IB3,Namn,3)</f>
        <v>Carlsson</v>
      </c>
      <c r="IE3" s="70" t="str">
        <f t="shared" ref="IE3:IE47" si="151">VLOOKUP(IB3,Namn,27)</f>
        <v>Fårö IF</v>
      </c>
      <c r="IF3" s="70">
        <f t="shared" ref="IF3:IF34" si="152">VLOOKUP(IB3,$A$3:$J$277,7)</f>
        <v>0</v>
      </c>
      <c r="IG3" s="70">
        <f t="shared" ref="IG3:IG34" si="153">VLOOKUP(IB3,$A$3:$J$277,8)</f>
        <v>0</v>
      </c>
      <c r="IH3" s="70">
        <f t="shared" ref="IH3:IH34" si="154">VLOOKUP(IB3,$A$3:$J$277,9)</f>
        <v>0</v>
      </c>
      <c r="II3" s="70">
        <f t="shared" ref="II3:II34" si="155">SUM(IF3:IH3)</f>
        <v>0</v>
      </c>
      <c r="IJ3" s="138">
        <f t="shared" ref="IJ3:IJ34" si="156">VLOOKUP(IB3,$A$3:$J$277,5)</f>
        <v>0</v>
      </c>
      <c r="IL3" s="70">
        <v>1</v>
      </c>
      <c r="IM3">
        <v>15</v>
      </c>
      <c r="IN3" s="135" t="str">
        <f t="shared" ref="IN3:IN34" si="157">VLOOKUP(IM3,Namn,2)</f>
        <v xml:space="preserve">Benny </v>
      </c>
      <c r="IO3" s="135" t="str">
        <f t="shared" ref="IO3:IO34" si="158">VLOOKUP(IM3,Namn,3)</f>
        <v>Broberg</v>
      </c>
      <c r="IP3" s="70" t="str">
        <f t="shared" ref="IP3:IP34" si="159">VLOOKUP(IM3,Namn,27)</f>
        <v>Fårö IF</v>
      </c>
      <c r="IQ3" s="70">
        <f t="shared" ref="IQ3:IQ34" si="160">VLOOKUP(IM3,$A$3:$J$277,7)</f>
        <v>0</v>
      </c>
      <c r="IR3" s="70">
        <f t="shared" ref="IR3:IR34" si="161">VLOOKUP(IM3,$A$3:$J$277,8)</f>
        <v>0</v>
      </c>
      <c r="IS3" s="70">
        <f t="shared" ref="IS3:IS34" si="162">VLOOKUP(IM3,$A$3:$J$277,9)</f>
        <v>0</v>
      </c>
      <c r="IT3" s="70">
        <f t="shared" ref="IT3:IT66" si="163">SUM(IQ3:IS3)</f>
        <v>0</v>
      </c>
      <c r="IU3" s="138">
        <f t="shared" ref="IU3:IU34" si="164">VLOOKUP(IM3,$A$3:$J$277,5)</f>
        <v>0</v>
      </c>
    </row>
    <row r="4" spans="1:255" s="70" customFormat="1" x14ac:dyDescent="0.2">
      <c r="A4">
        <v>2</v>
      </c>
      <c r="B4" s="353" t="s">
        <v>434</v>
      </c>
      <c r="C4" s="353" t="s">
        <v>435</v>
      </c>
      <c r="D4" t="s">
        <v>417</v>
      </c>
      <c r="E4" s="133">
        <f t="shared" si="0"/>
        <v>0</v>
      </c>
      <c r="F4" s="133">
        <f t="shared" si="1"/>
        <v>0</v>
      </c>
      <c r="G4" s="251"/>
      <c r="H4" s="251"/>
      <c r="I4" s="251"/>
      <c r="J4" s="133">
        <f t="shared" si="2"/>
        <v>0</v>
      </c>
      <c r="K4" s="133">
        <f t="shared" si="3"/>
        <v>0</v>
      </c>
      <c r="L4" s="133" t="str">
        <f t="shared" si="4"/>
        <v>X</v>
      </c>
      <c r="M4" s="133"/>
      <c r="N4" s="133">
        <v>2</v>
      </c>
      <c r="O4" s="128"/>
      <c r="P4" s="135">
        <f t="shared" si="5"/>
        <v>0</v>
      </c>
      <c r="Q4" s="135">
        <f t="shared" si="6"/>
        <v>0</v>
      </c>
      <c r="R4" s="133">
        <f t="shared" si="7"/>
        <v>0</v>
      </c>
      <c r="S4" s="133" t="e">
        <f t="shared" si="8"/>
        <v>#N/A</v>
      </c>
      <c r="T4" s="133" t="e">
        <f t="shared" si="9"/>
        <v>#N/A</v>
      </c>
      <c r="U4" s="133" t="e">
        <f t="shared" si="10"/>
        <v>#N/A</v>
      </c>
      <c r="V4" s="133" t="e">
        <f t="shared" si="11"/>
        <v>#N/A</v>
      </c>
      <c r="W4" s="133" t="str">
        <f t="shared" si="12"/>
        <v/>
      </c>
      <c r="X4" s="70">
        <v>2</v>
      </c>
      <c r="Y4">
        <v>28</v>
      </c>
      <c r="Z4" s="135" t="str">
        <f t="shared" si="13"/>
        <v>Malin</v>
      </c>
      <c r="AA4" s="135" t="str">
        <f t="shared" si="14"/>
        <v>Jakobsson</v>
      </c>
      <c r="AB4" s="70" t="str">
        <f t="shared" si="15"/>
        <v>Hablingbo IK</v>
      </c>
      <c r="AC4" s="70">
        <f t="shared" si="16"/>
        <v>0</v>
      </c>
      <c r="AD4" s="70">
        <f t="shared" si="17"/>
        <v>0</v>
      </c>
      <c r="AE4" s="70">
        <f t="shared" si="18"/>
        <v>0</v>
      </c>
      <c r="AF4" s="70">
        <f t="shared" si="19"/>
        <v>0</v>
      </c>
      <c r="AH4" s="135">
        <v>2</v>
      </c>
      <c r="AI4">
        <v>18</v>
      </c>
      <c r="AJ4" s="135" t="str">
        <f t="shared" si="20"/>
        <v>Anders</v>
      </c>
      <c r="AK4" s="135" t="str">
        <f t="shared" si="21"/>
        <v xml:space="preserve">Johansson </v>
      </c>
      <c r="AL4" s="70" t="str">
        <f t="shared" si="22"/>
        <v>Fårö IF</v>
      </c>
      <c r="AM4" s="70">
        <f t="shared" si="23"/>
        <v>0</v>
      </c>
      <c r="AN4" s="70">
        <f t="shared" si="24"/>
        <v>0</v>
      </c>
      <c r="AO4" s="70">
        <f t="shared" si="25"/>
        <v>0</v>
      </c>
      <c r="AP4" s="70">
        <f t="shared" si="26"/>
        <v>0</v>
      </c>
      <c r="AR4" s="70">
        <v>2</v>
      </c>
      <c r="AS4" s="128"/>
      <c r="AT4" s="135">
        <f t="shared" si="27"/>
        <v>0</v>
      </c>
      <c r="AU4" s="135">
        <f t="shared" si="28"/>
        <v>0</v>
      </c>
      <c r="AV4" s="70">
        <f t="shared" si="29"/>
        <v>0</v>
      </c>
      <c r="AW4" s="70" t="e">
        <f t="shared" si="30"/>
        <v>#N/A</v>
      </c>
      <c r="AX4" s="70" t="e">
        <f t="shared" si="31"/>
        <v>#N/A</v>
      </c>
      <c r="AY4" s="70" t="e">
        <f t="shared" si="32"/>
        <v>#N/A</v>
      </c>
      <c r="AZ4" s="70" t="e">
        <f t="shared" si="33"/>
        <v>#N/A</v>
      </c>
      <c r="BB4" s="70">
        <v>2</v>
      </c>
      <c r="BC4" s="128"/>
      <c r="BD4" s="135">
        <f t="shared" si="34"/>
        <v>0</v>
      </c>
      <c r="BE4" s="135">
        <f t="shared" si="35"/>
        <v>0</v>
      </c>
      <c r="BF4" s="70">
        <f t="shared" si="36"/>
        <v>0</v>
      </c>
      <c r="BG4" s="70" t="e">
        <f t="shared" si="37"/>
        <v>#N/A</v>
      </c>
      <c r="BH4" s="70" t="e">
        <f t="shared" si="38"/>
        <v>#N/A</v>
      </c>
      <c r="BI4" s="70" t="e">
        <f t="shared" si="39"/>
        <v>#N/A</v>
      </c>
      <c r="BJ4" s="70" t="e">
        <f t="shared" si="40"/>
        <v>#N/A</v>
      </c>
      <c r="BL4" s="70">
        <v>2</v>
      </c>
      <c r="BM4">
        <v>12</v>
      </c>
      <c r="BN4" s="135" t="str">
        <f>VLOOKUP(BM4,Namn,2)</f>
        <v>Eva</v>
      </c>
      <c r="BO4" s="135" t="str">
        <f t="shared" si="41"/>
        <v>Björklöf-Nygren</v>
      </c>
      <c r="BP4" s="70" t="str">
        <f>VLOOKUP(BM4,Namn,27)</f>
        <v>Eksta IF</v>
      </c>
      <c r="BQ4" s="70">
        <f t="shared" si="42"/>
        <v>0</v>
      </c>
      <c r="BR4" s="70">
        <f t="shared" si="43"/>
        <v>0</v>
      </c>
      <c r="BS4" s="70">
        <f t="shared" si="44"/>
        <v>0</v>
      </c>
      <c r="BT4" s="70">
        <f t="shared" si="45"/>
        <v>0</v>
      </c>
      <c r="BV4" s="70">
        <v>2</v>
      </c>
      <c r="BW4">
        <v>63</v>
      </c>
      <c r="BX4" s="135">
        <f t="shared" si="46"/>
        <v>0</v>
      </c>
      <c r="BY4" s="135">
        <f t="shared" si="47"/>
        <v>0</v>
      </c>
      <c r="BZ4" s="70">
        <f t="shared" si="48"/>
        <v>0</v>
      </c>
      <c r="CA4" s="70">
        <f t="shared" si="49"/>
        <v>0</v>
      </c>
      <c r="CB4" s="70">
        <f t="shared" si="50"/>
        <v>0</v>
      </c>
      <c r="CC4" s="70">
        <f t="shared" si="51"/>
        <v>0</v>
      </c>
      <c r="CD4" s="70">
        <f t="shared" si="52"/>
        <v>0</v>
      </c>
      <c r="CE4" s="70">
        <f t="shared" si="53"/>
        <v>0</v>
      </c>
      <c r="CF4" s="70">
        <v>2</v>
      </c>
      <c r="CG4">
        <v>21</v>
      </c>
      <c r="CH4" s="135" t="str">
        <f t="shared" si="54"/>
        <v>Alf</v>
      </c>
      <c r="CI4" s="135" t="str">
        <f t="shared" si="55"/>
        <v>Nilsson</v>
      </c>
      <c r="CJ4" s="70" t="str">
        <f t="shared" si="56"/>
        <v>Garda IK</v>
      </c>
      <c r="CK4" s="70">
        <f t="shared" si="57"/>
        <v>0</v>
      </c>
      <c r="CL4" s="70">
        <f t="shared" si="58"/>
        <v>0</v>
      </c>
      <c r="CM4" s="70">
        <f t="shared" si="59"/>
        <v>0</v>
      </c>
      <c r="CN4" s="70">
        <f t="shared" si="60"/>
        <v>0</v>
      </c>
      <c r="CP4" s="70" t="str">
        <f t="shared" si="61"/>
        <v>A</v>
      </c>
      <c r="CQ4" s="70">
        <v>2</v>
      </c>
      <c r="CR4">
        <v>27</v>
      </c>
      <c r="CS4" s="135" t="str">
        <f t="shared" si="62"/>
        <v>Berne</v>
      </c>
      <c r="CT4" s="135" t="str">
        <f t="shared" si="63"/>
        <v>Appelqvist</v>
      </c>
      <c r="CU4" s="70" t="str">
        <f t="shared" si="64"/>
        <v>Hablingbo IK</v>
      </c>
      <c r="CV4" s="70">
        <f t="shared" si="65"/>
        <v>0</v>
      </c>
      <c r="CW4" s="70">
        <f t="shared" si="66"/>
        <v>0</v>
      </c>
      <c r="CX4" s="70">
        <f t="shared" si="67"/>
        <v>0</v>
      </c>
      <c r="CY4" s="70">
        <f t="shared" si="68"/>
        <v>0</v>
      </c>
      <c r="DA4" s="70" t="str">
        <f t="shared" si="69"/>
        <v>E</v>
      </c>
      <c r="DB4" s="70">
        <v>2</v>
      </c>
      <c r="DC4">
        <v>23</v>
      </c>
      <c r="DD4" s="135" t="str">
        <f t="shared" si="70"/>
        <v>Johan</v>
      </c>
      <c r="DE4" s="135" t="str">
        <f t="shared" si="71"/>
        <v>Lindberg</v>
      </c>
      <c r="DF4" s="70" t="str">
        <f t="shared" si="72"/>
        <v>Gotl. Bara IF</v>
      </c>
      <c r="DG4" s="70">
        <f t="shared" si="73"/>
        <v>0</v>
      </c>
      <c r="DH4" s="70">
        <f t="shared" si="74"/>
        <v>0</v>
      </c>
      <c r="DI4" s="70">
        <f t="shared" si="75"/>
        <v>0</v>
      </c>
      <c r="DJ4" s="70">
        <f t="shared" si="76"/>
        <v>0</v>
      </c>
      <c r="DL4" s="70">
        <v>2</v>
      </c>
      <c r="DM4" s="53"/>
      <c r="DN4" s="135">
        <f t="shared" si="77"/>
        <v>0</v>
      </c>
      <c r="DO4" s="135">
        <f t="shared" si="78"/>
        <v>0</v>
      </c>
      <c r="DP4" s="70">
        <f t="shared" si="79"/>
        <v>0</v>
      </c>
      <c r="DQ4" s="70" t="e">
        <f t="shared" si="80"/>
        <v>#N/A</v>
      </c>
      <c r="DR4" s="70" t="e">
        <f t="shared" si="81"/>
        <v>#N/A</v>
      </c>
      <c r="DS4" s="70" t="e">
        <f t="shared" si="82"/>
        <v>#N/A</v>
      </c>
      <c r="DT4" s="70" t="e">
        <f t="shared" si="83"/>
        <v>#N/A</v>
      </c>
      <c r="DV4" s="70">
        <v>2</v>
      </c>
      <c r="DW4" s="53"/>
      <c r="DX4" s="135">
        <f t="shared" si="84"/>
        <v>0</v>
      </c>
      <c r="DY4" s="135">
        <f t="shared" si="85"/>
        <v>0</v>
      </c>
      <c r="DZ4" s="70">
        <f t="shared" si="86"/>
        <v>0</v>
      </c>
      <c r="EA4" s="70" t="e">
        <f>VLOOKUP(DW4,$A$3:$J$277,7)</f>
        <v>#N/A</v>
      </c>
      <c r="EB4" s="70" t="e">
        <f>VLOOKUP(DW4,$A$3:$J$277,8)</f>
        <v>#N/A</v>
      </c>
      <c r="EC4" s="70" t="e">
        <f>VLOOKUP(DW4,$A$3:$J$277,9)</f>
        <v>#N/A</v>
      </c>
      <c r="ED4" s="70" t="e">
        <f>VLOOKUP(DW4,$A$3:$J$277,10)</f>
        <v>#N/A</v>
      </c>
      <c r="EF4" s="70">
        <v>2</v>
      </c>
      <c r="EG4"/>
      <c r="EH4" s="135">
        <f t="shared" si="87"/>
        <v>0</v>
      </c>
      <c r="EI4" s="135">
        <f t="shared" si="88"/>
        <v>0</v>
      </c>
      <c r="EJ4" s="70">
        <f t="shared" si="89"/>
        <v>0</v>
      </c>
      <c r="EK4" s="70" t="e">
        <f t="shared" si="90"/>
        <v>#N/A</v>
      </c>
      <c r="EL4" s="70" t="e">
        <f t="shared" si="91"/>
        <v>#N/A</v>
      </c>
      <c r="EM4" s="70" t="e">
        <f t="shared" si="92"/>
        <v>#N/A</v>
      </c>
      <c r="EN4" s="70" t="e">
        <f t="shared" si="93"/>
        <v>#N/A</v>
      </c>
      <c r="EO4" s="138" t="e">
        <f t="shared" si="94"/>
        <v>#N/A</v>
      </c>
      <c r="EQ4" s="70">
        <v>2</v>
      </c>
      <c r="ER4">
        <v>43</v>
      </c>
      <c r="ES4" s="135" t="str">
        <f t="shared" si="95"/>
        <v>Louise</v>
      </c>
      <c r="ET4" s="135" t="str">
        <f t="shared" si="96"/>
        <v>Jona</v>
      </c>
      <c r="EU4" s="70" t="str">
        <f t="shared" si="97"/>
        <v>Stockholms VK</v>
      </c>
      <c r="EV4" s="70">
        <f t="shared" si="98"/>
        <v>0</v>
      </c>
      <c r="EW4" s="70">
        <f t="shared" si="99"/>
        <v>0</v>
      </c>
      <c r="EX4" s="70">
        <f t="shared" si="100"/>
        <v>0</v>
      </c>
      <c r="EY4" s="70">
        <f t="shared" si="101"/>
        <v>0</v>
      </c>
      <c r="EZ4" s="138" t="str">
        <f t="shared" si="102"/>
        <v>A</v>
      </c>
      <c r="FA4" s="70">
        <v>2</v>
      </c>
      <c r="FB4" s="70">
        <f t="shared" si="103"/>
        <v>0</v>
      </c>
      <c r="FC4" s="251"/>
      <c r="FD4" s="135">
        <f t="shared" si="104"/>
        <v>0</v>
      </c>
      <c r="FE4" s="135">
        <f t="shared" si="105"/>
        <v>0</v>
      </c>
      <c r="FF4" s="251"/>
      <c r="FG4" s="135">
        <f t="shared" si="106"/>
        <v>0</v>
      </c>
      <c r="FH4" s="135">
        <f t="shared" si="107"/>
        <v>0</v>
      </c>
      <c r="FI4" s="251"/>
      <c r="FJ4" s="135">
        <f t="shared" si="108"/>
        <v>0</v>
      </c>
      <c r="FK4" s="135">
        <f t="shared" si="109"/>
        <v>0</v>
      </c>
      <c r="FL4" s="70" t="e">
        <f t="shared" si="110"/>
        <v>#N/A</v>
      </c>
      <c r="FM4" s="70" t="e">
        <f t="shared" si="111"/>
        <v>#N/A</v>
      </c>
      <c r="FN4" s="70" t="e">
        <f t="shared" si="112"/>
        <v>#N/A</v>
      </c>
      <c r="FO4" s="70" t="e">
        <f t="shared" si="113"/>
        <v>#N/A</v>
      </c>
      <c r="FQ4" s="70">
        <v>2</v>
      </c>
      <c r="FR4" s="70">
        <f t="shared" si="114"/>
        <v>0</v>
      </c>
      <c r="FT4" s="135">
        <f t="shared" si="115"/>
        <v>0</v>
      </c>
      <c r="FU4" s="135">
        <f t="shared" si="116"/>
        <v>0</v>
      </c>
      <c r="FW4" s="135">
        <f t="shared" si="117"/>
        <v>0</v>
      </c>
      <c r="FX4" s="135">
        <f t="shared" si="118"/>
        <v>0</v>
      </c>
      <c r="FZ4" s="135">
        <f t="shared" si="119"/>
        <v>0</v>
      </c>
      <c r="GA4" s="135">
        <f t="shared" si="120"/>
        <v>0</v>
      </c>
      <c r="GB4" s="70" t="e">
        <f t="shared" si="121"/>
        <v>#N/A</v>
      </c>
      <c r="GC4" s="70" t="e">
        <f t="shared" si="122"/>
        <v>#N/A</v>
      </c>
      <c r="GD4" s="70" t="e">
        <f t="shared" si="123"/>
        <v>#N/A</v>
      </c>
      <c r="GE4" s="70" t="e">
        <f t="shared" si="124"/>
        <v>#N/A</v>
      </c>
      <c r="GF4" s="70">
        <v>2</v>
      </c>
      <c r="GG4" s="70">
        <f t="shared" si="125"/>
        <v>0</v>
      </c>
      <c r="GI4" s="135">
        <f>VLOOKUP(GH4,Namn,2)</f>
        <v>0</v>
      </c>
      <c r="GJ4" s="135">
        <f>VLOOKUP(GH4,Namn,3)</f>
        <v>0</v>
      </c>
      <c r="GL4" s="135">
        <f>VLOOKUP(GK4,Namn,2)</f>
        <v>0</v>
      </c>
      <c r="GM4" s="135">
        <f>VLOOKUP(GK4,Namn,3)</f>
        <v>0</v>
      </c>
      <c r="GO4" s="135">
        <f>VLOOKUP(GN4,Namn,2)</f>
        <v>0</v>
      </c>
      <c r="GP4" s="135">
        <f>VLOOKUP(GN4,Namn,3)</f>
        <v>0</v>
      </c>
      <c r="GQ4" s="70" t="e">
        <f t="shared" si="126"/>
        <v>#N/A</v>
      </c>
      <c r="GR4" s="70" t="e">
        <f t="shared" si="127"/>
        <v>#N/A</v>
      </c>
      <c r="GS4" s="70" t="e">
        <f t="shared" si="128"/>
        <v>#N/A</v>
      </c>
      <c r="GT4" s="70" t="e">
        <f t="shared" si="129"/>
        <v>#N/A</v>
      </c>
      <c r="GV4" s="70">
        <v>2</v>
      </c>
      <c r="GW4" s="70">
        <f t="shared" si="130"/>
        <v>0</v>
      </c>
      <c r="GY4" s="135">
        <f t="shared" si="131"/>
        <v>0</v>
      </c>
      <c r="GZ4" s="135">
        <f t="shared" si="132"/>
        <v>0</v>
      </c>
      <c r="HB4" s="135">
        <f t="shared" si="133"/>
        <v>0</v>
      </c>
      <c r="HC4" s="135">
        <f t="shared" si="134"/>
        <v>0</v>
      </c>
      <c r="HE4" s="135">
        <f t="shared" si="135"/>
        <v>0</v>
      </c>
      <c r="HF4" s="135">
        <f t="shared" si="136"/>
        <v>0</v>
      </c>
      <c r="HG4" s="70" t="e">
        <f t="shared" si="137"/>
        <v>#N/A</v>
      </c>
      <c r="HH4" s="70" t="e">
        <f t="shared" si="138"/>
        <v>#N/A</v>
      </c>
      <c r="HI4" s="70" t="e">
        <f t="shared" si="139"/>
        <v>#N/A</v>
      </c>
      <c r="HJ4" s="70" t="e">
        <f t="shared" si="140"/>
        <v>#N/A</v>
      </c>
      <c r="HL4" s="70">
        <f t="shared" si="141"/>
        <v>0</v>
      </c>
      <c r="HN4" s="135">
        <f t="shared" si="142"/>
        <v>0</v>
      </c>
      <c r="HO4" s="135">
        <f t="shared" si="143"/>
        <v>0</v>
      </c>
      <c r="HQ4" s="135">
        <f t="shared" si="144"/>
        <v>0</v>
      </c>
      <c r="HR4" s="135">
        <f t="shared" si="145"/>
        <v>0</v>
      </c>
      <c r="HT4" s="135">
        <f t="shared" si="146"/>
        <v>0</v>
      </c>
      <c r="HU4" s="135">
        <f t="shared" si="147"/>
        <v>0</v>
      </c>
      <c r="HV4" s="70" t="e">
        <f>VLOOKUP(HM4,$A$3:$J$277,10)</f>
        <v>#N/A</v>
      </c>
      <c r="HW4" s="70" t="e">
        <f>VLOOKUP(HP4,$A$3:$J$277,10)</f>
        <v>#N/A</v>
      </c>
      <c r="HX4" s="70" t="e">
        <f>VLOOKUP(HS4,$A$3:$J$277,10)</f>
        <v>#N/A</v>
      </c>
      <c r="HY4" s="70" t="e">
        <f t="shared" si="148"/>
        <v>#N/A</v>
      </c>
      <c r="IA4" s="70">
        <v>2</v>
      </c>
      <c r="IB4">
        <v>28</v>
      </c>
      <c r="IC4" s="135" t="str">
        <f t="shared" si="149"/>
        <v>Malin</v>
      </c>
      <c r="ID4" s="135" t="str">
        <f t="shared" si="150"/>
        <v>Jakobsson</v>
      </c>
      <c r="IE4" s="70" t="str">
        <f t="shared" si="151"/>
        <v>Hablingbo IK</v>
      </c>
      <c r="IF4" s="70">
        <f t="shared" si="152"/>
        <v>0</v>
      </c>
      <c r="IG4" s="70">
        <f t="shared" si="153"/>
        <v>0</v>
      </c>
      <c r="IH4" s="70">
        <f t="shared" si="154"/>
        <v>0</v>
      </c>
      <c r="II4" s="70">
        <f t="shared" si="155"/>
        <v>0</v>
      </c>
      <c r="IJ4" s="138" t="str">
        <f t="shared" si="156"/>
        <v>C</v>
      </c>
      <c r="IL4" s="70">
        <v>2</v>
      </c>
      <c r="IM4">
        <v>21</v>
      </c>
      <c r="IN4" s="135" t="str">
        <f t="shared" si="157"/>
        <v>Alf</v>
      </c>
      <c r="IO4" s="135" t="str">
        <f t="shared" si="158"/>
        <v>Nilsson</v>
      </c>
      <c r="IP4" s="70" t="str">
        <f t="shared" si="159"/>
        <v>Garda IK</v>
      </c>
      <c r="IQ4" s="70">
        <f t="shared" si="160"/>
        <v>0</v>
      </c>
      <c r="IR4" s="70">
        <f t="shared" si="161"/>
        <v>0</v>
      </c>
      <c r="IS4" s="70">
        <f t="shared" si="162"/>
        <v>0</v>
      </c>
      <c r="IT4" s="70">
        <f t="shared" si="163"/>
        <v>0</v>
      </c>
      <c r="IU4" s="138" t="str">
        <f t="shared" si="164"/>
        <v>A</v>
      </c>
    </row>
    <row r="5" spans="1:255" s="70" customFormat="1" x14ac:dyDescent="0.2">
      <c r="A5">
        <v>3</v>
      </c>
      <c r="B5" s="353" t="s">
        <v>168</v>
      </c>
      <c r="C5" s="353" t="s">
        <v>308</v>
      </c>
      <c r="D5" t="s">
        <v>417</v>
      </c>
      <c r="E5" s="133" t="str">
        <f t="shared" si="0"/>
        <v>E</v>
      </c>
      <c r="F5" s="133">
        <f t="shared" si="1"/>
        <v>0</v>
      </c>
      <c r="G5" s="251"/>
      <c r="H5" s="251"/>
      <c r="I5" s="251"/>
      <c r="J5" s="133">
        <f t="shared" si="2"/>
        <v>0</v>
      </c>
      <c r="K5" s="133">
        <f t="shared" si="3"/>
        <v>0</v>
      </c>
      <c r="L5" s="133" t="str">
        <f t="shared" si="4"/>
        <v>X</v>
      </c>
      <c r="M5" s="133"/>
      <c r="N5" s="133">
        <v>3</v>
      </c>
      <c r="O5" s="128"/>
      <c r="P5" s="135">
        <f t="shared" si="5"/>
        <v>0</v>
      </c>
      <c r="Q5" s="135">
        <f t="shared" si="6"/>
        <v>0</v>
      </c>
      <c r="R5" s="133">
        <f t="shared" si="7"/>
        <v>0</v>
      </c>
      <c r="S5" s="133" t="e">
        <f t="shared" si="8"/>
        <v>#N/A</v>
      </c>
      <c r="T5" s="133" t="e">
        <f t="shared" si="9"/>
        <v>#N/A</v>
      </c>
      <c r="U5" s="133" t="e">
        <f t="shared" si="10"/>
        <v>#N/A</v>
      </c>
      <c r="V5" s="133" t="e">
        <f t="shared" si="11"/>
        <v>#N/A</v>
      </c>
      <c r="W5" s="133" t="str">
        <f t="shared" si="12"/>
        <v/>
      </c>
      <c r="X5" s="70">
        <v>3</v>
      </c>
      <c r="Y5">
        <v>82</v>
      </c>
      <c r="Z5" s="135">
        <f t="shared" si="13"/>
        <v>0</v>
      </c>
      <c r="AA5" s="135">
        <f t="shared" si="14"/>
        <v>0</v>
      </c>
      <c r="AB5" s="70">
        <f t="shared" si="15"/>
        <v>0</v>
      </c>
      <c r="AC5" s="70">
        <f t="shared" si="16"/>
        <v>0</v>
      </c>
      <c r="AD5" s="70">
        <f t="shared" si="17"/>
        <v>0</v>
      </c>
      <c r="AE5" s="70">
        <f t="shared" si="18"/>
        <v>0</v>
      </c>
      <c r="AF5" s="70">
        <f t="shared" si="19"/>
        <v>0</v>
      </c>
      <c r="AH5" s="135">
        <v>3</v>
      </c>
      <c r="AI5">
        <v>26</v>
      </c>
      <c r="AJ5" s="135" t="str">
        <f t="shared" si="20"/>
        <v xml:space="preserve">Mattias </v>
      </c>
      <c r="AK5" s="135" t="str">
        <f t="shared" si="21"/>
        <v>Wahlgren</v>
      </c>
      <c r="AL5" s="70" t="str">
        <f t="shared" si="22"/>
        <v>Gotl. Bara IF</v>
      </c>
      <c r="AM5" s="70">
        <f t="shared" si="23"/>
        <v>0</v>
      </c>
      <c r="AN5" s="70">
        <f t="shared" si="24"/>
        <v>0</v>
      </c>
      <c r="AO5" s="70">
        <f t="shared" si="25"/>
        <v>0</v>
      </c>
      <c r="AP5" s="70">
        <f t="shared" si="26"/>
        <v>0</v>
      </c>
      <c r="AR5" s="70">
        <v>3</v>
      </c>
      <c r="AS5" s="128"/>
      <c r="AT5" s="135">
        <f t="shared" si="27"/>
        <v>0</v>
      </c>
      <c r="AU5" s="135">
        <f t="shared" si="28"/>
        <v>0</v>
      </c>
      <c r="AV5" s="70">
        <f t="shared" si="29"/>
        <v>0</v>
      </c>
      <c r="AW5" s="70" t="e">
        <f t="shared" si="30"/>
        <v>#N/A</v>
      </c>
      <c r="AX5" s="70" t="e">
        <f t="shared" si="31"/>
        <v>#N/A</v>
      </c>
      <c r="AY5" s="70" t="e">
        <f t="shared" si="32"/>
        <v>#N/A</v>
      </c>
      <c r="AZ5" s="70" t="e">
        <f t="shared" si="33"/>
        <v>#N/A</v>
      </c>
      <c r="BB5" s="70">
        <v>3</v>
      </c>
      <c r="BC5" s="128"/>
      <c r="BD5" s="135">
        <f t="shared" si="34"/>
        <v>0</v>
      </c>
      <c r="BE5" s="135">
        <f t="shared" si="35"/>
        <v>0</v>
      </c>
      <c r="BF5" s="70">
        <f t="shared" si="36"/>
        <v>0</v>
      </c>
      <c r="BG5" s="70" t="e">
        <f t="shared" si="37"/>
        <v>#N/A</v>
      </c>
      <c r="BH5" s="70" t="e">
        <f t="shared" si="38"/>
        <v>#N/A</v>
      </c>
      <c r="BI5" s="70" t="e">
        <f t="shared" si="39"/>
        <v>#N/A</v>
      </c>
      <c r="BJ5" s="70" t="e">
        <f t="shared" si="40"/>
        <v>#N/A</v>
      </c>
      <c r="BK5" s="70" t="str">
        <f>IF(VLOOKUP(BC5,Namn,8)="X","Elit",IF(VLOOKUP(BC5,Namn,9)="X","A",IF(VLOOKUP(BC5,Namn,10)="X","B",IF(VLOOKUP(BC5,Namn,11)="X","C",IF(VLOOKUP(BC5,Namn,12)="X","D",IF(VLOOKUP(BC5,Namn,13)="X","OB",IF(VLOOKUP(BC5,Namn,10)="X","OG","")))))))</f>
        <v/>
      </c>
      <c r="BL5" s="70">
        <v>3</v>
      </c>
      <c r="BM5">
        <v>70</v>
      </c>
      <c r="BN5" s="135">
        <f>VLOOKUP(BM5,Namn,2)</f>
        <v>0</v>
      </c>
      <c r="BO5" s="135">
        <f t="shared" si="41"/>
        <v>0</v>
      </c>
      <c r="BP5" s="70">
        <f>VLOOKUP(BM5,Namn,27)</f>
        <v>0</v>
      </c>
      <c r="BQ5" s="70">
        <f t="shared" si="42"/>
        <v>0</v>
      </c>
      <c r="BR5" s="70">
        <f t="shared" si="43"/>
        <v>0</v>
      </c>
      <c r="BS5" s="70">
        <f t="shared" si="44"/>
        <v>0</v>
      </c>
      <c r="BT5" s="70">
        <f t="shared" si="45"/>
        <v>0</v>
      </c>
      <c r="BV5" s="70">
        <v>3</v>
      </c>
      <c r="BW5">
        <v>65</v>
      </c>
      <c r="BX5" s="135">
        <f t="shared" si="46"/>
        <v>0</v>
      </c>
      <c r="BY5" s="135">
        <f t="shared" si="47"/>
        <v>0</v>
      </c>
      <c r="BZ5" s="70">
        <f t="shared" si="48"/>
        <v>0</v>
      </c>
      <c r="CA5" s="70">
        <f t="shared" si="49"/>
        <v>0</v>
      </c>
      <c r="CB5" s="70">
        <f t="shared" si="50"/>
        <v>0</v>
      </c>
      <c r="CC5" s="70">
        <f t="shared" si="51"/>
        <v>0</v>
      </c>
      <c r="CD5" s="70">
        <f t="shared" si="52"/>
        <v>0</v>
      </c>
      <c r="CE5" s="70">
        <f t="shared" si="53"/>
        <v>0</v>
      </c>
      <c r="CF5" s="70">
        <v>3</v>
      </c>
      <c r="CG5">
        <v>25</v>
      </c>
      <c r="CH5" s="135" t="str">
        <f t="shared" si="54"/>
        <v>Roger</v>
      </c>
      <c r="CI5" s="135" t="str">
        <f t="shared" si="55"/>
        <v>Lindberg</v>
      </c>
      <c r="CJ5" s="70" t="str">
        <f t="shared" si="56"/>
        <v>Gotl. Bara IF</v>
      </c>
      <c r="CK5" s="70">
        <f t="shared" si="57"/>
        <v>0</v>
      </c>
      <c r="CL5" s="70">
        <f t="shared" si="58"/>
        <v>0</v>
      </c>
      <c r="CM5" s="70">
        <f t="shared" si="59"/>
        <v>0</v>
      </c>
      <c r="CN5" s="70">
        <f t="shared" si="60"/>
        <v>0</v>
      </c>
      <c r="CP5" s="70" t="str">
        <f t="shared" si="61"/>
        <v>B</v>
      </c>
      <c r="CQ5" s="70">
        <v>3</v>
      </c>
      <c r="CR5">
        <v>30</v>
      </c>
      <c r="CS5" s="135" t="str">
        <f t="shared" si="62"/>
        <v>Olof</v>
      </c>
      <c r="CT5" s="135" t="str">
        <f t="shared" si="63"/>
        <v>Lithberg</v>
      </c>
      <c r="CU5" s="70" t="str">
        <f t="shared" si="64"/>
        <v>Hablingbo IK</v>
      </c>
      <c r="CV5" s="70">
        <f t="shared" si="65"/>
        <v>0</v>
      </c>
      <c r="CW5" s="70">
        <f t="shared" si="66"/>
        <v>0</v>
      </c>
      <c r="CX5" s="70">
        <f t="shared" si="67"/>
        <v>0</v>
      </c>
      <c r="CY5" s="70">
        <f t="shared" si="68"/>
        <v>0</v>
      </c>
      <c r="DA5" s="70" t="str">
        <f t="shared" si="69"/>
        <v>E</v>
      </c>
      <c r="DB5" s="70">
        <v>3</v>
      </c>
      <c r="DC5">
        <v>31</v>
      </c>
      <c r="DD5" s="135" t="str">
        <f t="shared" si="70"/>
        <v>Kenneth</v>
      </c>
      <c r="DE5" s="135" t="str">
        <f t="shared" si="71"/>
        <v>Nilsson</v>
      </c>
      <c r="DF5" s="70" t="str">
        <f t="shared" si="72"/>
        <v>Hablingbo IK</v>
      </c>
      <c r="DG5" s="70">
        <f t="shared" si="73"/>
        <v>0</v>
      </c>
      <c r="DH5" s="70">
        <f t="shared" si="74"/>
        <v>0</v>
      </c>
      <c r="DI5" s="70">
        <f t="shared" si="75"/>
        <v>0</v>
      </c>
      <c r="DJ5" s="70">
        <f t="shared" si="76"/>
        <v>0</v>
      </c>
      <c r="DL5" s="70">
        <v>3</v>
      </c>
      <c r="DM5" s="53"/>
      <c r="DN5" s="135">
        <f t="shared" si="77"/>
        <v>0</v>
      </c>
      <c r="DO5" s="135">
        <f t="shared" si="78"/>
        <v>0</v>
      </c>
      <c r="DP5" s="70">
        <f t="shared" si="79"/>
        <v>0</v>
      </c>
      <c r="DQ5" s="70" t="e">
        <f t="shared" si="80"/>
        <v>#N/A</v>
      </c>
      <c r="DR5" s="70" t="e">
        <f t="shared" si="81"/>
        <v>#N/A</v>
      </c>
      <c r="DS5" s="70" t="e">
        <f t="shared" si="82"/>
        <v>#N/A</v>
      </c>
      <c r="DT5" s="70" t="e">
        <f t="shared" si="83"/>
        <v>#N/A</v>
      </c>
      <c r="DV5" s="70">
        <v>3</v>
      </c>
      <c r="DW5" s="53"/>
      <c r="DX5" s="135">
        <f t="shared" si="84"/>
        <v>0</v>
      </c>
      <c r="DY5" s="135">
        <f t="shared" si="85"/>
        <v>0</v>
      </c>
      <c r="DZ5" s="70">
        <f t="shared" si="86"/>
        <v>0</v>
      </c>
      <c r="EA5" s="70" t="e">
        <f>VLOOKUP(DW5,$A$3:$J$277,7)</f>
        <v>#N/A</v>
      </c>
      <c r="EB5" s="70" t="e">
        <f>VLOOKUP(DW5,$A$3:$J$277,8)</f>
        <v>#N/A</v>
      </c>
      <c r="EC5" s="70" t="e">
        <f>VLOOKUP(DW5,$A$3:$J$277,9)</f>
        <v>#N/A</v>
      </c>
      <c r="ED5" s="70" t="e">
        <f>VLOOKUP(DW5,$A$3:$J$277,10)</f>
        <v>#N/A</v>
      </c>
      <c r="EF5" s="70">
        <v>3</v>
      </c>
      <c r="EG5"/>
      <c r="EH5" s="135">
        <f t="shared" si="87"/>
        <v>0</v>
      </c>
      <c r="EI5" s="135">
        <f t="shared" si="88"/>
        <v>0</v>
      </c>
      <c r="EJ5" s="70">
        <f t="shared" si="89"/>
        <v>0</v>
      </c>
      <c r="EK5" s="70" t="e">
        <f t="shared" si="90"/>
        <v>#N/A</v>
      </c>
      <c r="EL5" s="70" t="e">
        <f t="shared" si="91"/>
        <v>#N/A</v>
      </c>
      <c r="EM5" s="70" t="e">
        <f t="shared" si="92"/>
        <v>#N/A</v>
      </c>
      <c r="EN5" s="70" t="e">
        <f t="shared" si="93"/>
        <v>#N/A</v>
      </c>
      <c r="EO5" s="138" t="e">
        <f t="shared" si="94"/>
        <v>#N/A</v>
      </c>
      <c r="EQ5" s="70">
        <v>3</v>
      </c>
      <c r="ER5">
        <v>67</v>
      </c>
      <c r="ES5" s="135">
        <f t="shared" si="95"/>
        <v>0</v>
      </c>
      <c r="ET5" s="135">
        <f t="shared" si="96"/>
        <v>0</v>
      </c>
      <c r="EU5" s="70">
        <f t="shared" si="97"/>
        <v>0</v>
      </c>
      <c r="EV5" s="70">
        <f t="shared" si="98"/>
        <v>0</v>
      </c>
      <c r="EW5" s="70">
        <f t="shared" si="99"/>
        <v>0</v>
      </c>
      <c r="EX5" s="70">
        <f t="shared" si="100"/>
        <v>0</v>
      </c>
      <c r="EY5" s="70">
        <f t="shared" si="101"/>
        <v>0</v>
      </c>
      <c r="EZ5" s="138" t="str">
        <f t="shared" si="102"/>
        <v>B</v>
      </c>
      <c r="FA5" s="70">
        <v>3</v>
      </c>
      <c r="FB5" s="70">
        <f t="shared" si="103"/>
        <v>0</v>
      </c>
      <c r="FC5" s="251"/>
      <c r="FD5" s="135">
        <f t="shared" si="104"/>
        <v>0</v>
      </c>
      <c r="FE5" s="135">
        <f t="shared" si="105"/>
        <v>0</v>
      </c>
      <c r="FF5" s="251"/>
      <c r="FG5" s="135">
        <f t="shared" si="106"/>
        <v>0</v>
      </c>
      <c r="FH5" s="135">
        <f t="shared" si="107"/>
        <v>0</v>
      </c>
      <c r="FI5" s="251"/>
      <c r="FJ5" s="135">
        <f t="shared" si="108"/>
        <v>0</v>
      </c>
      <c r="FK5" s="135">
        <f t="shared" si="109"/>
        <v>0</v>
      </c>
      <c r="FL5" s="70" t="e">
        <f t="shared" si="110"/>
        <v>#N/A</v>
      </c>
      <c r="FM5" s="70" t="e">
        <f t="shared" si="111"/>
        <v>#N/A</v>
      </c>
      <c r="FN5" s="70" t="e">
        <f t="shared" si="112"/>
        <v>#N/A</v>
      </c>
      <c r="FO5" s="70" t="e">
        <f t="shared" si="113"/>
        <v>#N/A</v>
      </c>
      <c r="FQ5" s="70">
        <v>3</v>
      </c>
      <c r="FR5" s="70">
        <f t="shared" si="114"/>
        <v>0</v>
      </c>
      <c r="FT5" s="135">
        <f t="shared" si="115"/>
        <v>0</v>
      </c>
      <c r="FU5" s="135">
        <f t="shared" si="116"/>
        <v>0</v>
      </c>
      <c r="FW5" s="135">
        <f t="shared" si="117"/>
        <v>0</v>
      </c>
      <c r="FX5" s="135">
        <f t="shared" si="118"/>
        <v>0</v>
      </c>
      <c r="FZ5" s="135">
        <f t="shared" si="119"/>
        <v>0</v>
      </c>
      <c r="GA5" s="135">
        <f t="shared" si="120"/>
        <v>0</v>
      </c>
      <c r="GB5" s="70" t="e">
        <f t="shared" si="121"/>
        <v>#N/A</v>
      </c>
      <c r="GC5" s="70" t="e">
        <f t="shared" si="122"/>
        <v>#N/A</v>
      </c>
      <c r="GD5" s="70" t="e">
        <f t="shared" si="123"/>
        <v>#N/A</v>
      </c>
      <c r="GE5" s="70" t="e">
        <f t="shared" si="124"/>
        <v>#N/A</v>
      </c>
      <c r="GF5" s="70">
        <v>3</v>
      </c>
      <c r="GG5" s="70">
        <f t="shared" si="125"/>
        <v>0</v>
      </c>
      <c r="GI5" s="135">
        <f>VLOOKUP(GH5,Namn,2)</f>
        <v>0</v>
      </c>
      <c r="GJ5" s="135">
        <f>VLOOKUP(GH5,Namn,3)</f>
        <v>0</v>
      </c>
      <c r="GL5" s="135">
        <f>VLOOKUP(GK5,Namn,2)</f>
        <v>0</v>
      </c>
      <c r="GM5" s="135">
        <f>VLOOKUP(GK5,Namn,3)</f>
        <v>0</v>
      </c>
      <c r="GO5" s="135">
        <f>VLOOKUP(GN5,Namn,2)</f>
        <v>0</v>
      </c>
      <c r="GP5" s="135">
        <f>VLOOKUP(GN5,Namn,3)</f>
        <v>0</v>
      </c>
      <c r="GQ5" s="70" t="e">
        <f t="shared" si="126"/>
        <v>#N/A</v>
      </c>
      <c r="GR5" s="70" t="e">
        <f t="shared" si="127"/>
        <v>#N/A</v>
      </c>
      <c r="GS5" s="70" t="e">
        <f t="shared" si="128"/>
        <v>#N/A</v>
      </c>
      <c r="GT5" s="70" t="e">
        <f t="shared" si="129"/>
        <v>#N/A</v>
      </c>
      <c r="GV5" s="70">
        <v>3</v>
      </c>
      <c r="GW5" s="70">
        <f t="shared" si="130"/>
        <v>0</v>
      </c>
      <c r="GY5" s="135">
        <f t="shared" si="131"/>
        <v>0</v>
      </c>
      <c r="GZ5" s="135">
        <f t="shared" si="132"/>
        <v>0</v>
      </c>
      <c r="HB5" s="135">
        <f t="shared" si="133"/>
        <v>0</v>
      </c>
      <c r="HC5" s="135">
        <f t="shared" si="134"/>
        <v>0</v>
      </c>
      <c r="HE5" s="135">
        <f t="shared" si="135"/>
        <v>0</v>
      </c>
      <c r="HF5" s="135">
        <f t="shared" si="136"/>
        <v>0</v>
      </c>
      <c r="HG5" s="70" t="e">
        <f t="shared" si="137"/>
        <v>#N/A</v>
      </c>
      <c r="HH5" s="70" t="e">
        <f t="shared" si="138"/>
        <v>#N/A</v>
      </c>
      <c r="HI5" s="70" t="e">
        <f t="shared" si="139"/>
        <v>#N/A</v>
      </c>
      <c r="HJ5" s="70" t="e">
        <f t="shared" si="140"/>
        <v>#N/A</v>
      </c>
      <c r="HL5" s="70">
        <f t="shared" si="141"/>
        <v>0</v>
      </c>
      <c r="HN5" s="135">
        <f t="shared" si="142"/>
        <v>0</v>
      </c>
      <c r="HO5" s="135">
        <f t="shared" si="143"/>
        <v>0</v>
      </c>
      <c r="HQ5" s="135">
        <f t="shared" si="144"/>
        <v>0</v>
      </c>
      <c r="HR5" s="135">
        <f t="shared" si="145"/>
        <v>0</v>
      </c>
      <c r="HT5" s="135">
        <f t="shared" si="146"/>
        <v>0</v>
      </c>
      <c r="HU5" s="135">
        <f t="shared" si="147"/>
        <v>0</v>
      </c>
      <c r="HV5" s="70" t="e">
        <f>VLOOKUP(HM5,$A$3:$J$277,10)</f>
        <v>#N/A</v>
      </c>
      <c r="HW5" s="70" t="e">
        <f>VLOOKUP(HP5,$A$3:$J$277,10)</f>
        <v>#N/A</v>
      </c>
      <c r="HX5" s="70" t="e">
        <f>VLOOKUP(HS5,$A$3:$J$277,10)</f>
        <v>#N/A</v>
      </c>
      <c r="HY5" s="70" t="e">
        <f t="shared" si="148"/>
        <v>#N/A</v>
      </c>
      <c r="IA5" s="70">
        <v>3</v>
      </c>
      <c r="IB5">
        <v>82</v>
      </c>
      <c r="IC5" s="135">
        <f t="shared" si="149"/>
        <v>0</v>
      </c>
      <c r="ID5" s="135">
        <f t="shared" si="150"/>
        <v>0</v>
      </c>
      <c r="IE5" s="70">
        <f t="shared" si="151"/>
        <v>0</v>
      </c>
      <c r="IF5" s="70">
        <f t="shared" si="152"/>
        <v>0</v>
      </c>
      <c r="IG5" s="70">
        <f t="shared" si="153"/>
        <v>0</v>
      </c>
      <c r="IH5" s="70">
        <f t="shared" si="154"/>
        <v>0</v>
      </c>
      <c r="II5" s="70">
        <f t="shared" si="155"/>
        <v>0</v>
      </c>
      <c r="IJ5" s="138">
        <f t="shared" si="156"/>
        <v>0</v>
      </c>
      <c r="IL5" s="70">
        <v>3</v>
      </c>
      <c r="IM5">
        <v>25</v>
      </c>
      <c r="IN5" s="135" t="str">
        <f t="shared" si="157"/>
        <v>Roger</v>
      </c>
      <c r="IO5" s="135" t="str">
        <f t="shared" si="158"/>
        <v>Lindberg</v>
      </c>
      <c r="IP5" s="70" t="str">
        <f t="shared" si="159"/>
        <v>Gotl. Bara IF</v>
      </c>
      <c r="IQ5" s="70">
        <f t="shared" si="160"/>
        <v>0</v>
      </c>
      <c r="IR5" s="70">
        <f t="shared" si="161"/>
        <v>0</v>
      </c>
      <c r="IS5" s="70">
        <f t="shared" si="162"/>
        <v>0</v>
      </c>
      <c r="IT5" s="70">
        <f t="shared" si="163"/>
        <v>0</v>
      </c>
      <c r="IU5" s="138" t="str">
        <f t="shared" si="164"/>
        <v>B</v>
      </c>
    </row>
    <row r="6" spans="1:255" s="70" customFormat="1" x14ac:dyDescent="0.2">
      <c r="A6">
        <v>4</v>
      </c>
      <c r="B6" s="353" t="s">
        <v>433</v>
      </c>
      <c r="C6" s="353" t="s">
        <v>308</v>
      </c>
      <c r="D6" t="s">
        <v>417</v>
      </c>
      <c r="E6" s="133">
        <f t="shared" si="0"/>
        <v>0</v>
      </c>
      <c r="F6" s="133">
        <f t="shared" si="1"/>
        <v>0</v>
      </c>
      <c r="G6" s="251"/>
      <c r="H6" s="251"/>
      <c r="I6" s="251"/>
      <c r="J6" s="133">
        <f t="shared" si="2"/>
        <v>0</v>
      </c>
      <c r="K6" s="133">
        <f t="shared" si="3"/>
        <v>0</v>
      </c>
      <c r="L6" s="133" t="str">
        <f t="shared" si="4"/>
        <v>X</v>
      </c>
      <c r="M6" s="133"/>
      <c r="N6" s="133">
        <v>4</v>
      </c>
      <c r="O6" s="128"/>
      <c r="P6" s="135">
        <f t="shared" si="5"/>
        <v>0</v>
      </c>
      <c r="Q6" s="135">
        <f t="shared" si="6"/>
        <v>0</v>
      </c>
      <c r="R6" s="133">
        <f t="shared" si="7"/>
        <v>0</v>
      </c>
      <c r="S6" s="133" t="e">
        <f t="shared" si="8"/>
        <v>#N/A</v>
      </c>
      <c r="T6" s="133" t="e">
        <f t="shared" si="9"/>
        <v>#N/A</v>
      </c>
      <c r="U6" s="133" t="e">
        <f t="shared" si="10"/>
        <v>#N/A</v>
      </c>
      <c r="V6" s="133" t="e">
        <f t="shared" si="11"/>
        <v>#N/A</v>
      </c>
      <c r="W6" s="133" t="str">
        <f t="shared" si="12"/>
        <v/>
      </c>
      <c r="X6" s="70">
        <v>4</v>
      </c>
      <c r="Y6">
        <v>83</v>
      </c>
      <c r="Z6" s="135">
        <f t="shared" si="13"/>
        <v>0</v>
      </c>
      <c r="AA6" s="135">
        <f t="shared" si="14"/>
        <v>0</v>
      </c>
      <c r="AB6" s="70">
        <f t="shared" si="15"/>
        <v>0</v>
      </c>
      <c r="AC6" s="70">
        <f t="shared" si="16"/>
        <v>0</v>
      </c>
      <c r="AD6" s="70">
        <f t="shared" si="17"/>
        <v>0</v>
      </c>
      <c r="AE6" s="70">
        <f t="shared" si="18"/>
        <v>0</v>
      </c>
      <c r="AF6" s="70">
        <f t="shared" si="19"/>
        <v>0</v>
      </c>
      <c r="AH6" s="135">
        <v>4</v>
      </c>
      <c r="AI6">
        <v>29</v>
      </c>
      <c r="AJ6" s="135" t="str">
        <f t="shared" si="20"/>
        <v>Agnes</v>
      </c>
      <c r="AK6" s="135" t="str">
        <f t="shared" si="21"/>
        <v>Johansson</v>
      </c>
      <c r="AL6" s="70" t="str">
        <f t="shared" si="22"/>
        <v>Hablingbo IK</v>
      </c>
      <c r="AM6" s="70">
        <f t="shared" si="23"/>
        <v>0</v>
      </c>
      <c r="AN6" s="70">
        <f t="shared" si="24"/>
        <v>0</v>
      </c>
      <c r="AO6" s="70">
        <f t="shared" si="25"/>
        <v>0</v>
      </c>
      <c r="AP6" s="70">
        <f t="shared" si="26"/>
        <v>0</v>
      </c>
      <c r="AR6" s="70">
        <v>4</v>
      </c>
      <c r="AS6" s="128"/>
      <c r="AT6" s="135">
        <f t="shared" si="27"/>
        <v>0</v>
      </c>
      <c r="AU6" s="135">
        <f t="shared" si="28"/>
        <v>0</v>
      </c>
      <c r="AV6" s="70">
        <f t="shared" si="29"/>
        <v>0</v>
      </c>
      <c r="AW6" s="70" t="e">
        <f t="shared" si="30"/>
        <v>#N/A</v>
      </c>
      <c r="AX6" s="70" t="e">
        <f t="shared" si="31"/>
        <v>#N/A</v>
      </c>
      <c r="AY6" s="70" t="e">
        <f t="shared" si="32"/>
        <v>#N/A</v>
      </c>
      <c r="AZ6" s="70" t="e">
        <f t="shared" si="33"/>
        <v>#N/A</v>
      </c>
      <c r="BB6" s="70">
        <v>4</v>
      </c>
      <c r="BC6" s="128"/>
      <c r="BD6" s="135">
        <f t="shared" si="34"/>
        <v>0</v>
      </c>
      <c r="BE6" s="135">
        <f t="shared" si="35"/>
        <v>0</v>
      </c>
      <c r="BF6" s="70">
        <f t="shared" si="36"/>
        <v>0</v>
      </c>
      <c r="BG6" s="70" t="e">
        <f t="shared" si="37"/>
        <v>#N/A</v>
      </c>
      <c r="BH6" s="70" t="e">
        <f t="shared" si="38"/>
        <v>#N/A</v>
      </c>
      <c r="BI6" s="70" t="e">
        <f t="shared" si="39"/>
        <v>#N/A</v>
      </c>
      <c r="BJ6" s="70" t="e">
        <f t="shared" si="40"/>
        <v>#N/A</v>
      </c>
      <c r="BK6" s="70" t="str">
        <f>IF(VLOOKUP(BC6,Namn,8)="X","Elit",IF(VLOOKUP(BC6,Namn,9)="X","A",IF(VLOOKUP(BC6,Namn,10)="X","B",IF(VLOOKUP(BC6,Namn,11)="X","C",IF(VLOOKUP(BC6,Namn,12)="X","D",IF(VLOOKUP(BC6,Namn,13)="X","OB",IF(VLOOKUP(BC6,Namn,10)="X","OG","")))))))</f>
        <v/>
      </c>
      <c r="BL6" s="70">
        <v>4</v>
      </c>
      <c r="BM6" s="53"/>
      <c r="BN6" s="135">
        <f>VLOOKUP(BM6,Namn,2)</f>
        <v>0</v>
      </c>
      <c r="BO6" s="135">
        <f t="shared" si="41"/>
        <v>0</v>
      </c>
      <c r="BP6" s="70">
        <f>VLOOKUP(BM6,Namn,27)</f>
        <v>0</v>
      </c>
      <c r="BQ6" s="70" t="e">
        <f t="shared" si="42"/>
        <v>#N/A</v>
      </c>
      <c r="BR6" s="70" t="e">
        <f t="shared" si="43"/>
        <v>#N/A</v>
      </c>
      <c r="BS6" s="70" t="e">
        <f t="shared" si="44"/>
        <v>#N/A</v>
      </c>
      <c r="BT6" s="70" t="e">
        <f t="shared" si="45"/>
        <v>#N/A</v>
      </c>
      <c r="BV6" s="70">
        <v>4</v>
      </c>
      <c r="BW6">
        <v>66</v>
      </c>
      <c r="BX6" s="135">
        <f t="shared" si="46"/>
        <v>0</v>
      </c>
      <c r="BY6" s="135">
        <f t="shared" si="47"/>
        <v>0</v>
      </c>
      <c r="BZ6" s="70">
        <f t="shared" si="48"/>
        <v>0</v>
      </c>
      <c r="CA6" s="70">
        <f t="shared" si="49"/>
        <v>0</v>
      </c>
      <c r="CB6" s="70">
        <f t="shared" si="50"/>
        <v>0</v>
      </c>
      <c r="CC6" s="70">
        <f t="shared" si="51"/>
        <v>0</v>
      </c>
      <c r="CD6" s="70">
        <f t="shared" si="52"/>
        <v>0</v>
      </c>
      <c r="CE6" s="70">
        <f t="shared" si="53"/>
        <v>0</v>
      </c>
      <c r="CF6" s="70">
        <v>4</v>
      </c>
      <c r="CG6">
        <v>53</v>
      </c>
      <c r="CH6" s="135" t="str">
        <f t="shared" si="54"/>
        <v xml:space="preserve">Arne </v>
      </c>
      <c r="CI6" s="135" t="str">
        <f t="shared" si="55"/>
        <v>Eriksson</v>
      </c>
      <c r="CJ6" s="70" t="str">
        <f t="shared" si="56"/>
        <v>Östergarns IK</v>
      </c>
      <c r="CK6" s="70">
        <f t="shared" si="57"/>
        <v>0</v>
      </c>
      <c r="CL6" s="70">
        <f t="shared" si="58"/>
        <v>0</v>
      </c>
      <c r="CM6" s="70">
        <f t="shared" si="59"/>
        <v>0</v>
      </c>
      <c r="CN6" s="70">
        <f t="shared" si="60"/>
        <v>0</v>
      </c>
      <c r="CP6" s="70" t="str">
        <f t="shared" si="61"/>
        <v>E</v>
      </c>
      <c r="CQ6" s="70">
        <v>4</v>
      </c>
      <c r="CR6">
        <v>41</v>
      </c>
      <c r="CS6" s="135" t="str">
        <f t="shared" si="62"/>
        <v xml:space="preserve">Amanda </v>
      </c>
      <c r="CT6" s="135" t="str">
        <f t="shared" si="63"/>
        <v>Jona</v>
      </c>
      <c r="CU6" s="70" t="str">
        <f t="shared" si="64"/>
        <v>Stockholms VK</v>
      </c>
      <c r="CV6" s="70">
        <f t="shared" si="65"/>
        <v>0</v>
      </c>
      <c r="CW6" s="70">
        <f t="shared" si="66"/>
        <v>0</v>
      </c>
      <c r="CX6" s="70">
        <f t="shared" si="67"/>
        <v>0</v>
      </c>
      <c r="CY6" s="70">
        <f t="shared" si="68"/>
        <v>0</v>
      </c>
      <c r="DA6" s="70" t="str">
        <f t="shared" si="69"/>
        <v>B</v>
      </c>
      <c r="DB6" s="70">
        <v>4</v>
      </c>
      <c r="DC6">
        <v>40</v>
      </c>
      <c r="DD6" s="135" t="str">
        <f t="shared" si="70"/>
        <v xml:space="preserve">Inge </v>
      </c>
      <c r="DE6" s="135" t="str">
        <f t="shared" si="71"/>
        <v>Olsson</v>
      </c>
      <c r="DF6" s="70" t="str">
        <f t="shared" si="72"/>
        <v>Roma IF</v>
      </c>
      <c r="DG6" s="70">
        <f t="shared" si="73"/>
        <v>0</v>
      </c>
      <c r="DH6" s="70">
        <f t="shared" si="74"/>
        <v>0</v>
      </c>
      <c r="DI6" s="70">
        <f t="shared" si="75"/>
        <v>0</v>
      </c>
      <c r="DJ6" s="70">
        <f t="shared" si="76"/>
        <v>0</v>
      </c>
      <c r="DL6" s="70">
        <v>4</v>
      </c>
      <c r="DM6" s="53"/>
      <c r="DN6" s="135">
        <f t="shared" si="77"/>
        <v>0</v>
      </c>
      <c r="DO6" s="135">
        <f t="shared" si="78"/>
        <v>0</v>
      </c>
      <c r="DP6" s="70">
        <f t="shared" si="79"/>
        <v>0</v>
      </c>
      <c r="DQ6" s="70" t="e">
        <f t="shared" si="80"/>
        <v>#N/A</v>
      </c>
      <c r="DR6" s="70" t="e">
        <f t="shared" si="81"/>
        <v>#N/A</v>
      </c>
      <c r="DS6" s="70" t="e">
        <f t="shared" si="82"/>
        <v>#N/A</v>
      </c>
      <c r="DT6" s="70" t="e">
        <f t="shared" si="83"/>
        <v>#N/A</v>
      </c>
      <c r="DV6" s="70">
        <v>4</v>
      </c>
      <c r="DW6" s="128"/>
      <c r="DX6" s="135">
        <f t="shared" si="84"/>
        <v>0</v>
      </c>
      <c r="DY6" s="135">
        <f t="shared" si="85"/>
        <v>0</v>
      </c>
      <c r="DZ6" s="70">
        <f t="shared" si="86"/>
        <v>0</v>
      </c>
      <c r="EF6" s="70">
        <v>4</v>
      </c>
      <c r="EG6"/>
      <c r="EH6" s="135">
        <f t="shared" si="87"/>
        <v>0</v>
      </c>
      <c r="EI6" s="135">
        <f t="shared" si="88"/>
        <v>0</v>
      </c>
      <c r="EJ6" s="70">
        <f t="shared" si="89"/>
        <v>0</v>
      </c>
      <c r="EK6" s="70" t="e">
        <f t="shared" si="90"/>
        <v>#N/A</v>
      </c>
      <c r="EL6" s="70" t="e">
        <f t="shared" si="91"/>
        <v>#N/A</v>
      </c>
      <c r="EM6" s="70" t="e">
        <f t="shared" si="92"/>
        <v>#N/A</v>
      </c>
      <c r="EN6" s="70" t="e">
        <f t="shared" si="93"/>
        <v>#N/A</v>
      </c>
      <c r="EO6" s="138" t="e">
        <f t="shared" si="94"/>
        <v>#N/A</v>
      </c>
      <c r="EQ6" s="70">
        <v>4</v>
      </c>
      <c r="ER6" s="127">
        <v>64</v>
      </c>
      <c r="ES6" s="135">
        <f t="shared" si="95"/>
        <v>0</v>
      </c>
      <c r="ET6" s="135">
        <f t="shared" si="96"/>
        <v>0</v>
      </c>
      <c r="EU6" s="70">
        <f t="shared" si="97"/>
        <v>0</v>
      </c>
      <c r="EV6" s="70">
        <f t="shared" si="98"/>
        <v>0</v>
      </c>
      <c r="EW6" s="70">
        <f t="shared" si="99"/>
        <v>0</v>
      </c>
      <c r="EX6" s="70">
        <f t="shared" si="100"/>
        <v>0</v>
      </c>
      <c r="EY6" s="70">
        <f t="shared" si="101"/>
        <v>0</v>
      </c>
      <c r="EZ6" s="138" t="str">
        <f t="shared" si="102"/>
        <v>B</v>
      </c>
      <c r="FA6" s="70">
        <v>4</v>
      </c>
      <c r="FB6" s="70">
        <f t="shared" si="103"/>
        <v>0</v>
      </c>
      <c r="FC6" s="251"/>
      <c r="FD6" s="135">
        <f t="shared" si="104"/>
        <v>0</v>
      </c>
      <c r="FE6" s="135">
        <f t="shared" si="105"/>
        <v>0</v>
      </c>
      <c r="FF6" s="251"/>
      <c r="FG6" s="135">
        <f t="shared" si="106"/>
        <v>0</v>
      </c>
      <c r="FH6" s="135">
        <f t="shared" si="107"/>
        <v>0</v>
      </c>
      <c r="FI6" s="251"/>
      <c r="FJ6" s="135">
        <f t="shared" si="108"/>
        <v>0</v>
      </c>
      <c r="FK6" s="135">
        <f t="shared" si="109"/>
        <v>0</v>
      </c>
      <c r="FL6" s="70" t="e">
        <f t="shared" si="110"/>
        <v>#N/A</v>
      </c>
      <c r="FM6" s="70" t="e">
        <f t="shared" si="111"/>
        <v>#N/A</v>
      </c>
      <c r="FN6" s="70" t="e">
        <f t="shared" si="112"/>
        <v>#N/A</v>
      </c>
      <c r="FO6" s="70" t="e">
        <f t="shared" si="113"/>
        <v>#N/A</v>
      </c>
      <c r="FQ6" s="70">
        <v>4</v>
      </c>
      <c r="FR6" s="70">
        <f t="shared" si="114"/>
        <v>0</v>
      </c>
      <c r="FT6" s="135">
        <f t="shared" si="115"/>
        <v>0</v>
      </c>
      <c r="FU6" s="135">
        <f t="shared" si="116"/>
        <v>0</v>
      </c>
      <c r="FW6" s="135">
        <f t="shared" si="117"/>
        <v>0</v>
      </c>
      <c r="FX6" s="135">
        <f t="shared" si="118"/>
        <v>0</v>
      </c>
      <c r="FZ6" s="135">
        <f t="shared" si="119"/>
        <v>0</v>
      </c>
      <c r="GA6" s="135">
        <f t="shared" si="120"/>
        <v>0</v>
      </c>
      <c r="GB6" s="70" t="e">
        <f t="shared" si="121"/>
        <v>#N/A</v>
      </c>
      <c r="GC6" s="70" t="e">
        <f t="shared" si="122"/>
        <v>#N/A</v>
      </c>
      <c r="GD6" s="70" t="e">
        <f t="shared" si="123"/>
        <v>#N/A</v>
      </c>
      <c r="GE6" s="70" t="e">
        <f t="shared" si="124"/>
        <v>#N/A</v>
      </c>
      <c r="GF6" s="70">
        <v>4</v>
      </c>
      <c r="GG6" s="70">
        <f t="shared" si="125"/>
        <v>0</v>
      </c>
      <c r="GI6" s="135">
        <f>VLOOKUP(GH6,Namn,2)</f>
        <v>0</v>
      </c>
      <c r="GJ6" s="135">
        <f>VLOOKUP(GH6,Namn,3)</f>
        <v>0</v>
      </c>
      <c r="GL6" s="135">
        <f>VLOOKUP(GK6,Namn,2)</f>
        <v>0</v>
      </c>
      <c r="GM6" s="135">
        <f>VLOOKUP(GK6,Namn,3)</f>
        <v>0</v>
      </c>
      <c r="GO6" s="135">
        <f>VLOOKUP(GN6,Namn,2)</f>
        <v>0</v>
      </c>
      <c r="GP6" s="135">
        <f>VLOOKUP(GN6,Namn,3)</f>
        <v>0</v>
      </c>
      <c r="GQ6" s="70" t="e">
        <f t="shared" si="126"/>
        <v>#N/A</v>
      </c>
      <c r="GR6" s="70" t="e">
        <f t="shared" si="127"/>
        <v>#N/A</v>
      </c>
      <c r="GS6" s="70" t="e">
        <f t="shared" si="128"/>
        <v>#N/A</v>
      </c>
      <c r="GT6" s="70" t="e">
        <f t="shared" si="129"/>
        <v>#N/A</v>
      </c>
      <c r="GV6" s="70">
        <v>4</v>
      </c>
      <c r="GW6" s="70">
        <f t="shared" si="130"/>
        <v>0</v>
      </c>
      <c r="GY6" s="135">
        <f t="shared" si="131"/>
        <v>0</v>
      </c>
      <c r="GZ6" s="135">
        <f t="shared" si="132"/>
        <v>0</v>
      </c>
      <c r="HB6" s="135">
        <f t="shared" si="133"/>
        <v>0</v>
      </c>
      <c r="HC6" s="135">
        <f t="shared" si="134"/>
        <v>0</v>
      </c>
      <c r="HE6" s="135">
        <f t="shared" si="135"/>
        <v>0</v>
      </c>
      <c r="HF6" s="135">
        <f t="shared" si="136"/>
        <v>0</v>
      </c>
      <c r="HG6" s="70" t="e">
        <f t="shared" si="137"/>
        <v>#N/A</v>
      </c>
      <c r="HH6" s="70" t="e">
        <f t="shared" si="138"/>
        <v>#N/A</v>
      </c>
      <c r="HI6" s="70" t="e">
        <f t="shared" si="139"/>
        <v>#N/A</v>
      </c>
      <c r="HJ6" s="70" t="e">
        <f t="shared" si="140"/>
        <v>#N/A</v>
      </c>
      <c r="HL6" s="70">
        <f t="shared" si="141"/>
        <v>0</v>
      </c>
      <c r="HN6" s="135">
        <f t="shared" si="142"/>
        <v>0</v>
      </c>
      <c r="HO6" s="135">
        <f t="shared" si="143"/>
        <v>0</v>
      </c>
      <c r="HQ6" s="135">
        <f t="shared" si="144"/>
        <v>0</v>
      </c>
      <c r="HR6" s="135">
        <f t="shared" si="145"/>
        <v>0</v>
      </c>
      <c r="HT6" s="135">
        <f t="shared" si="146"/>
        <v>0</v>
      </c>
      <c r="HU6" s="135">
        <f t="shared" si="147"/>
        <v>0</v>
      </c>
      <c r="HV6" s="70" t="e">
        <f t="shared" ref="HV6:HV45" si="165">VLOOKUP(HM6,$A$3:$J$225,10)</f>
        <v>#N/A</v>
      </c>
      <c r="HW6" s="70" t="e">
        <f t="shared" ref="HW6:HW45" si="166">VLOOKUP(HP6,$A$3:$J$225,10)</f>
        <v>#N/A</v>
      </c>
      <c r="HX6" s="70" t="e">
        <f t="shared" ref="HX6:HX45" si="167">VLOOKUP(HS6,$A$3:$J$225,10)</f>
        <v>#N/A</v>
      </c>
      <c r="HY6" s="70" t="e">
        <f t="shared" si="148"/>
        <v>#N/A</v>
      </c>
      <c r="IA6" s="70">
        <v>4</v>
      </c>
      <c r="IB6">
        <v>83</v>
      </c>
      <c r="IC6" s="135">
        <f t="shared" si="149"/>
        <v>0</v>
      </c>
      <c r="ID6" s="135">
        <f t="shared" si="150"/>
        <v>0</v>
      </c>
      <c r="IE6" s="70">
        <f t="shared" si="151"/>
        <v>0</v>
      </c>
      <c r="IF6" s="70">
        <f t="shared" si="152"/>
        <v>0</v>
      </c>
      <c r="IG6" s="70">
        <f t="shared" si="153"/>
        <v>0</v>
      </c>
      <c r="IH6" s="70">
        <f t="shared" si="154"/>
        <v>0</v>
      </c>
      <c r="II6" s="70">
        <f t="shared" si="155"/>
        <v>0</v>
      </c>
      <c r="IJ6" s="138">
        <f t="shared" si="156"/>
        <v>0</v>
      </c>
      <c r="IL6" s="70">
        <v>4</v>
      </c>
      <c r="IM6">
        <v>53</v>
      </c>
      <c r="IN6" s="135" t="str">
        <f t="shared" si="157"/>
        <v xml:space="preserve">Arne </v>
      </c>
      <c r="IO6" s="135" t="str">
        <f t="shared" si="158"/>
        <v>Eriksson</v>
      </c>
      <c r="IP6" s="70" t="str">
        <f t="shared" si="159"/>
        <v>Östergarns IK</v>
      </c>
      <c r="IQ6" s="70">
        <f t="shared" si="160"/>
        <v>0</v>
      </c>
      <c r="IR6" s="70">
        <f t="shared" si="161"/>
        <v>0</v>
      </c>
      <c r="IS6" s="70">
        <f t="shared" si="162"/>
        <v>0</v>
      </c>
      <c r="IT6" s="70">
        <f t="shared" si="163"/>
        <v>0</v>
      </c>
      <c r="IU6" s="138" t="str">
        <f t="shared" si="164"/>
        <v>E</v>
      </c>
    </row>
    <row r="7" spans="1:255" s="70" customFormat="1" x14ac:dyDescent="0.2">
      <c r="A7">
        <v>5</v>
      </c>
      <c r="B7" s="353" t="s">
        <v>429</v>
      </c>
      <c r="C7" s="353" t="s">
        <v>430</v>
      </c>
      <c r="D7" t="s">
        <v>417</v>
      </c>
      <c r="E7" s="133" t="str">
        <f t="shared" si="0"/>
        <v>A</v>
      </c>
      <c r="F7" s="133" t="str">
        <f t="shared" si="1"/>
        <v>H</v>
      </c>
      <c r="G7" s="251"/>
      <c r="H7" s="251"/>
      <c r="I7" s="251"/>
      <c r="J7" s="133">
        <f t="shared" si="2"/>
        <v>0</v>
      </c>
      <c r="K7" s="133">
        <f t="shared" si="3"/>
        <v>0</v>
      </c>
      <c r="L7" s="133" t="str">
        <f t="shared" si="4"/>
        <v>X</v>
      </c>
      <c r="M7" s="133"/>
      <c r="N7" s="133">
        <v>5</v>
      </c>
      <c r="O7" s="128"/>
      <c r="P7" s="135">
        <f t="shared" si="5"/>
        <v>0</v>
      </c>
      <c r="Q7" s="135">
        <f t="shared" si="6"/>
        <v>0</v>
      </c>
      <c r="R7" s="133">
        <f t="shared" si="7"/>
        <v>0</v>
      </c>
      <c r="S7" s="133" t="e">
        <f t="shared" si="8"/>
        <v>#N/A</v>
      </c>
      <c r="T7" s="133" t="e">
        <f t="shared" si="9"/>
        <v>#N/A</v>
      </c>
      <c r="U7" s="133" t="e">
        <f t="shared" si="10"/>
        <v>#N/A</v>
      </c>
      <c r="V7" s="133" t="e">
        <f t="shared" si="11"/>
        <v>#N/A</v>
      </c>
      <c r="W7" s="133" t="str">
        <f t="shared" si="12"/>
        <v/>
      </c>
      <c r="X7" s="70">
        <v>5</v>
      </c>
      <c r="Y7">
        <v>87</v>
      </c>
      <c r="Z7" s="135">
        <f t="shared" si="13"/>
        <v>0</v>
      </c>
      <c r="AA7" s="135">
        <f t="shared" si="14"/>
        <v>0</v>
      </c>
      <c r="AB7" s="70">
        <f t="shared" si="15"/>
        <v>0</v>
      </c>
      <c r="AC7" s="70">
        <f t="shared" si="16"/>
        <v>0</v>
      </c>
      <c r="AD7" s="70">
        <f t="shared" si="17"/>
        <v>0</v>
      </c>
      <c r="AE7" s="70">
        <f t="shared" si="18"/>
        <v>0</v>
      </c>
      <c r="AF7" s="70">
        <f t="shared" si="19"/>
        <v>0</v>
      </c>
      <c r="AH7" s="135">
        <v>5</v>
      </c>
      <c r="AI7">
        <v>44</v>
      </c>
      <c r="AJ7" s="135" t="str">
        <f t="shared" si="20"/>
        <v>Michel</v>
      </c>
      <c r="AK7" s="135" t="str">
        <f t="shared" si="21"/>
        <v>Ådefjäll</v>
      </c>
      <c r="AL7" s="70" t="str">
        <f t="shared" si="22"/>
        <v>Stockholms VK</v>
      </c>
      <c r="AM7" s="70">
        <f t="shared" si="23"/>
        <v>0</v>
      </c>
      <c r="AN7" s="70">
        <f t="shared" si="24"/>
        <v>0</v>
      </c>
      <c r="AO7" s="70">
        <f t="shared" si="25"/>
        <v>0</v>
      </c>
      <c r="AP7" s="70">
        <f t="shared" si="26"/>
        <v>0</v>
      </c>
      <c r="AR7" s="70">
        <v>5</v>
      </c>
      <c r="AS7" s="128"/>
      <c r="AT7" s="135">
        <f t="shared" si="27"/>
        <v>0</v>
      </c>
      <c r="AU7" s="135">
        <f t="shared" si="28"/>
        <v>0</v>
      </c>
      <c r="AV7" s="70">
        <f t="shared" si="29"/>
        <v>0</v>
      </c>
      <c r="AW7" s="70" t="e">
        <f t="shared" si="30"/>
        <v>#N/A</v>
      </c>
      <c r="AX7" s="70" t="e">
        <f t="shared" si="31"/>
        <v>#N/A</v>
      </c>
      <c r="AY7" s="70" t="e">
        <f t="shared" si="32"/>
        <v>#N/A</v>
      </c>
      <c r="AZ7" s="70" t="e">
        <f t="shared" si="33"/>
        <v>#N/A</v>
      </c>
      <c r="BB7" s="70">
        <v>5</v>
      </c>
      <c r="BC7" s="128"/>
      <c r="BD7" s="135">
        <f t="shared" si="34"/>
        <v>0</v>
      </c>
      <c r="BE7" s="135">
        <f t="shared" si="35"/>
        <v>0</v>
      </c>
      <c r="BF7" s="70">
        <f t="shared" si="36"/>
        <v>0</v>
      </c>
      <c r="BG7" s="70" t="e">
        <f t="shared" si="37"/>
        <v>#N/A</v>
      </c>
      <c r="BH7" s="70" t="e">
        <f t="shared" si="38"/>
        <v>#N/A</v>
      </c>
      <c r="BI7" s="70" t="e">
        <f t="shared" si="39"/>
        <v>#N/A</v>
      </c>
      <c r="BJ7" s="70" t="e">
        <f t="shared" si="40"/>
        <v>#N/A</v>
      </c>
      <c r="BK7" s="70" t="str">
        <f>IF(VLOOKUP(BC7,Namn,8)="X","Elit",IF(VLOOKUP(BC7,Namn,9)="X","A",IF(VLOOKUP(BC7,Namn,10)="X","B",IF(VLOOKUP(BC7,Namn,11)="X","C",IF(VLOOKUP(BC7,Namn,12)="X","D",IF(VLOOKUP(BC7,Namn,13)="X","OB",IF(VLOOKUP(BC7,Namn,10)="X","OG","")))))))</f>
        <v/>
      </c>
      <c r="BL7" s="70">
        <v>5</v>
      </c>
      <c r="BM7" s="128"/>
      <c r="BN7" s="135">
        <f>VLOOKUP(BM7,Namn,2)</f>
        <v>0</v>
      </c>
      <c r="BO7" s="135">
        <f t="shared" si="41"/>
        <v>0</v>
      </c>
      <c r="BP7" s="70">
        <f>VLOOKUP(BM7,Namn,27)</f>
        <v>0</v>
      </c>
      <c r="BQ7" s="70" t="e">
        <f t="shared" si="42"/>
        <v>#N/A</v>
      </c>
      <c r="BR7" s="70" t="e">
        <f t="shared" si="43"/>
        <v>#N/A</v>
      </c>
      <c r="BS7" s="70" t="e">
        <f t="shared" si="44"/>
        <v>#N/A</v>
      </c>
      <c r="BT7" s="70" t="e">
        <f t="shared" si="45"/>
        <v>#N/A</v>
      </c>
      <c r="BV7" s="70">
        <v>5</v>
      </c>
      <c r="BW7"/>
      <c r="BX7" s="135">
        <f t="shared" si="46"/>
        <v>0</v>
      </c>
      <c r="BY7" s="135">
        <f t="shared" si="47"/>
        <v>0</v>
      </c>
      <c r="BZ7" s="70">
        <f t="shared" si="48"/>
        <v>0</v>
      </c>
      <c r="CA7" s="70" t="e">
        <f t="shared" si="49"/>
        <v>#N/A</v>
      </c>
      <c r="CB7" s="70" t="e">
        <f t="shared" si="50"/>
        <v>#N/A</v>
      </c>
      <c r="CC7" s="70" t="e">
        <f t="shared" si="51"/>
        <v>#N/A</v>
      </c>
      <c r="CD7" s="70" t="e">
        <f t="shared" si="52"/>
        <v>#N/A</v>
      </c>
      <c r="CE7" s="70">
        <f t="shared" si="53"/>
        <v>0</v>
      </c>
      <c r="CF7" s="70">
        <v>5</v>
      </c>
      <c r="CG7">
        <v>59</v>
      </c>
      <c r="CH7" s="135" t="str">
        <f t="shared" si="54"/>
        <v>Johan</v>
      </c>
      <c r="CI7" s="135" t="str">
        <f t="shared" si="55"/>
        <v>Pettersson</v>
      </c>
      <c r="CJ7" s="70" t="str">
        <f t="shared" si="56"/>
        <v>Östergarns IK</v>
      </c>
      <c r="CK7" s="70">
        <f t="shared" si="57"/>
        <v>0</v>
      </c>
      <c r="CL7" s="70">
        <f t="shared" si="58"/>
        <v>0</v>
      </c>
      <c r="CM7" s="70">
        <f t="shared" si="59"/>
        <v>0</v>
      </c>
      <c r="CN7" s="70">
        <f t="shared" si="60"/>
        <v>0</v>
      </c>
      <c r="CP7" s="70" t="str">
        <f t="shared" si="61"/>
        <v>B</v>
      </c>
      <c r="CQ7" s="70">
        <v>5</v>
      </c>
      <c r="CR7">
        <v>48</v>
      </c>
      <c r="CS7" s="135" t="str">
        <f t="shared" si="62"/>
        <v>Niclas</v>
      </c>
      <c r="CT7" s="135" t="str">
        <f t="shared" si="63"/>
        <v>Seholm</v>
      </c>
      <c r="CU7" s="70" t="str">
        <f t="shared" si="64"/>
        <v>Västra Frölunda</v>
      </c>
      <c r="CV7" s="70">
        <f t="shared" si="65"/>
        <v>0</v>
      </c>
      <c r="CW7" s="70">
        <f t="shared" si="66"/>
        <v>0</v>
      </c>
      <c r="CX7" s="70">
        <f t="shared" si="67"/>
        <v>0</v>
      </c>
      <c r="CY7" s="70">
        <f t="shared" si="68"/>
        <v>0</v>
      </c>
      <c r="DA7" s="70" t="str">
        <f t="shared" si="69"/>
        <v>C</v>
      </c>
      <c r="DB7" s="70">
        <v>5</v>
      </c>
      <c r="DC7">
        <v>45</v>
      </c>
      <c r="DD7" s="135" t="str">
        <f t="shared" si="70"/>
        <v>Markus</v>
      </c>
      <c r="DE7" s="135" t="str">
        <f t="shared" si="71"/>
        <v>Eliasson</v>
      </c>
      <c r="DF7" s="70" t="str">
        <f t="shared" si="72"/>
        <v>VK Björken</v>
      </c>
      <c r="DG7" s="70">
        <f t="shared" si="73"/>
        <v>0</v>
      </c>
      <c r="DH7" s="70">
        <f t="shared" si="74"/>
        <v>0</v>
      </c>
      <c r="DI7" s="70">
        <f t="shared" si="75"/>
        <v>0</v>
      </c>
      <c r="DJ7" s="70">
        <f t="shared" si="76"/>
        <v>0</v>
      </c>
      <c r="DL7" s="70">
        <v>5</v>
      </c>
      <c r="DM7" s="53"/>
      <c r="DN7" s="135">
        <f t="shared" si="77"/>
        <v>0</v>
      </c>
      <c r="DO7" s="135">
        <f t="shared" si="78"/>
        <v>0</v>
      </c>
      <c r="DP7" s="70">
        <f t="shared" si="79"/>
        <v>0</v>
      </c>
      <c r="DQ7" s="70" t="e">
        <f t="shared" si="80"/>
        <v>#N/A</v>
      </c>
      <c r="DR7" s="70" t="e">
        <f t="shared" si="81"/>
        <v>#N/A</v>
      </c>
      <c r="DS7" s="70" t="e">
        <f t="shared" si="82"/>
        <v>#N/A</v>
      </c>
      <c r="DT7" s="70" t="e">
        <f t="shared" si="83"/>
        <v>#N/A</v>
      </c>
      <c r="DV7" s="70">
        <v>5</v>
      </c>
      <c r="DW7" s="128"/>
      <c r="DX7" s="135">
        <f t="shared" si="84"/>
        <v>0</v>
      </c>
      <c r="DY7" s="135">
        <f t="shared" si="85"/>
        <v>0</v>
      </c>
      <c r="DZ7" s="70">
        <f t="shared" si="86"/>
        <v>0</v>
      </c>
      <c r="EF7" s="70">
        <v>5</v>
      </c>
      <c r="EG7"/>
      <c r="EH7" s="135">
        <f t="shared" si="87"/>
        <v>0</v>
      </c>
      <c r="EI7" s="135">
        <f t="shared" si="88"/>
        <v>0</v>
      </c>
      <c r="EJ7" s="70">
        <f t="shared" si="89"/>
        <v>0</v>
      </c>
      <c r="EK7" s="70" t="e">
        <f t="shared" si="90"/>
        <v>#N/A</v>
      </c>
      <c r="EL7" s="70" t="e">
        <f t="shared" si="91"/>
        <v>#N/A</v>
      </c>
      <c r="EM7" s="70" t="e">
        <f t="shared" si="92"/>
        <v>#N/A</v>
      </c>
      <c r="EN7" s="70" t="e">
        <f t="shared" si="93"/>
        <v>#N/A</v>
      </c>
      <c r="EO7" s="138" t="e">
        <f t="shared" si="94"/>
        <v>#N/A</v>
      </c>
      <c r="EQ7" s="70">
        <v>5</v>
      </c>
      <c r="ER7" s="127"/>
      <c r="ES7" s="135">
        <f t="shared" si="95"/>
        <v>0</v>
      </c>
      <c r="ET7" s="135">
        <f t="shared" si="96"/>
        <v>0</v>
      </c>
      <c r="EU7" s="70">
        <f t="shared" si="97"/>
        <v>0</v>
      </c>
      <c r="EV7" s="70" t="e">
        <f t="shared" si="98"/>
        <v>#N/A</v>
      </c>
      <c r="EW7" s="70" t="e">
        <f t="shared" si="99"/>
        <v>#N/A</v>
      </c>
      <c r="EX7" s="70" t="e">
        <f t="shared" si="100"/>
        <v>#N/A</v>
      </c>
      <c r="EY7" s="70" t="e">
        <f t="shared" si="101"/>
        <v>#N/A</v>
      </c>
      <c r="EZ7" s="138" t="e">
        <f t="shared" si="102"/>
        <v>#N/A</v>
      </c>
      <c r="FA7" s="70">
        <v>5</v>
      </c>
      <c r="FB7" s="70">
        <f t="shared" si="103"/>
        <v>0</v>
      </c>
      <c r="FC7" s="251"/>
      <c r="FD7" s="135">
        <f t="shared" si="104"/>
        <v>0</v>
      </c>
      <c r="FE7" s="135">
        <f t="shared" si="105"/>
        <v>0</v>
      </c>
      <c r="FF7" s="251"/>
      <c r="FG7" s="135">
        <f t="shared" si="106"/>
        <v>0</v>
      </c>
      <c r="FH7" s="135">
        <f t="shared" si="107"/>
        <v>0</v>
      </c>
      <c r="FI7" s="251"/>
      <c r="FJ7" s="135">
        <f t="shared" si="108"/>
        <v>0</v>
      </c>
      <c r="FK7" s="135">
        <f t="shared" si="109"/>
        <v>0</v>
      </c>
      <c r="FL7" s="70" t="e">
        <f t="shared" si="110"/>
        <v>#N/A</v>
      </c>
      <c r="FM7" s="70" t="e">
        <f t="shared" si="111"/>
        <v>#N/A</v>
      </c>
      <c r="FN7" s="70" t="e">
        <f t="shared" si="112"/>
        <v>#N/A</v>
      </c>
      <c r="FO7" s="70" t="e">
        <f t="shared" si="113"/>
        <v>#N/A</v>
      </c>
      <c r="FQ7" s="70">
        <v>5</v>
      </c>
      <c r="FR7" s="70">
        <f t="shared" si="114"/>
        <v>0</v>
      </c>
      <c r="FT7" s="135">
        <f t="shared" si="115"/>
        <v>0</v>
      </c>
      <c r="FU7" s="135">
        <f t="shared" si="116"/>
        <v>0</v>
      </c>
      <c r="FW7" s="135">
        <f t="shared" si="117"/>
        <v>0</v>
      </c>
      <c r="FX7" s="135">
        <f t="shared" si="118"/>
        <v>0</v>
      </c>
      <c r="FZ7" s="135">
        <f t="shared" si="119"/>
        <v>0</v>
      </c>
      <c r="GA7" s="135">
        <f t="shared" si="120"/>
        <v>0</v>
      </c>
      <c r="GB7" s="70" t="e">
        <f t="shared" si="121"/>
        <v>#N/A</v>
      </c>
      <c r="GC7" s="70" t="e">
        <f t="shared" si="122"/>
        <v>#N/A</v>
      </c>
      <c r="GD7" s="70" t="e">
        <f t="shared" si="123"/>
        <v>#N/A</v>
      </c>
      <c r="GE7" s="70" t="e">
        <f t="shared" si="124"/>
        <v>#N/A</v>
      </c>
      <c r="GF7" s="70">
        <v>5</v>
      </c>
      <c r="GG7" s="70">
        <f t="shared" si="125"/>
        <v>0</v>
      </c>
      <c r="GI7" s="135">
        <f>VLOOKUP(GH7,Namn,2)</f>
        <v>0</v>
      </c>
      <c r="GJ7" s="135">
        <f>VLOOKUP(GH7,Namn,3)</f>
        <v>0</v>
      </c>
      <c r="GL7" s="135">
        <f>VLOOKUP(GK7,Namn,2)</f>
        <v>0</v>
      </c>
      <c r="GM7" s="135">
        <f>VLOOKUP(GK7,Namn,3)</f>
        <v>0</v>
      </c>
      <c r="GO7" s="135">
        <f>VLOOKUP(GN7,Namn,2)</f>
        <v>0</v>
      </c>
      <c r="GP7" s="135">
        <f>VLOOKUP(GN7,Namn,3)</f>
        <v>0</v>
      </c>
      <c r="GQ7" s="70" t="e">
        <f t="shared" si="126"/>
        <v>#N/A</v>
      </c>
      <c r="GR7" s="70" t="e">
        <f t="shared" si="127"/>
        <v>#N/A</v>
      </c>
      <c r="GS7" s="70" t="e">
        <f t="shared" si="128"/>
        <v>#N/A</v>
      </c>
      <c r="GT7" s="70" t="e">
        <f t="shared" si="129"/>
        <v>#N/A</v>
      </c>
      <c r="GV7" s="70">
        <v>5</v>
      </c>
      <c r="GW7" s="70">
        <f t="shared" si="130"/>
        <v>0</v>
      </c>
      <c r="GY7" s="135">
        <f t="shared" si="131"/>
        <v>0</v>
      </c>
      <c r="GZ7" s="135">
        <f t="shared" si="132"/>
        <v>0</v>
      </c>
      <c r="HB7" s="135">
        <f t="shared" si="133"/>
        <v>0</v>
      </c>
      <c r="HC7" s="135">
        <f t="shared" si="134"/>
        <v>0</v>
      </c>
      <c r="HE7" s="135">
        <f t="shared" si="135"/>
        <v>0</v>
      </c>
      <c r="HF7" s="135">
        <f t="shared" si="136"/>
        <v>0</v>
      </c>
      <c r="HG7" s="70" t="e">
        <f t="shared" si="137"/>
        <v>#N/A</v>
      </c>
      <c r="HH7" s="70" t="e">
        <f t="shared" si="138"/>
        <v>#N/A</v>
      </c>
      <c r="HI7" s="70" t="e">
        <f t="shared" si="139"/>
        <v>#N/A</v>
      </c>
      <c r="HJ7" s="70" t="e">
        <f t="shared" si="140"/>
        <v>#N/A</v>
      </c>
      <c r="HL7" s="70">
        <f t="shared" si="141"/>
        <v>0</v>
      </c>
      <c r="HN7" s="135">
        <f t="shared" si="142"/>
        <v>0</v>
      </c>
      <c r="HO7" s="135">
        <f t="shared" si="143"/>
        <v>0</v>
      </c>
      <c r="HQ7" s="135">
        <f t="shared" si="144"/>
        <v>0</v>
      </c>
      <c r="HR7" s="135">
        <f t="shared" si="145"/>
        <v>0</v>
      </c>
      <c r="HT7" s="135">
        <f t="shared" si="146"/>
        <v>0</v>
      </c>
      <c r="HU7" s="135">
        <f t="shared" si="147"/>
        <v>0</v>
      </c>
      <c r="HV7" s="70" t="e">
        <f t="shared" si="165"/>
        <v>#N/A</v>
      </c>
      <c r="HW7" s="70" t="e">
        <f t="shared" si="166"/>
        <v>#N/A</v>
      </c>
      <c r="HX7" s="70" t="e">
        <f t="shared" si="167"/>
        <v>#N/A</v>
      </c>
      <c r="HY7" s="70" t="e">
        <f t="shared" si="148"/>
        <v>#N/A</v>
      </c>
      <c r="IA7" s="70">
        <v>5</v>
      </c>
      <c r="IB7">
        <v>87</v>
      </c>
      <c r="IC7" s="135">
        <f t="shared" si="149"/>
        <v>0</v>
      </c>
      <c r="ID7" s="135">
        <f t="shared" si="150"/>
        <v>0</v>
      </c>
      <c r="IE7" s="70">
        <f t="shared" si="151"/>
        <v>0</v>
      </c>
      <c r="IF7" s="70">
        <f t="shared" si="152"/>
        <v>0</v>
      </c>
      <c r="IG7" s="70">
        <f t="shared" si="153"/>
        <v>0</v>
      </c>
      <c r="IH7" s="70">
        <f t="shared" si="154"/>
        <v>0</v>
      </c>
      <c r="II7" s="70">
        <f t="shared" si="155"/>
        <v>0</v>
      </c>
      <c r="IJ7" s="138">
        <f t="shared" si="156"/>
        <v>0</v>
      </c>
      <c r="IL7" s="70">
        <v>5</v>
      </c>
      <c r="IM7">
        <v>59</v>
      </c>
      <c r="IN7" s="135" t="str">
        <f t="shared" si="157"/>
        <v>Johan</v>
      </c>
      <c r="IO7" s="135" t="str">
        <f t="shared" si="158"/>
        <v>Pettersson</v>
      </c>
      <c r="IP7" s="70" t="str">
        <f t="shared" si="159"/>
        <v>Östergarns IK</v>
      </c>
      <c r="IQ7" s="70">
        <f t="shared" si="160"/>
        <v>0</v>
      </c>
      <c r="IR7" s="70">
        <f t="shared" si="161"/>
        <v>0</v>
      </c>
      <c r="IS7" s="70">
        <f t="shared" si="162"/>
        <v>0</v>
      </c>
      <c r="IT7" s="70">
        <f t="shared" si="163"/>
        <v>0</v>
      </c>
      <c r="IU7" s="138" t="str">
        <f t="shared" si="164"/>
        <v>B</v>
      </c>
    </row>
    <row r="8" spans="1:255" s="70" customFormat="1" x14ac:dyDescent="0.2">
      <c r="A8">
        <v>6</v>
      </c>
      <c r="B8" s="353" t="s">
        <v>431</v>
      </c>
      <c r="C8" s="353" t="s">
        <v>62</v>
      </c>
      <c r="D8" t="s">
        <v>417</v>
      </c>
      <c r="E8" s="133" t="str">
        <f t="shared" si="0"/>
        <v>A</v>
      </c>
      <c r="F8" s="133" t="str">
        <f t="shared" si="1"/>
        <v>H</v>
      </c>
      <c r="G8" s="251"/>
      <c r="H8" s="251"/>
      <c r="I8" s="251"/>
      <c r="J8" s="133">
        <f t="shared" si="2"/>
        <v>0</v>
      </c>
      <c r="K8" s="133">
        <f t="shared" si="3"/>
        <v>0</v>
      </c>
      <c r="L8" s="133" t="str">
        <f t="shared" si="4"/>
        <v>X</v>
      </c>
      <c r="M8" s="133"/>
      <c r="N8" s="133">
        <v>6</v>
      </c>
      <c r="O8" s="128"/>
      <c r="P8" s="135">
        <f t="shared" si="5"/>
        <v>0</v>
      </c>
      <c r="Q8" s="135">
        <f t="shared" si="6"/>
        <v>0</v>
      </c>
      <c r="R8" s="133">
        <f t="shared" si="7"/>
        <v>0</v>
      </c>
      <c r="S8" s="133" t="e">
        <f t="shared" si="8"/>
        <v>#N/A</v>
      </c>
      <c r="T8" s="133" t="e">
        <f t="shared" si="9"/>
        <v>#N/A</v>
      </c>
      <c r="U8" s="133" t="e">
        <f t="shared" si="10"/>
        <v>#N/A</v>
      </c>
      <c r="V8" s="133" t="e">
        <f t="shared" si="11"/>
        <v>#N/A</v>
      </c>
      <c r="W8" s="133" t="str">
        <f t="shared" si="12"/>
        <v/>
      </c>
      <c r="X8" s="70">
        <v>6</v>
      </c>
      <c r="Y8" s="128"/>
      <c r="Z8" s="135">
        <f t="shared" si="13"/>
        <v>0</v>
      </c>
      <c r="AA8" s="135">
        <f t="shared" si="14"/>
        <v>0</v>
      </c>
      <c r="AB8" s="70">
        <f t="shared" si="15"/>
        <v>0</v>
      </c>
      <c r="AC8" s="70" t="e">
        <f t="shared" si="16"/>
        <v>#N/A</v>
      </c>
      <c r="AD8" s="70" t="e">
        <f t="shared" si="17"/>
        <v>#N/A</v>
      </c>
      <c r="AE8" s="70" t="e">
        <f t="shared" si="18"/>
        <v>#N/A</v>
      </c>
      <c r="AF8" s="70" t="e">
        <f t="shared" si="19"/>
        <v>#N/A</v>
      </c>
      <c r="AH8" s="135">
        <v>6</v>
      </c>
      <c r="AI8">
        <v>93</v>
      </c>
      <c r="AJ8" s="135">
        <f t="shared" si="20"/>
        <v>0</v>
      </c>
      <c r="AK8" s="135">
        <f t="shared" si="21"/>
        <v>0</v>
      </c>
      <c r="AL8" s="70">
        <f t="shared" si="22"/>
        <v>0</v>
      </c>
      <c r="AM8" s="70">
        <f t="shared" si="23"/>
        <v>0</v>
      </c>
      <c r="AN8" s="70">
        <f t="shared" si="24"/>
        <v>0</v>
      </c>
      <c r="AO8" s="70">
        <f t="shared" si="25"/>
        <v>0</v>
      </c>
      <c r="AP8" s="70">
        <f t="shared" si="26"/>
        <v>0</v>
      </c>
      <c r="AR8" s="70">
        <v>6</v>
      </c>
      <c r="AS8" s="128"/>
      <c r="AT8" s="135">
        <f t="shared" si="27"/>
        <v>0</v>
      </c>
      <c r="AU8" s="135">
        <f t="shared" si="28"/>
        <v>0</v>
      </c>
      <c r="AV8" s="70">
        <f t="shared" si="29"/>
        <v>0</v>
      </c>
      <c r="AW8" s="70" t="e">
        <f t="shared" si="30"/>
        <v>#N/A</v>
      </c>
      <c r="AX8" s="70" t="e">
        <f t="shared" si="31"/>
        <v>#N/A</v>
      </c>
      <c r="AY8" s="70" t="e">
        <f t="shared" si="32"/>
        <v>#N/A</v>
      </c>
      <c r="AZ8" s="70" t="e">
        <f t="shared" si="33"/>
        <v>#N/A</v>
      </c>
      <c r="BD8" s="135">
        <f t="shared" si="34"/>
        <v>0</v>
      </c>
      <c r="BE8" s="135">
        <f t="shared" si="35"/>
        <v>0</v>
      </c>
      <c r="BF8" s="70">
        <f t="shared" si="36"/>
        <v>0</v>
      </c>
      <c r="BG8" s="70" t="e">
        <f t="shared" si="37"/>
        <v>#N/A</v>
      </c>
      <c r="BH8" s="70" t="e">
        <f t="shared" si="38"/>
        <v>#N/A</v>
      </c>
      <c r="BI8" s="70" t="e">
        <f t="shared" si="39"/>
        <v>#N/A</v>
      </c>
      <c r="BJ8" s="70" t="e">
        <f t="shared" si="40"/>
        <v>#N/A</v>
      </c>
      <c r="BM8" s="128"/>
      <c r="BN8" s="135">
        <f>VLOOKUP(BM8,Namn,27)</f>
        <v>0</v>
      </c>
      <c r="BO8" s="135">
        <f t="shared" si="41"/>
        <v>0</v>
      </c>
      <c r="BP8" s="70">
        <f>VLOOKUP(BM8,Namn,26)</f>
        <v>0</v>
      </c>
      <c r="BQ8" s="70" t="e">
        <f t="shared" si="42"/>
        <v>#N/A</v>
      </c>
      <c r="BR8" s="70" t="e">
        <f t="shared" si="43"/>
        <v>#N/A</v>
      </c>
      <c r="BS8" s="70" t="e">
        <f t="shared" si="44"/>
        <v>#N/A</v>
      </c>
      <c r="BT8" s="70" t="e">
        <f t="shared" si="45"/>
        <v>#N/A</v>
      </c>
      <c r="BV8" s="70">
        <v>6</v>
      </c>
      <c r="BW8"/>
      <c r="BX8" s="135">
        <f t="shared" si="46"/>
        <v>0</v>
      </c>
      <c r="BY8" s="135">
        <f t="shared" si="47"/>
        <v>0</v>
      </c>
      <c r="BZ8" s="70">
        <f t="shared" si="48"/>
        <v>0</v>
      </c>
      <c r="CA8" s="70" t="e">
        <f t="shared" si="49"/>
        <v>#N/A</v>
      </c>
      <c r="CB8" s="70" t="e">
        <f t="shared" si="50"/>
        <v>#N/A</v>
      </c>
      <c r="CC8" s="70" t="e">
        <f t="shared" si="51"/>
        <v>#N/A</v>
      </c>
      <c r="CD8" s="70" t="e">
        <f t="shared" si="52"/>
        <v>#N/A</v>
      </c>
      <c r="CE8" s="70">
        <f t="shared" si="53"/>
        <v>0</v>
      </c>
      <c r="CF8" s="70">
        <v>6</v>
      </c>
      <c r="CG8">
        <v>60</v>
      </c>
      <c r="CH8" s="135" t="str">
        <f t="shared" si="54"/>
        <v>Johan</v>
      </c>
      <c r="CI8" s="135" t="str">
        <f t="shared" si="55"/>
        <v>Pettersson</v>
      </c>
      <c r="CJ8" s="70" t="str">
        <f t="shared" si="56"/>
        <v>Östergarns IK</v>
      </c>
      <c r="CK8" s="70">
        <f t="shared" si="57"/>
        <v>0</v>
      </c>
      <c r="CL8" s="70">
        <f t="shared" si="58"/>
        <v>0</v>
      </c>
      <c r="CM8" s="70">
        <f t="shared" si="59"/>
        <v>0</v>
      </c>
      <c r="CN8" s="70">
        <f t="shared" si="60"/>
        <v>0</v>
      </c>
      <c r="CP8" s="70" t="str">
        <f t="shared" si="61"/>
        <v>B</v>
      </c>
      <c r="CQ8" s="70">
        <v>6</v>
      </c>
      <c r="CR8">
        <v>54</v>
      </c>
      <c r="CS8" s="135" t="str">
        <f t="shared" si="62"/>
        <v>Henric</v>
      </c>
      <c r="CT8" s="135" t="str">
        <f t="shared" si="63"/>
        <v>Lavergren</v>
      </c>
      <c r="CU8" s="70" t="str">
        <f t="shared" si="64"/>
        <v>Östergarns IK</v>
      </c>
      <c r="CV8" s="70">
        <f t="shared" si="65"/>
        <v>0</v>
      </c>
      <c r="CW8" s="70">
        <f t="shared" si="66"/>
        <v>0</v>
      </c>
      <c r="CX8" s="70">
        <f t="shared" si="67"/>
        <v>0</v>
      </c>
      <c r="CY8" s="70">
        <f t="shared" si="68"/>
        <v>0</v>
      </c>
      <c r="DA8" s="70" t="str">
        <f t="shared" si="69"/>
        <v>A</v>
      </c>
      <c r="DB8" s="70">
        <v>6</v>
      </c>
      <c r="DC8">
        <v>46</v>
      </c>
      <c r="DD8" s="135" t="str">
        <f t="shared" si="70"/>
        <v>Joacim</v>
      </c>
      <c r="DE8" s="135" t="str">
        <f t="shared" si="71"/>
        <v>Jonsson</v>
      </c>
      <c r="DF8" s="70" t="str">
        <f t="shared" si="72"/>
        <v>VK Björken</v>
      </c>
      <c r="DG8" s="70">
        <f t="shared" si="73"/>
        <v>0</v>
      </c>
      <c r="DH8" s="70">
        <f t="shared" si="74"/>
        <v>0</v>
      </c>
      <c r="DI8" s="70">
        <f t="shared" si="75"/>
        <v>0</v>
      </c>
      <c r="DJ8" s="70">
        <f t="shared" si="76"/>
        <v>0</v>
      </c>
      <c r="DL8" s="70">
        <v>6</v>
      </c>
      <c r="DM8" s="53"/>
      <c r="DN8" s="135">
        <f t="shared" si="77"/>
        <v>0</v>
      </c>
      <c r="DO8" s="135">
        <f t="shared" si="78"/>
        <v>0</v>
      </c>
      <c r="DP8" s="70">
        <f t="shared" si="79"/>
        <v>0</v>
      </c>
      <c r="DQ8" s="70" t="e">
        <f t="shared" si="80"/>
        <v>#N/A</v>
      </c>
      <c r="DR8" s="70" t="e">
        <f t="shared" si="81"/>
        <v>#N/A</v>
      </c>
      <c r="DS8" s="70" t="e">
        <f t="shared" si="82"/>
        <v>#N/A</v>
      </c>
      <c r="DT8" s="70" t="e">
        <f t="shared" si="83"/>
        <v>#N/A</v>
      </c>
      <c r="DV8" s="70">
        <v>6</v>
      </c>
      <c r="DW8" s="128"/>
      <c r="DX8" s="135">
        <f t="shared" si="84"/>
        <v>0</v>
      </c>
      <c r="DY8" s="135">
        <f t="shared" si="85"/>
        <v>0</v>
      </c>
      <c r="DZ8" s="70">
        <f t="shared" si="86"/>
        <v>0</v>
      </c>
      <c r="EF8" s="70">
        <v>6</v>
      </c>
      <c r="EG8"/>
      <c r="EH8" s="135">
        <f t="shared" si="87"/>
        <v>0</v>
      </c>
      <c r="EI8" s="135">
        <f t="shared" si="88"/>
        <v>0</v>
      </c>
      <c r="EJ8" s="70">
        <f t="shared" si="89"/>
        <v>0</v>
      </c>
      <c r="EK8" s="70" t="e">
        <f t="shared" si="90"/>
        <v>#N/A</v>
      </c>
      <c r="EL8" s="70" t="e">
        <f t="shared" si="91"/>
        <v>#N/A</v>
      </c>
      <c r="EM8" s="70" t="e">
        <f t="shared" si="92"/>
        <v>#N/A</v>
      </c>
      <c r="EN8" s="70" t="e">
        <f t="shared" si="93"/>
        <v>#N/A</v>
      </c>
      <c r="EO8" s="138" t="e">
        <f t="shared" si="94"/>
        <v>#N/A</v>
      </c>
      <c r="EQ8" s="70">
        <v>6</v>
      </c>
      <c r="ER8"/>
      <c r="ES8" s="135">
        <f t="shared" si="95"/>
        <v>0</v>
      </c>
      <c r="ET8" s="135">
        <f t="shared" si="96"/>
        <v>0</v>
      </c>
      <c r="EU8" s="70">
        <f t="shared" si="97"/>
        <v>0</v>
      </c>
      <c r="EV8" s="70" t="e">
        <f t="shared" si="98"/>
        <v>#N/A</v>
      </c>
      <c r="EW8" s="70" t="e">
        <f t="shared" si="99"/>
        <v>#N/A</v>
      </c>
      <c r="EX8" s="70" t="e">
        <f t="shared" si="100"/>
        <v>#N/A</v>
      </c>
      <c r="EY8" s="70" t="e">
        <f t="shared" si="101"/>
        <v>#N/A</v>
      </c>
      <c r="EZ8" s="138" t="e">
        <f t="shared" si="102"/>
        <v>#N/A</v>
      </c>
      <c r="FA8" s="70">
        <v>6</v>
      </c>
      <c r="FB8" s="70">
        <f t="shared" si="103"/>
        <v>0</v>
      </c>
      <c r="FC8" s="251"/>
      <c r="FD8" s="135">
        <f t="shared" si="104"/>
        <v>0</v>
      </c>
      <c r="FE8" s="135">
        <f t="shared" si="105"/>
        <v>0</v>
      </c>
      <c r="FF8" s="251"/>
      <c r="FG8" s="135">
        <f t="shared" si="106"/>
        <v>0</v>
      </c>
      <c r="FH8" s="135">
        <f t="shared" si="107"/>
        <v>0</v>
      </c>
      <c r="FI8" s="251"/>
      <c r="FJ8" s="135">
        <f t="shared" si="108"/>
        <v>0</v>
      </c>
      <c r="FK8" s="135">
        <f t="shared" si="109"/>
        <v>0</v>
      </c>
      <c r="FL8" s="70" t="e">
        <f t="shared" si="110"/>
        <v>#N/A</v>
      </c>
      <c r="FM8" s="70" t="e">
        <f t="shared" si="111"/>
        <v>#N/A</v>
      </c>
      <c r="FN8" s="70" t="e">
        <f t="shared" si="112"/>
        <v>#N/A</v>
      </c>
      <c r="FO8" s="70" t="e">
        <f t="shared" si="113"/>
        <v>#N/A</v>
      </c>
      <c r="FQ8" s="70">
        <v>6</v>
      </c>
      <c r="FR8" s="70">
        <f t="shared" si="114"/>
        <v>0</v>
      </c>
      <c r="FT8" s="135">
        <f t="shared" si="115"/>
        <v>0</v>
      </c>
      <c r="FU8" s="135">
        <f t="shared" si="116"/>
        <v>0</v>
      </c>
      <c r="FW8" s="135">
        <f t="shared" si="117"/>
        <v>0</v>
      </c>
      <c r="FX8" s="135">
        <f t="shared" si="118"/>
        <v>0</v>
      </c>
      <c r="FZ8" s="135">
        <f t="shared" si="119"/>
        <v>0</v>
      </c>
      <c r="GA8" s="135">
        <f t="shared" si="120"/>
        <v>0</v>
      </c>
      <c r="GB8" s="70" t="e">
        <f t="shared" si="121"/>
        <v>#N/A</v>
      </c>
      <c r="GC8" s="70" t="e">
        <f t="shared" si="122"/>
        <v>#N/A</v>
      </c>
      <c r="GD8" s="70" t="e">
        <f t="shared" si="123"/>
        <v>#N/A</v>
      </c>
      <c r="GE8" s="70" t="e">
        <f t="shared" si="124"/>
        <v>#N/A</v>
      </c>
      <c r="GF8" s="70">
        <v>6</v>
      </c>
      <c r="GG8" s="70">
        <f t="shared" si="125"/>
        <v>0</v>
      </c>
      <c r="GI8" s="135">
        <f t="shared" ref="GI8:GI43" si="168">VLOOKUP(GH8,Namn,27)</f>
        <v>0</v>
      </c>
      <c r="GJ8" s="135">
        <f t="shared" ref="GJ8:GJ43" si="169">VLOOKUP(GH8,Namn,3)</f>
        <v>0</v>
      </c>
      <c r="GL8" s="135">
        <f t="shared" ref="GL8:GL43" si="170">VLOOKUP(GK8,Namn,27)</f>
        <v>0</v>
      </c>
      <c r="GM8" s="135">
        <f t="shared" ref="GM8:GM43" si="171">VLOOKUP(GK8,Namn,3)</f>
        <v>0</v>
      </c>
      <c r="GO8" s="135">
        <f t="shared" ref="GO8:GO43" si="172">VLOOKUP(GN8,Namn,27)</f>
        <v>0</v>
      </c>
      <c r="GP8" s="135">
        <f t="shared" ref="GP8:GP43" si="173">VLOOKUP(GN8,Namn,3)</f>
        <v>0</v>
      </c>
      <c r="GQ8" s="70" t="e">
        <f t="shared" si="126"/>
        <v>#N/A</v>
      </c>
      <c r="GR8" s="70" t="e">
        <f t="shared" si="127"/>
        <v>#N/A</v>
      </c>
      <c r="GS8" s="70" t="e">
        <f t="shared" si="128"/>
        <v>#N/A</v>
      </c>
      <c r="GT8" s="70" t="e">
        <f t="shared" si="129"/>
        <v>#N/A</v>
      </c>
      <c r="GV8" s="70">
        <v>6</v>
      </c>
      <c r="GW8" s="70">
        <f t="shared" si="130"/>
        <v>0</v>
      </c>
      <c r="GY8" s="135">
        <f t="shared" si="131"/>
        <v>0</v>
      </c>
      <c r="GZ8" s="135">
        <f t="shared" si="132"/>
        <v>0</v>
      </c>
      <c r="HB8" s="135">
        <f t="shared" si="133"/>
        <v>0</v>
      </c>
      <c r="HC8" s="135">
        <f t="shared" si="134"/>
        <v>0</v>
      </c>
      <c r="HE8" s="135">
        <f t="shared" si="135"/>
        <v>0</v>
      </c>
      <c r="HF8" s="135">
        <f t="shared" si="136"/>
        <v>0</v>
      </c>
      <c r="HG8" s="70" t="e">
        <f t="shared" si="137"/>
        <v>#N/A</v>
      </c>
      <c r="HH8" s="70" t="e">
        <f t="shared" si="138"/>
        <v>#N/A</v>
      </c>
      <c r="HI8" s="70" t="e">
        <f t="shared" si="139"/>
        <v>#N/A</v>
      </c>
      <c r="HJ8" s="70" t="e">
        <f t="shared" si="140"/>
        <v>#N/A</v>
      </c>
      <c r="HL8" s="70">
        <f t="shared" si="141"/>
        <v>0</v>
      </c>
      <c r="HN8" s="135">
        <f t="shared" si="142"/>
        <v>0</v>
      </c>
      <c r="HO8" s="135">
        <f t="shared" si="143"/>
        <v>0</v>
      </c>
      <c r="HQ8" s="135">
        <f t="shared" si="144"/>
        <v>0</v>
      </c>
      <c r="HR8" s="135">
        <f t="shared" si="145"/>
        <v>0</v>
      </c>
      <c r="HT8" s="135">
        <f t="shared" si="146"/>
        <v>0</v>
      </c>
      <c r="HU8" s="135">
        <f t="shared" si="147"/>
        <v>0</v>
      </c>
      <c r="HV8" s="70" t="e">
        <f t="shared" si="165"/>
        <v>#N/A</v>
      </c>
      <c r="HW8" s="70" t="e">
        <f t="shared" si="166"/>
        <v>#N/A</v>
      </c>
      <c r="HX8" s="70" t="e">
        <f t="shared" si="167"/>
        <v>#N/A</v>
      </c>
      <c r="HY8" s="70" t="e">
        <f t="shared" si="148"/>
        <v>#N/A</v>
      </c>
      <c r="IA8" s="70">
        <v>6</v>
      </c>
      <c r="IB8">
        <v>14</v>
      </c>
      <c r="IC8" s="135" t="str">
        <f t="shared" si="149"/>
        <v>Barbro</v>
      </c>
      <c r="ID8" s="135" t="str">
        <f t="shared" si="150"/>
        <v>Wettersten</v>
      </c>
      <c r="IE8" s="70" t="str">
        <f t="shared" si="151"/>
        <v>Fole IF</v>
      </c>
      <c r="IF8" s="70">
        <f t="shared" si="152"/>
        <v>0</v>
      </c>
      <c r="IG8" s="70">
        <f t="shared" si="153"/>
        <v>0</v>
      </c>
      <c r="IH8" s="70">
        <f t="shared" si="154"/>
        <v>0</v>
      </c>
      <c r="II8" s="70">
        <f t="shared" si="155"/>
        <v>0</v>
      </c>
      <c r="IJ8" s="138">
        <f t="shared" si="156"/>
        <v>0</v>
      </c>
      <c r="IL8" s="70">
        <v>6</v>
      </c>
      <c r="IM8">
        <v>60</v>
      </c>
      <c r="IN8" s="135" t="str">
        <f t="shared" si="157"/>
        <v>Johan</v>
      </c>
      <c r="IO8" s="135" t="str">
        <f t="shared" si="158"/>
        <v>Pettersson</v>
      </c>
      <c r="IP8" s="70" t="str">
        <f t="shared" si="159"/>
        <v>Östergarns IK</v>
      </c>
      <c r="IQ8" s="70">
        <f t="shared" si="160"/>
        <v>0</v>
      </c>
      <c r="IR8" s="70">
        <f t="shared" si="161"/>
        <v>0</v>
      </c>
      <c r="IS8" s="70">
        <f t="shared" si="162"/>
        <v>0</v>
      </c>
      <c r="IT8" s="70">
        <f t="shared" si="163"/>
        <v>0</v>
      </c>
      <c r="IU8" s="138" t="str">
        <f t="shared" si="164"/>
        <v>B</v>
      </c>
    </row>
    <row r="9" spans="1:255" s="70" customFormat="1" x14ac:dyDescent="0.2">
      <c r="A9">
        <v>7</v>
      </c>
      <c r="B9" s="353" t="s">
        <v>140</v>
      </c>
      <c r="C9" s="353" t="s">
        <v>432</v>
      </c>
      <c r="D9" t="s">
        <v>417</v>
      </c>
      <c r="E9" s="133" t="str">
        <f t="shared" si="0"/>
        <v>E</v>
      </c>
      <c r="F9" s="133" t="str">
        <f t="shared" si="1"/>
        <v>H</v>
      </c>
      <c r="G9" s="251"/>
      <c r="H9" s="251"/>
      <c r="I9" s="251"/>
      <c r="J9" s="133">
        <f t="shared" si="2"/>
        <v>0</v>
      </c>
      <c r="K9" s="133">
        <f t="shared" si="3"/>
        <v>0</v>
      </c>
      <c r="L9" s="133" t="str">
        <f t="shared" si="4"/>
        <v>X</v>
      </c>
      <c r="M9" s="133"/>
      <c r="N9" s="133"/>
      <c r="O9" s="133"/>
      <c r="P9" s="133"/>
      <c r="Q9" s="133"/>
      <c r="R9" s="133"/>
      <c r="S9" s="133" t="e">
        <f t="shared" si="8"/>
        <v>#N/A</v>
      </c>
      <c r="T9" s="133" t="e">
        <f t="shared" si="9"/>
        <v>#N/A</v>
      </c>
      <c r="U9" s="133" t="e">
        <f t="shared" si="10"/>
        <v>#N/A</v>
      </c>
      <c r="V9" s="133" t="e">
        <f t="shared" si="11"/>
        <v>#N/A</v>
      </c>
      <c r="W9" s="133"/>
      <c r="X9" s="70">
        <v>7</v>
      </c>
      <c r="Y9" s="128"/>
      <c r="Z9" s="135">
        <f t="shared" si="13"/>
        <v>0</v>
      </c>
      <c r="AA9" s="135">
        <f t="shared" si="14"/>
        <v>0</v>
      </c>
      <c r="AB9" s="70">
        <f t="shared" si="15"/>
        <v>0</v>
      </c>
      <c r="AC9" s="70" t="e">
        <f t="shared" si="16"/>
        <v>#N/A</v>
      </c>
      <c r="AD9" s="70" t="e">
        <f t="shared" si="17"/>
        <v>#N/A</v>
      </c>
      <c r="AE9" s="70" t="e">
        <f t="shared" si="18"/>
        <v>#N/A</v>
      </c>
      <c r="AF9" s="70" t="e">
        <f t="shared" si="19"/>
        <v>#N/A</v>
      </c>
      <c r="AH9" s="135">
        <v>7</v>
      </c>
      <c r="AI9">
        <v>98</v>
      </c>
      <c r="AJ9" s="135">
        <f t="shared" si="20"/>
        <v>0</v>
      </c>
      <c r="AK9" s="135">
        <f t="shared" si="21"/>
        <v>0</v>
      </c>
      <c r="AL9" s="70">
        <f t="shared" si="22"/>
        <v>0</v>
      </c>
      <c r="AM9" s="70">
        <f t="shared" si="23"/>
        <v>0</v>
      </c>
      <c r="AN9" s="70">
        <f t="shared" si="24"/>
        <v>0</v>
      </c>
      <c r="AO9" s="70">
        <f t="shared" si="25"/>
        <v>0</v>
      </c>
      <c r="AP9" s="70">
        <f t="shared" si="26"/>
        <v>0</v>
      </c>
      <c r="AR9" s="70">
        <v>7</v>
      </c>
      <c r="AS9" s="128"/>
      <c r="AT9" s="135">
        <f t="shared" si="27"/>
        <v>0</v>
      </c>
      <c r="AU9" s="135">
        <f t="shared" si="28"/>
        <v>0</v>
      </c>
      <c r="AV9" s="70">
        <f t="shared" si="29"/>
        <v>0</v>
      </c>
      <c r="AW9" s="70" t="e">
        <f t="shared" si="30"/>
        <v>#N/A</v>
      </c>
      <c r="AX9" s="70" t="e">
        <f t="shared" si="31"/>
        <v>#N/A</v>
      </c>
      <c r="AY9" s="70" t="e">
        <f t="shared" si="32"/>
        <v>#N/A</v>
      </c>
      <c r="AZ9" s="70" t="e">
        <f t="shared" si="33"/>
        <v>#N/A</v>
      </c>
      <c r="BD9" s="135">
        <f t="shared" si="34"/>
        <v>0</v>
      </c>
      <c r="BE9" s="135">
        <f t="shared" si="35"/>
        <v>0</v>
      </c>
      <c r="BF9" s="70">
        <f t="shared" si="36"/>
        <v>0</v>
      </c>
      <c r="BG9" s="70" t="e">
        <f t="shared" si="37"/>
        <v>#N/A</v>
      </c>
      <c r="BH9" s="70" t="e">
        <f t="shared" si="38"/>
        <v>#N/A</v>
      </c>
      <c r="BI9" s="70" t="e">
        <f t="shared" si="39"/>
        <v>#N/A</v>
      </c>
      <c r="BJ9" s="70" t="e">
        <f t="shared" si="40"/>
        <v>#N/A</v>
      </c>
      <c r="BN9" s="135">
        <f>VLOOKUP(BM9,Namn,27)</f>
        <v>0</v>
      </c>
      <c r="BO9" s="135">
        <f t="shared" si="41"/>
        <v>0</v>
      </c>
      <c r="BP9" s="70">
        <f>VLOOKUP(BM9,Namn,26)</f>
        <v>0</v>
      </c>
      <c r="BQ9" s="70" t="e">
        <f t="shared" si="42"/>
        <v>#N/A</v>
      </c>
      <c r="BR9" s="70" t="e">
        <f t="shared" si="43"/>
        <v>#N/A</v>
      </c>
      <c r="BS9" s="70" t="e">
        <f t="shared" si="44"/>
        <v>#N/A</v>
      </c>
      <c r="BT9" s="70" t="e">
        <f t="shared" si="45"/>
        <v>#N/A</v>
      </c>
      <c r="BV9" s="70">
        <v>7</v>
      </c>
      <c r="BW9"/>
      <c r="BX9" s="135">
        <f t="shared" si="46"/>
        <v>0</v>
      </c>
      <c r="BY9" s="135">
        <f t="shared" si="47"/>
        <v>0</v>
      </c>
      <c r="BZ9" s="70">
        <f t="shared" si="48"/>
        <v>0</v>
      </c>
      <c r="CA9" s="70" t="e">
        <f t="shared" si="49"/>
        <v>#N/A</v>
      </c>
      <c r="CB9" s="70" t="e">
        <f t="shared" si="50"/>
        <v>#N/A</v>
      </c>
      <c r="CC9" s="70" t="e">
        <f t="shared" si="51"/>
        <v>#N/A</v>
      </c>
      <c r="CD9" s="70" t="e">
        <f t="shared" si="52"/>
        <v>#N/A</v>
      </c>
      <c r="CE9" s="70">
        <f t="shared" si="53"/>
        <v>0</v>
      </c>
      <c r="CF9" s="70">
        <v>7</v>
      </c>
      <c r="CG9">
        <v>61</v>
      </c>
      <c r="CH9" s="135" t="str">
        <f t="shared" si="54"/>
        <v>Johan</v>
      </c>
      <c r="CI9" s="135" t="str">
        <f t="shared" si="55"/>
        <v>Pettersson</v>
      </c>
      <c r="CJ9" s="70" t="str">
        <f t="shared" si="56"/>
        <v>Östergarns IK</v>
      </c>
      <c r="CK9" s="70">
        <f t="shared" si="57"/>
        <v>0</v>
      </c>
      <c r="CL9" s="70">
        <f t="shared" si="58"/>
        <v>0</v>
      </c>
      <c r="CM9" s="70">
        <f t="shared" si="59"/>
        <v>0</v>
      </c>
      <c r="CN9" s="70">
        <f t="shared" si="60"/>
        <v>0</v>
      </c>
      <c r="CP9" s="70" t="str">
        <f t="shared" si="61"/>
        <v>B</v>
      </c>
      <c r="CQ9" s="70">
        <v>7</v>
      </c>
      <c r="CR9">
        <v>56</v>
      </c>
      <c r="CS9" s="135" t="str">
        <f t="shared" si="62"/>
        <v>Johan</v>
      </c>
      <c r="CT9" s="135" t="str">
        <f t="shared" si="63"/>
        <v>Pettersson</v>
      </c>
      <c r="CU9" s="70" t="str">
        <f t="shared" si="64"/>
        <v>Östergarns IK</v>
      </c>
      <c r="CV9" s="70">
        <f t="shared" si="65"/>
        <v>0</v>
      </c>
      <c r="CW9" s="70">
        <f t="shared" si="66"/>
        <v>0</v>
      </c>
      <c r="CX9" s="70">
        <f t="shared" si="67"/>
        <v>0</v>
      </c>
      <c r="CY9" s="70">
        <f t="shared" si="68"/>
        <v>0</v>
      </c>
      <c r="DA9" s="70" t="str">
        <f t="shared" si="69"/>
        <v>B</v>
      </c>
      <c r="DB9" s="70">
        <v>7</v>
      </c>
      <c r="DC9">
        <v>47</v>
      </c>
      <c r="DD9" s="135" t="str">
        <f t="shared" si="70"/>
        <v>Margareta</v>
      </c>
      <c r="DE9" s="135" t="str">
        <f t="shared" si="71"/>
        <v>Sasse</v>
      </c>
      <c r="DF9" s="70" t="str">
        <f t="shared" si="72"/>
        <v>Västra Frölunda</v>
      </c>
      <c r="DG9" s="70">
        <f t="shared" si="73"/>
        <v>0</v>
      </c>
      <c r="DH9" s="70">
        <f t="shared" si="74"/>
        <v>0</v>
      </c>
      <c r="DI9" s="70">
        <f t="shared" si="75"/>
        <v>0</v>
      </c>
      <c r="DJ9" s="70">
        <f t="shared" si="76"/>
        <v>0</v>
      </c>
      <c r="DL9" s="70">
        <v>7</v>
      </c>
      <c r="DM9" s="128"/>
      <c r="DN9" s="135">
        <f t="shared" si="77"/>
        <v>0</v>
      </c>
      <c r="DO9" s="135">
        <f t="shared" si="78"/>
        <v>0</v>
      </c>
      <c r="DP9" s="70">
        <f t="shared" si="79"/>
        <v>0</v>
      </c>
      <c r="DQ9" s="70" t="e">
        <f t="shared" si="80"/>
        <v>#N/A</v>
      </c>
      <c r="DR9" s="70" t="e">
        <f t="shared" si="81"/>
        <v>#N/A</v>
      </c>
      <c r="DS9" s="70" t="e">
        <f t="shared" si="82"/>
        <v>#N/A</v>
      </c>
      <c r="DT9" s="70" t="e">
        <f t="shared" si="83"/>
        <v>#N/A</v>
      </c>
      <c r="DV9" s="70">
        <v>7</v>
      </c>
      <c r="DW9" s="128"/>
      <c r="DX9" s="135">
        <f t="shared" si="84"/>
        <v>0</v>
      </c>
      <c r="DY9" s="135">
        <f t="shared" si="85"/>
        <v>0</v>
      </c>
      <c r="DZ9" s="70">
        <f t="shared" si="86"/>
        <v>0</v>
      </c>
      <c r="EA9" s="70" t="e">
        <f>VLOOKUP(DW9,$A$3:$J$277,7)</f>
        <v>#N/A</v>
      </c>
      <c r="EB9" s="70" t="e">
        <f>VLOOKUP(DW9,$A$3:$J$277,8)</f>
        <v>#N/A</v>
      </c>
      <c r="EC9" s="70" t="e">
        <f>VLOOKUP(DW9,$A$3:$J$277,9)</f>
        <v>#N/A</v>
      </c>
      <c r="ED9" s="70" t="e">
        <f>VLOOKUP(DW9,$A$3:$J$277,10)</f>
        <v>#N/A</v>
      </c>
      <c r="EE9" s="70" t="str">
        <f>IF(VLOOKUP(DW9,Namn,8)="X","Elit",IF(VLOOKUP(DW9,Namn,9)="X","A",IF(VLOOKUP(DW9,Namn,10)="X","B",IF(VLOOKUP(DW9,Namn,11)="X","C",IF(VLOOKUP(DW9,Namn,12)="X","D",IF(VLOOKUP(DW9,Namn,13)="X","OB",IF(VLOOKUP(DW9,Namn,10)="X","OG","")))))))</f>
        <v/>
      </c>
      <c r="EF9" s="70">
        <v>7</v>
      </c>
      <c r="EG9"/>
      <c r="EH9" s="135">
        <f t="shared" si="87"/>
        <v>0</v>
      </c>
      <c r="EI9" s="135">
        <f t="shared" si="88"/>
        <v>0</v>
      </c>
      <c r="EJ9" s="70">
        <f t="shared" si="89"/>
        <v>0</v>
      </c>
      <c r="EK9" s="70" t="e">
        <f t="shared" si="90"/>
        <v>#N/A</v>
      </c>
      <c r="EL9" s="70" t="e">
        <f t="shared" si="91"/>
        <v>#N/A</v>
      </c>
      <c r="EM9" s="70" t="e">
        <f t="shared" si="92"/>
        <v>#N/A</v>
      </c>
      <c r="EN9" s="70" t="e">
        <f t="shared" si="93"/>
        <v>#N/A</v>
      </c>
      <c r="EO9" s="138" t="e">
        <f t="shared" si="94"/>
        <v>#N/A</v>
      </c>
      <c r="EQ9" s="70">
        <v>7</v>
      </c>
      <c r="ER9" s="53"/>
      <c r="ES9" s="135">
        <f t="shared" si="95"/>
        <v>0</v>
      </c>
      <c r="ET9" s="135">
        <f t="shared" si="96"/>
        <v>0</v>
      </c>
      <c r="EU9" s="70">
        <f t="shared" si="97"/>
        <v>0</v>
      </c>
      <c r="EV9" s="70" t="e">
        <f t="shared" si="98"/>
        <v>#N/A</v>
      </c>
      <c r="EW9" s="70" t="e">
        <f t="shared" si="99"/>
        <v>#N/A</v>
      </c>
      <c r="EX9" s="70" t="e">
        <f t="shared" si="100"/>
        <v>#N/A</v>
      </c>
      <c r="EY9" s="70" t="e">
        <f t="shared" si="101"/>
        <v>#N/A</v>
      </c>
      <c r="EZ9" s="138" t="e">
        <f t="shared" si="102"/>
        <v>#N/A</v>
      </c>
      <c r="FA9" s="70">
        <v>7</v>
      </c>
      <c r="FB9" s="70">
        <f t="shared" si="103"/>
        <v>0</v>
      </c>
      <c r="FC9" s="251"/>
      <c r="FD9" s="135">
        <f t="shared" si="104"/>
        <v>0</v>
      </c>
      <c r="FE9" s="135">
        <f t="shared" si="105"/>
        <v>0</v>
      </c>
      <c r="FF9" s="251"/>
      <c r="FG9" s="135">
        <f t="shared" si="106"/>
        <v>0</v>
      </c>
      <c r="FH9" s="135">
        <f t="shared" si="107"/>
        <v>0</v>
      </c>
      <c r="FI9" s="251"/>
      <c r="FJ9" s="135">
        <f t="shared" si="108"/>
        <v>0</v>
      </c>
      <c r="FK9" s="135">
        <f t="shared" si="109"/>
        <v>0</v>
      </c>
      <c r="FL9" s="70" t="e">
        <f t="shared" si="110"/>
        <v>#N/A</v>
      </c>
      <c r="FM9" s="70" t="e">
        <f t="shared" si="111"/>
        <v>#N/A</v>
      </c>
      <c r="FN9" s="70" t="e">
        <f t="shared" si="112"/>
        <v>#N/A</v>
      </c>
      <c r="FO9" s="70" t="e">
        <f t="shared" si="113"/>
        <v>#N/A</v>
      </c>
      <c r="FQ9" s="70">
        <v>7</v>
      </c>
      <c r="FR9" s="70">
        <f t="shared" si="114"/>
        <v>0</v>
      </c>
      <c r="FT9" s="135">
        <f t="shared" si="115"/>
        <v>0</v>
      </c>
      <c r="FU9" s="135">
        <f t="shared" si="116"/>
        <v>0</v>
      </c>
      <c r="FW9" s="135">
        <f t="shared" si="117"/>
        <v>0</v>
      </c>
      <c r="FX9" s="135">
        <f t="shared" si="118"/>
        <v>0</v>
      </c>
      <c r="FZ9" s="135">
        <f t="shared" si="119"/>
        <v>0</v>
      </c>
      <c r="GA9" s="135">
        <f t="shared" si="120"/>
        <v>0</v>
      </c>
      <c r="GB9" s="70" t="e">
        <f t="shared" si="121"/>
        <v>#N/A</v>
      </c>
      <c r="GC9" s="70" t="e">
        <f t="shared" si="122"/>
        <v>#N/A</v>
      </c>
      <c r="GD9" s="70" t="e">
        <f t="shared" si="123"/>
        <v>#N/A</v>
      </c>
      <c r="GE9" s="70" t="e">
        <f t="shared" si="124"/>
        <v>#N/A</v>
      </c>
      <c r="GF9" s="70">
        <v>7</v>
      </c>
      <c r="GG9" s="70">
        <f t="shared" si="125"/>
        <v>0</v>
      </c>
      <c r="GI9" s="135">
        <f t="shared" si="168"/>
        <v>0</v>
      </c>
      <c r="GJ9" s="135">
        <f t="shared" si="169"/>
        <v>0</v>
      </c>
      <c r="GL9" s="135">
        <f t="shared" si="170"/>
        <v>0</v>
      </c>
      <c r="GM9" s="135">
        <f t="shared" si="171"/>
        <v>0</v>
      </c>
      <c r="GO9" s="135">
        <f t="shared" si="172"/>
        <v>0</v>
      </c>
      <c r="GP9" s="135">
        <f t="shared" si="173"/>
        <v>0</v>
      </c>
      <c r="GQ9" s="70" t="e">
        <f t="shared" si="126"/>
        <v>#N/A</v>
      </c>
      <c r="GR9" s="70" t="e">
        <f t="shared" si="127"/>
        <v>#N/A</v>
      </c>
      <c r="GS9" s="70" t="e">
        <f t="shared" si="128"/>
        <v>#N/A</v>
      </c>
      <c r="GT9" s="70" t="e">
        <f t="shared" si="129"/>
        <v>#N/A</v>
      </c>
      <c r="GV9" s="70">
        <v>7</v>
      </c>
      <c r="GW9" s="70">
        <f t="shared" si="130"/>
        <v>0</v>
      </c>
      <c r="GY9" s="135">
        <f t="shared" si="131"/>
        <v>0</v>
      </c>
      <c r="GZ9" s="135">
        <f t="shared" si="132"/>
        <v>0</v>
      </c>
      <c r="HB9" s="135">
        <f t="shared" si="133"/>
        <v>0</v>
      </c>
      <c r="HC9" s="135">
        <f t="shared" si="134"/>
        <v>0</v>
      </c>
      <c r="HE9" s="135">
        <f t="shared" si="135"/>
        <v>0</v>
      </c>
      <c r="HF9" s="135">
        <f t="shared" si="136"/>
        <v>0</v>
      </c>
      <c r="HG9" s="70" t="e">
        <f t="shared" si="137"/>
        <v>#N/A</v>
      </c>
      <c r="HH9" s="70" t="e">
        <f t="shared" si="138"/>
        <v>#N/A</v>
      </c>
      <c r="HI9" s="70" t="e">
        <f t="shared" si="139"/>
        <v>#N/A</v>
      </c>
      <c r="HJ9" s="70" t="e">
        <f t="shared" si="140"/>
        <v>#N/A</v>
      </c>
      <c r="HN9" s="135">
        <f t="shared" ref="HN9:HN42" si="174">VLOOKUP(HM9,Namn,27)</f>
        <v>0</v>
      </c>
      <c r="HO9" s="135">
        <f t="shared" ref="HO9:HO42" si="175">VLOOKUP(HM9,Namn,3)</f>
        <v>0</v>
      </c>
      <c r="HQ9" s="135">
        <f t="shared" ref="HQ9:HQ42" si="176">VLOOKUP(HP9,Namn,27)</f>
        <v>0</v>
      </c>
      <c r="HR9" s="135">
        <f t="shared" ref="HR9:HR42" si="177">VLOOKUP(HP9,Namn,3)</f>
        <v>0</v>
      </c>
      <c r="HT9" s="135">
        <f t="shared" ref="HT9:HT42" si="178">VLOOKUP(HS9,Namn,27)</f>
        <v>0</v>
      </c>
      <c r="HU9" s="135">
        <f t="shared" ref="HU9:HU42" si="179">VLOOKUP(HS9,Namn,3)</f>
        <v>0</v>
      </c>
      <c r="HV9" s="70" t="e">
        <f t="shared" si="165"/>
        <v>#N/A</v>
      </c>
      <c r="HW9" s="70" t="e">
        <f t="shared" si="166"/>
        <v>#N/A</v>
      </c>
      <c r="HX9" s="70" t="e">
        <f t="shared" si="167"/>
        <v>#N/A</v>
      </c>
      <c r="HY9" s="70" t="e">
        <f t="shared" si="148"/>
        <v>#N/A</v>
      </c>
      <c r="IA9" s="70">
        <v>7</v>
      </c>
      <c r="IB9">
        <v>18</v>
      </c>
      <c r="IC9" s="135" t="str">
        <f t="shared" si="149"/>
        <v>Anders</v>
      </c>
      <c r="ID9" s="135" t="str">
        <f t="shared" si="150"/>
        <v xml:space="preserve">Johansson </v>
      </c>
      <c r="IE9" s="70" t="str">
        <f t="shared" si="151"/>
        <v>Fårö IF</v>
      </c>
      <c r="IF9" s="70">
        <f t="shared" si="152"/>
        <v>0</v>
      </c>
      <c r="IG9" s="70">
        <f t="shared" si="153"/>
        <v>0</v>
      </c>
      <c r="IH9" s="70">
        <f t="shared" si="154"/>
        <v>0</v>
      </c>
      <c r="II9" s="70">
        <f t="shared" si="155"/>
        <v>0</v>
      </c>
      <c r="IJ9" s="138">
        <f t="shared" si="156"/>
        <v>0</v>
      </c>
      <c r="IL9" s="70">
        <v>7</v>
      </c>
      <c r="IM9">
        <v>61</v>
      </c>
      <c r="IN9" s="135" t="str">
        <f t="shared" si="157"/>
        <v>Johan</v>
      </c>
      <c r="IO9" s="135" t="str">
        <f t="shared" si="158"/>
        <v>Pettersson</v>
      </c>
      <c r="IP9" s="70" t="str">
        <f t="shared" si="159"/>
        <v>Östergarns IK</v>
      </c>
      <c r="IQ9" s="70">
        <f t="shared" si="160"/>
        <v>0</v>
      </c>
      <c r="IR9" s="70">
        <f t="shared" si="161"/>
        <v>0</v>
      </c>
      <c r="IS9" s="70">
        <f t="shared" si="162"/>
        <v>0</v>
      </c>
      <c r="IT9" s="70">
        <f t="shared" si="163"/>
        <v>0</v>
      </c>
      <c r="IU9" s="138" t="str">
        <f t="shared" si="164"/>
        <v>B</v>
      </c>
    </row>
    <row r="10" spans="1:255" s="70" customFormat="1" x14ac:dyDescent="0.2">
      <c r="A10">
        <v>8</v>
      </c>
      <c r="B10" s="353" t="s">
        <v>312</v>
      </c>
      <c r="C10" s="353" t="s">
        <v>313</v>
      </c>
      <c r="D10" s="133" t="s">
        <v>417</v>
      </c>
      <c r="E10" s="133" t="str">
        <f t="shared" si="0"/>
        <v>B</v>
      </c>
      <c r="F10" s="133" t="str">
        <f t="shared" si="1"/>
        <v>H</v>
      </c>
      <c r="G10" s="251"/>
      <c r="H10" s="251"/>
      <c r="I10" s="251"/>
      <c r="J10" s="133">
        <f t="shared" si="2"/>
        <v>0</v>
      </c>
      <c r="K10" s="133">
        <f t="shared" si="3"/>
        <v>0</v>
      </c>
      <c r="L10" s="133" t="str">
        <f t="shared" si="4"/>
        <v>X</v>
      </c>
      <c r="M10" s="133"/>
      <c r="N10" s="133"/>
      <c r="O10" s="133"/>
      <c r="P10" s="135"/>
      <c r="Q10" s="135"/>
      <c r="R10" s="133"/>
      <c r="S10" s="133" t="e">
        <f t="shared" si="8"/>
        <v>#N/A</v>
      </c>
      <c r="T10" s="133" t="e">
        <f t="shared" si="9"/>
        <v>#N/A</v>
      </c>
      <c r="U10" s="133" t="e">
        <f t="shared" si="10"/>
        <v>#N/A</v>
      </c>
      <c r="V10" s="133" t="e">
        <f t="shared" si="11"/>
        <v>#N/A</v>
      </c>
      <c r="W10" s="133"/>
      <c r="X10" s="70">
        <v>8</v>
      </c>
      <c r="Y10" s="128"/>
      <c r="Z10" s="135">
        <f t="shared" si="13"/>
        <v>0</v>
      </c>
      <c r="AA10" s="135">
        <f t="shared" si="14"/>
        <v>0</v>
      </c>
      <c r="AB10" s="70">
        <f t="shared" si="15"/>
        <v>0</v>
      </c>
      <c r="AC10" s="70" t="e">
        <f t="shared" si="16"/>
        <v>#N/A</v>
      </c>
      <c r="AD10" s="70" t="e">
        <f t="shared" si="17"/>
        <v>#N/A</v>
      </c>
      <c r="AE10" s="70" t="e">
        <f t="shared" si="18"/>
        <v>#N/A</v>
      </c>
      <c r="AF10" s="70" t="e">
        <f t="shared" si="19"/>
        <v>#N/A</v>
      </c>
      <c r="AH10" s="135">
        <v>8</v>
      </c>
      <c r="AI10" s="128"/>
      <c r="AJ10" s="135">
        <f t="shared" si="20"/>
        <v>0</v>
      </c>
      <c r="AK10" s="135">
        <f t="shared" si="21"/>
        <v>0</v>
      </c>
      <c r="AL10" s="70">
        <f t="shared" si="22"/>
        <v>0</v>
      </c>
      <c r="AM10" s="70" t="e">
        <f t="shared" si="23"/>
        <v>#N/A</v>
      </c>
      <c r="AN10" s="70" t="e">
        <f t="shared" si="24"/>
        <v>#N/A</v>
      </c>
      <c r="AO10" s="70" t="e">
        <f t="shared" si="25"/>
        <v>#N/A</v>
      </c>
      <c r="AP10" s="70" t="e">
        <f t="shared" si="26"/>
        <v>#N/A</v>
      </c>
      <c r="AR10" s="70">
        <v>8</v>
      </c>
      <c r="AS10" s="128"/>
      <c r="AT10" s="135">
        <f t="shared" si="27"/>
        <v>0</v>
      </c>
      <c r="AU10" s="135">
        <f t="shared" si="28"/>
        <v>0</v>
      </c>
      <c r="AV10" s="70">
        <f t="shared" si="29"/>
        <v>0</v>
      </c>
      <c r="AW10" s="70" t="e">
        <f t="shared" si="30"/>
        <v>#N/A</v>
      </c>
      <c r="AX10" s="70" t="e">
        <f t="shared" si="31"/>
        <v>#N/A</v>
      </c>
      <c r="AY10" s="70" t="e">
        <f t="shared" si="32"/>
        <v>#N/A</v>
      </c>
      <c r="AZ10" s="70" t="e">
        <f t="shared" si="33"/>
        <v>#N/A</v>
      </c>
      <c r="BA10" s="70" t="str">
        <f>IF(VLOOKUP(AS10,Namn,8)="X","Elit",IF(VLOOKUP(AS10,Namn,9)="X","A",IF(VLOOKUP(AS10,Namn,10)="X","B",IF(VLOOKUP(AS10,Namn,11)="X","C",IF(VLOOKUP(AS10,Namn,12)="X","D",IF(VLOOKUP(AS10,Namn,13)="X","OB",IF(VLOOKUP(AS10,Namn,10)="X","OG","")))))))</f>
        <v/>
      </c>
      <c r="BD10" s="135">
        <f t="shared" si="34"/>
        <v>0</v>
      </c>
      <c r="BE10" s="135">
        <f t="shared" si="35"/>
        <v>0</v>
      </c>
      <c r="BF10" s="70">
        <f t="shared" si="36"/>
        <v>0</v>
      </c>
      <c r="BG10" s="70" t="e">
        <f t="shared" si="37"/>
        <v>#N/A</v>
      </c>
      <c r="BH10" s="70" t="e">
        <f t="shared" si="38"/>
        <v>#N/A</v>
      </c>
      <c r="BI10" s="70" t="e">
        <f t="shared" si="39"/>
        <v>#N/A</v>
      </c>
      <c r="BJ10" s="70" t="e">
        <f t="shared" si="40"/>
        <v>#N/A</v>
      </c>
      <c r="BN10" s="135">
        <f>VLOOKUP(BM10,Namn,27)</f>
        <v>0</v>
      </c>
      <c r="BO10" s="135">
        <f t="shared" si="41"/>
        <v>0</v>
      </c>
      <c r="BP10" s="70">
        <f>VLOOKUP(BM10,Namn,26)</f>
        <v>0</v>
      </c>
      <c r="BQ10" s="70" t="e">
        <f t="shared" si="42"/>
        <v>#N/A</v>
      </c>
      <c r="BR10" s="70" t="e">
        <f t="shared" si="43"/>
        <v>#N/A</v>
      </c>
      <c r="BS10" s="70" t="e">
        <f t="shared" si="44"/>
        <v>#N/A</v>
      </c>
      <c r="BT10" s="70" t="e">
        <f t="shared" si="45"/>
        <v>#N/A</v>
      </c>
      <c r="BV10" s="70">
        <v>8</v>
      </c>
      <c r="BW10"/>
      <c r="BX10" s="135">
        <f t="shared" si="46"/>
        <v>0</v>
      </c>
      <c r="BY10" s="135">
        <f t="shared" si="47"/>
        <v>0</v>
      </c>
      <c r="BZ10" s="70">
        <f t="shared" si="48"/>
        <v>0</v>
      </c>
      <c r="CA10" s="70" t="e">
        <f t="shared" si="49"/>
        <v>#N/A</v>
      </c>
      <c r="CB10" s="70" t="e">
        <f t="shared" si="50"/>
        <v>#N/A</v>
      </c>
      <c r="CC10" s="70" t="e">
        <f t="shared" si="51"/>
        <v>#N/A</v>
      </c>
      <c r="CD10" s="70" t="e">
        <f t="shared" si="52"/>
        <v>#N/A</v>
      </c>
      <c r="CE10" s="70">
        <f t="shared" si="53"/>
        <v>0</v>
      </c>
      <c r="CF10" s="70">
        <v>8</v>
      </c>
      <c r="CG10">
        <v>62</v>
      </c>
      <c r="CH10" s="135">
        <f t="shared" si="54"/>
        <v>0</v>
      </c>
      <c r="CI10" s="135">
        <f t="shared" si="55"/>
        <v>0</v>
      </c>
      <c r="CJ10" s="70">
        <f t="shared" si="56"/>
        <v>0</v>
      </c>
      <c r="CK10" s="70">
        <f t="shared" si="57"/>
        <v>0</v>
      </c>
      <c r="CL10" s="70">
        <f t="shared" si="58"/>
        <v>0</v>
      </c>
      <c r="CM10" s="70">
        <f t="shared" si="59"/>
        <v>0</v>
      </c>
      <c r="CN10" s="70">
        <f t="shared" si="60"/>
        <v>0</v>
      </c>
      <c r="CP10" s="70">
        <f t="shared" si="61"/>
        <v>0</v>
      </c>
      <c r="CQ10" s="70">
        <v>8</v>
      </c>
      <c r="CR10">
        <v>57</v>
      </c>
      <c r="CS10" s="135" t="str">
        <f t="shared" si="62"/>
        <v>Johan</v>
      </c>
      <c r="CT10" s="135" t="str">
        <f t="shared" si="63"/>
        <v>Pettersson</v>
      </c>
      <c r="CU10" s="70" t="str">
        <f t="shared" si="64"/>
        <v>Östergarns IK</v>
      </c>
      <c r="CV10" s="70">
        <f t="shared" si="65"/>
        <v>0</v>
      </c>
      <c r="CW10" s="70">
        <f t="shared" si="66"/>
        <v>0</v>
      </c>
      <c r="CX10" s="70">
        <f t="shared" si="67"/>
        <v>0</v>
      </c>
      <c r="CY10" s="70">
        <f t="shared" si="68"/>
        <v>0</v>
      </c>
      <c r="DA10" s="70" t="str">
        <f t="shared" si="69"/>
        <v>B</v>
      </c>
      <c r="DB10" s="70">
        <v>8</v>
      </c>
      <c r="DC10">
        <v>85</v>
      </c>
      <c r="DD10" s="135">
        <f t="shared" si="70"/>
        <v>0</v>
      </c>
      <c r="DE10" s="135">
        <f t="shared" si="71"/>
        <v>0</v>
      </c>
      <c r="DF10" s="70">
        <f t="shared" si="72"/>
        <v>0</v>
      </c>
      <c r="DG10" s="70">
        <f t="shared" si="73"/>
        <v>0</v>
      </c>
      <c r="DH10" s="70">
        <f t="shared" si="74"/>
        <v>0</v>
      </c>
      <c r="DI10" s="70">
        <f t="shared" si="75"/>
        <v>0</v>
      </c>
      <c r="DJ10" s="70">
        <f t="shared" si="76"/>
        <v>0</v>
      </c>
      <c r="DL10" s="70">
        <v>8</v>
      </c>
      <c r="DM10" s="128"/>
      <c r="DN10" s="135">
        <f t="shared" si="77"/>
        <v>0</v>
      </c>
      <c r="DO10" s="135">
        <f t="shared" si="78"/>
        <v>0</v>
      </c>
      <c r="DP10" s="70">
        <f t="shared" si="79"/>
        <v>0</v>
      </c>
      <c r="DQ10" s="70" t="e">
        <f t="shared" si="80"/>
        <v>#N/A</v>
      </c>
      <c r="DR10" s="70" t="e">
        <f t="shared" si="81"/>
        <v>#N/A</v>
      </c>
      <c r="DS10" s="70" t="e">
        <f t="shared" si="82"/>
        <v>#N/A</v>
      </c>
      <c r="DT10" s="70" t="e">
        <f t="shared" si="83"/>
        <v>#N/A</v>
      </c>
      <c r="DW10" s="128"/>
      <c r="DX10" s="135">
        <f>VLOOKUP(DW10,Namn,27)</f>
        <v>0</v>
      </c>
      <c r="DY10" s="135">
        <f t="shared" ref="DY10:DY21" si="180">VLOOKUP(DW10,Namn,3)</f>
        <v>0</v>
      </c>
      <c r="DZ10" s="70">
        <f t="shared" ref="DZ10:DZ21" si="181">VLOOKUP(DW10,Namn,26)</f>
        <v>0</v>
      </c>
      <c r="EA10" s="134" t="e">
        <f>VLOOKUP(DW10,$A$3:$J$277,7)</f>
        <v>#N/A</v>
      </c>
      <c r="EB10" s="134" t="e">
        <f>VLOOKUP(DW10,$A$3:$J$277,8)</f>
        <v>#N/A</v>
      </c>
      <c r="EC10" s="134" t="e">
        <f>VLOOKUP(DW10,$A$3:$J$277,9)</f>
        <v>#N/A</v>
      </c>
      <c r="ED10" s="134" t="e">
        <f>VLOOKUP(DW10,$A$3:$J$277,10)</f>
        <v>#N/A</v>
      </c>
      <c r="EF10" s="70">
        <v>8</v>
      </c>
      <c r="EG10"/>
      <c r="EH10" s="135">
        <f t="shared" si="87"/>
        <v>0</v>
      </c>
      <c r="EI10" s="135">
        <f t="shared" si="88"/>
        <v>0</v>
      </c>
      <c r="EJ10" s="70">
        <f t="shared" si="89"/>
        <v>0</v>
      </c>
      <c r="EK10" s="70" t="e">
        <f t="shared" si="90"/>
        <v>#N/A</v>
      </c>
      <c r="EL10" s="70" t="e">
        <f t="shared" si="91"/>
        <v>#N/A</v>
      </c>
      <c r="EM10" s="70" t="e">
        <f t="shared" si="92"/>
        <v>#N/A</v>
      </c>
      <c r="EN10" s="70" t="e">
        <f t="shared" si="93"/>
        <v>#N/A</v>
      </c>
      <c r="EO10" s="138" t="e">
        <f t="shared" si="94"/>
        <v>#N/A</v>
      </c>
      <c r="EQ10" s="70">
        <v>8</v>
      </c>
      <c r="ER10"/>
      <c r="ES10" s="135">
        <f t="shared" si="95"/>
        <v>0</v>
      </c>
      <c r="ET10" s="135">
        <f t="shared" si="96"/>
        <v>0</v>
      </c>
      <c r="EU10" s="70">
        <f t="shared" si="97"/>
        <v>0</v>
      </c>
      <c r="EV10" s="70" t="e">
        <f t="shared" si="98"/>
        <v>#N/A</v>
      </c>
      <c r="EW10" s="70" t="e">
        <f t="shared" si="99"/>
        <v>#N/A</v>
      </c>
      <c r="EX10" s="70" t="e">
        <f t="shared" si="100"/>
        <v>#N/A</v>
      </c>
      <c r="EY10" s="70" t="e">
        <f t="shared" si="101"/>
        <v>#N/A</v>
      </c>
      <c r="EZ10" s="138" t="e">
        <f t="shared" si="102"/>
        <v>#N/A</v>
      </c>
      <c r="FA10" s="70">
        <v>8</v>
      </c>
      <c r="FB10" s="70">
        <f t="shared" si="103"/>
        <v>0</v>
      </c>
      <c r="FC10" s="251"/>
      <c r="FD10" s="135">
        <f t="shared" si="104"/>
        <v>0</v>
      </c>
      <c r="FE10" s="135">
        <f t="shared" si="105"/>
        <v>0</v>
      </c>
      <c r="FF10" s="251"/>
      <c r="FG10" s="135">
        <f t="shared" si="106"/>
        <v>0</v>
      </c>
      <c r="FH10" s="135">
        <f t="shared" si="107"/>
        <v>0</v>
      </c>
      <c r="FI10" s="251"/>
      <c r="FJ10" s="135">
        <f t="shared" si="108"/>
        <v>0</v>
      </c>
      <c r="FK10" s="135">
        <f t="shared" si="109"/>
        <v>0</v>
      </c>
      <c r="FL10" s="70" t="e">
        <f t="shared" si="110"/>
        <v>#N/A</v>
      </c>
      <c r="FM10" s="70" t="e">
        <f t="shared" si="111"/>
        <v>#N/A</v>
      </c>
      <c r="FN10" s="70" t="e">
        <f t="shared" si="112"/>
        <v>#N/A</v>
      </c>
      <c r="FO10" s="70" t="e">
        <f t="shared" si="113"/>
        <v>#N/A</v>
      </c>
      <c r="FR10" s="70">
        <f t="shared" ref="FR10:FR23" si="182">VLOOKUP(FS10,Namn,26)</f>
        <v>0</v>
      </c>
      <c r="FT10" s="135">
        <f t="shared" ref="FT10:FT43" si="183">VLOOKUP(FS10,Namn,27)</f>
        <v>0</v>
      </c>
      <c r="FU10" s="135">
        <f t="shared" ref="FU10:FU43" si="184">VLOOKUP(FS10,Namn,3)</f>
        <v>0</v>
      </c>
      <c r="FW10" s="135">
        <f t="shared" ref="FW10:FW43" si="185">VLOOKUP(FV10,Namn,27)</f>
        <v>0</v>
      </c>
      <c r="FX10" s="135">
        <f t="shared" ref="FX10:FX43" si="186">VLOOKUP(FV10,Namn,3)</f>
        <v>0</v>
      </c>
      <c r="FZ10" s="135">
        <f t="shared" ref="FZ10:FZ43" si="187">VLOOKUP(FY10,Namn,27)</f>
        <v>0</v>
      </c>
      <c r="GA10" s="135">
        <f t="shared" ref="GA10:GA43" si="188">VLOOKUP(FY10,Namn,3)</f>
        <v>0</v>
      </c>
      <c r="GB10" s="70" t="e">
        <f t="shared" si="121"/>
        <v>#N/A</v>
      </c>
      <c r="GC10" s="70" t="e">
        <f t="shared" si="122"/>
        <v>#N/A</v>
      </c>
      <c r="GD10" s="70" t="e">
        <f t="shared" si="123"/>
        <v>#N/A</v>
      </c>
      <c r="GE10" s="70" t="e">
        <f t="shared" si="124"/>
        <v>#N/A</v>
      </c>
      <c r="GF10" s="70">
        <v>8</v>
      </c>
      <c r="GG10" s="70">
        <f t="shared" si="125"/>
        <v>0</v>
      </c>
      <c r="GI10" s="135">
        <f t="shared" si="168"/>
        <v>0</v>
      </c>
      <c r="GJ10" s="135">
        <f t="shared" si="169"/>
        <v>0</v>
      </c>
      <c r="GL10" s="135">
        <f t="shared" si="170"/>
        <v>0</v>
      </c>
      <c r="GM10" s="135">
        <f t="shared" si="171"/>
        <v>0</v>
      </c>
      <c r="GO10" s="135">
        <f t="shared" si="172"/>
        <v>0</v>
      </c>
      <c r="GP10" s="135">
        <f t="shared" si="173"/>
        <v>0</v>
      </c>
      <c r="GV10" s="70">
        <v>8</v>
      </c>
      <c r="GW10" s="70">
        <f t="shared" si="130"/>
        <v>0</v>
      </c>
      <c r="GY10" s="135">
        <f t="shared" si="131"/>
        <v>0</v>
      </c>
      <c r="GZ10" s="135">
        <f t="shared" si="132"/>
        <v>0</v>
      </c>
      <c r="HB10" s="135">
        <f t="shared" si="133"/>
        <v>0</v>
      </c>
      <c r="HC10" s="135">
        <f t="shared" si="134"/>
        <v>0</v>
      </c>
      <c r="HE10" s="135">
        <f t="shared" si="135"/>
        <v>0</v>
      </c>
      <c r="HF10" s="135">
        <f t="shared" si="136"/>
        <v>0</v>
      </c>
      <c r="HG10" s="70" t="e">
        <f t="shared" si="137"/>
        <v>#N/A</v>
      </c>
      <c r="HH10" s="70" t="e">
        <f t="shared" si="138"/>
        <v>#N/A</v>
      </c>
      <c r="HI10" s="70" t="e">
        <f t="shared" si="139"/>
        <v>#N/A</v>
      </c>
      <c r="HJ10" s="70" t="e">
        <f t="shared" si="140"/>
        <v>#N/A</v>
      </c>
      <c r="HN10" s="135">
        <f t="shared" si="174"/>
        <v>0</v>
      </c>
      <c r="HO10" s="135">
        <f t="shared" si="175"/>
        <v>0</v>
      </c>
      <c r="HQ10" s="135">
        <f t="shared" si="176"/>
        <v>0</v>
      </c>
      <c r="HR10" s="135">
        <f t="shared" si="177"/>
        <v>0</v>
      </c>
      <c r="HT10" s="135">
        <f t="shared" si="178"/>
        <v>0</v>
      </c>
      <c r="HU10" s="135">
        <f t="shared" si="179"/>
        <v>0</v>
      </c>
      <c r="HV10" s="70" t="e">
        <f t="shared" si="165"/>
        <v>#N/A</v>
      </c>
      <c r="HW10" s="70" t="e">
        <f t="shared" si="166"/>
        <v>#N/A</v>
      </c>
      <c r="HX10" s="70" t="e">
        <f t="shared" si="167"/>
        <v>#N/A</v>
      </c>
      <c r="HY10" s="70" t="e">
        <f t="shared" si="148"/>
        <v>#N/A</v>
      </c>
      <c r="IA10" s="70">
        <v>8</v>
      </c>
      <c r="IB10">
        <v>26</v>
      </c>
      <c r="IC10" s="135" t="str">
        <f t="shared" si="149"/>
        <v xml:space="preserve">Mattias </v>
      </c>
      <c r="ID10" s="135" t="str">
        <f t="shared" si="150"/>
        <v>Wahlgren</v>
      </c>
      <c r="IE10" s="70" t="str">
        <f t="shared" si="151"/>
        <v>Gotl. Bara IF</v>
      </c>
      <c r="IF10" s="70">
        <f t="shared" si="152"/>
        <v>0</v>
      </c>
      <c r="IG10" s="70">
        <f t="shared" si="153"/>
        <v>0</v>
      </c>
      <c r="IH10" s="70">
        <f t="shared" si="154"/>
        <v>0</v>
      </c>
      <c r="II10" s="70">
        <f t="shared" si="155"/>
        <v>0</v>
      </c>
      <c r="IJ10" s="138" t="str">
        <f t="shared" si="156"/>
        <v>A</v>
      </c>
      <c r="IL10" s="70">
        <v>8</v>
      </c>
      <c r="IM10">
        <v>62</v>
      </c>
      <c r="IN10" s="135">
        <f t="shared" si="157"/>
        <v>0</v>
      </c>
      <c r="IO10" s="135">
        <f t="shared" si="158"/>
        <v>0</v>
      </c>
      <c r="IP10" s="70">
        <f t="shared" si="159"/>
        <v>0</v>
      </c>
      <c r="IQ10" s="70">
        <f t="shared" si="160"/>
        <v>0</v>
      </c>
      <c r="IR10" s="70">
        <f t="shared" si="161"/>
        <v>0</v>
      </c>
      <c r="IS10" s="70">
        <f t="shared" si="162"/>
        <v>0</v>
      </c>
      <c r="IT10" s="70">
        <f t="shared" si="163"/>
        <v>0</v>
      </c>
      <c r="IU10" s="138" t="str">
        <f t="shared" si="164"/>
        <v>B</v>
      </c>
    </row>
    <row r="11" spans="1:255" s="70" customFormat="1" x14ac:dyDescent="0.2">
      <c r="A11">
        <v>9</v>
      </c>
      <c r="B11" s="353" t="s">
        <v>66</v>
      </c>
      <c r="C11" s="353" t="s">
        <v>67</v>
      </c>
      <c r="D11" t="s">
        <v>70</v>
      </c>
      <c r="E11" s="133" t="str">
        <f t="shared" si="0"/>
        <v>E</v>
      </c>
      <c r="F11" s="133" t="str">
        <f t="shared" si="1"/>
        <v>H</v>
      </c>
      <c r="G11" s="251"/>
      <c r="H11" s="251"/>
      <c r="I11" s="251"/>
      <c r="J11" s="133">
        <f t="shared" si="2"/>
        <v>0</v>
      </c>
      <c r="K11" s="133">
        <f t="shared" si="3"/>
        <v>0</v>
      </c>
      <c r="L11" s="133" t="str">
        <f t="shared" si="4"/>
        <v>X</v>
      </c>
      <c r="M11" s="133"/>
      <c r="N11" s="133"/>
      <c r="O11" s="133"/>
      <c r="P11" s="135"/>
      <c r="Q11" s="135"/>
      <c r="R11" s="133"/>
      <c r="S11" s="133"/>
      <c r="T11" s="133"/>
      <c r="U11" s="133"/>
      <c r="V11" s="133"/>
      <c r="W11" s="133"/>
      <c r="X11" s="70">
        <v>9</v>
      </c>
      <c r="Y11" s="128"/>
      <c r="Z11" s="135">
        <f t="shared" si="13"/>
        <v>0</v>
      </c>
      <c r="AA11" s="135">
        <f t="shared" si="14"/>
        <v>0</v>
      </c>
      <c r="AB11" s="70">
        <f t="shared" si="15"/>
        <v>0</v>
      </c>
      <c r="AC11" s="70" t="e">
        <f t="shared" si="16"/>
        <v>#N/A</v>
      </c>
      <c r="AD11" s="70" t="e">
        <f t="shared" si="17"/>
        <v>#N/A</v>
      </c>
      <c r="AE11" s="70" t="e">
        <f t="shared" si="18"/>
        <v>#N/A</v>
      </c>
      <c r="AF11" s="70" t="e">
        <f t="shared" si="19"/>
        <v>#N/A</v>
      </c>
      <c r="AH11" s="135">
        <v>9</v>
      </c>
      <c r="AI11" s="128"/>
      <c r="AJ11" s="135">
        <f t="shared" si="20"/>
        <v>0</v>
      </c>
      <c r="AK11" s="135">
        <f t="shared" si="21"/>
        <v>0</v>
      </c>
      <c r="AL11" s="70">
        <f t="shared" si="22"/>
        <v>0</v>
      </c>
      <c r="AM11" s="70" t="e">
        <f t="shared" si="23"/>
        <v>#N/A</v>
      </c>
      <c r="AN11" s="70" t="e">
        <f t="shared" si="24"/>
        <v>#N/A</v>
      </c>
      <c r="AO11" s="70" t="e">
        <f t="shared" si="25"/>
        <v>#N/A</v>
      </c>
      <c r="AP11" s="70" t="e">
        <f t="shared" si="26"/>
        <v>#N/A</v>
      </c>
      <c r="AR11" s="70">
        <v>9</v>
      </c>
      <c r="AS11" s="128"/>
      <c r="AT11" s="135">
        <f t="shared" si="27"/>
        <v>0</v>
      </c>
      <c r="AU11" s="135">
        <f t="shared" si="28"/>
        <v>0</v>
      </c>
      <c r="AV11" s="70">
        <f t="shared" si="29"/>
        <v>0</v>
      </c>
      <c r="AW11" s="70" t="e">
        <f t="shared" si="30"/>
        <v>#N/A</v>
      </c>
      <c r="AX11" s="70" t="e">
        <f t="shared" si="31"/>
        <v>#N/A</v>
      </c>
      <c r="AY11" s="70" t="e">
        <f t="shared" si="32"/>
        <v>#N/A</v>
      </c>
      <c r="AZ11" s="70" t="e">
        <f t="shared" si="33"/>
        <v>#N/A</v>
      </c>
      <c r="BA11" s="70" t="str">
        <f>IF(VLOOKUP(AS11,Namn,8)="X","Elit",IF(VLOOKUP(AS11,Namn,9)="X","A",IF(VLOOKUP(AS11,Namn,10)="X","B",IF(VLOOKUP(AS11,Namn,11)="X","C",IF(VLOOKUP(AS11,Namn,12)="X","D",IF(VLOOKUP(AS11,Namn,13)="X","OB",IF(VLOOKUP(AS11,Namn,10)="X","OG","")))))))</f>
        <v/>
      </c>
      <c r="BD11" s="135">
        <f t="shared" si="34"/>
        <v>0</v>
      </c>
      <c r="BE11" s="135">
        <f t="shared" si="35"/>
        <v>0</v>
      </c>
      <c r="BF11" s="70">
        <f t="shared" si="36"/>
        <v>0</v>
      </c>
      <c r="BN11" s="135">
        <f>VLOOKUP(BM11,Namn,27)</f>
        <v>0</v>
      </c>
      <c r="BO11" s="135">
        <f t="shared" si="41"/>
        <v>0</v>
      </c>
      <c r="BP11" s="70">
        <f>VLOOKUP(BM11,Namn,26)</f>
        <v>0</v>
      </c>
      <c r="BV11" s="70">
        <v>9</v>
      </c>
      <c r="BW11"/>
      <c r="BX11" s="135">
        <f t="shared" si="46"/>
        <v>0</v>
      </c>
      <c r="BY11" s="135">
        <f t="shared" si="47"/>
        <v>0</v>
      </c>
      <c r="BZ11" s="70">
        <f t="shared" si="48"/>
        <v>0</v>
      </c>
      <c r="CA11" s="70" t="e">
        <f t="shared" si="49"/>
        <v>#N/A</v>
      </c>
      <c r="CB11" s="70" t="e">
        <f t="shared" si="50"/>
        <v>#N/A</v>
      </c>
      <c r="CC11" s="70" t="e">
        <f t="shared" si="51"/>
        <v>#N/A</v>
      </c>
      <c r="CD11" s="70" t="e">
        <f t="shared" si="52"/>
        <v>#N/A</v>
      </c>
      <c r="CE11" s="70">
        <f t="shared" si="53"/>
        <v>0</v>
      </c>
      <c r="CF11" s="70">
        <v>9</v>
      </c>
      <c r="CG11">
        <v>89</v>
      </c>
      <c r="CH11" s="135">
        <f t="shared" si="54"/>
        <v>0</v>
      </c>
      <c r="CI11" s="135">
        <f t="shared" si="55"/>
        <v>0</v>
      </c>
      <c r="CJ11" s="70">
        <f t="shared" si="56"/>
        <v>0</v>
      </c>
      <c r="CK11" s="70">
        <f t="shared" si="57"/>
        <v>0</v>
      </c>
      <c r="CL11" s="70">
        <f t="shared" si="58"/>
        <v>0</v>
      </c>
      <c r="CM11" s="70">
        <f t="shared" si="59"/>
        <v>0</v>
      </c>
      <c r="CN11" s="70">
        <f t="shared" si="60"/>
        <v>0</v>
      </c>
      <c r="CP11" s="70">
        <f t="shared" si="61"/>
        <v>0</v>
      </c>
      <c r="CQ11" s="70">
        <v>9</v>
      </c>
      <c r="CR11">
        <v>58</v>
      </c>
      <c r="CS11" s="135" t="str">
        <f t="shared" si="62"/>
        <v>Johan</v>
      </c>
      <c r="CT11" s="135" t="str">
        <f t="shared" si="63"/>
        <v>Pettersson</v>
      </c>
      <c r="CU11" s="70" t="str">
        <f t="shared" si="64"/>
        <v>Östergarns IK</v>
      </c>
      <c r="CV11" s="70">
        <f t="shared" si="65"/>
        <v>0</v>
      </c>
      <c r="CW11" s="70">
        <f t="shared" si="66"/>
        <v>0</v>
      </c>
      <c r="CX11" s="70">
        <f t="shared" si="67"/>
        <v>0</v>
      </c>
      <c r="CY11" s="70">
        <f t="shared" si="68"/>
        <v>0</v>
      </c>
      <c r="DA11" s="70" t="str">
        <f t="shared" si="69"/>
        <v>B</v>
      </c>
      <c r="DB11" s="70">
        <v>9</v>
      </c>
      <c r="DC11">
        <v>86</v>
      </c>
      <c r="DD11" s="135">
        <f t="shared" si="70"/>
        <v>0</v>
      </c>
      <c r="DE11" s="135">
        <f t="shared" si="71"/>
        <v>0</v>
      </c>
      <c r="DF11" s="70">
        <f t="shared" si="72"/>
        <v>0</v>
      </c>
      <c r="DG11" s="70">
        <f t="shared" si="73"/>
        <v>0</v>
      </c>
      <c r="DH11" s="70">
        <f t="shared" si="74"/>
        <v>0</v>
      </c>
      <c r="DI11" s="70">
        <f t="shared" si="75"/>
        <v>0</v>
      </c>
      <c r="DJ11" s="70">
        <f t="shared" si="76"/>
        <v>0</v>
      </c>
      <c r="DL11" s="70">
        <v>9</v>
      </c>
      <c r="DM11" s="128"/>
      <c r="DN11" s="135">
        <f t="shared" si="77"/>
        <v>0</v>
      </c>
      <c r="DO11" s="135">
        <f t="shared" si="78"/>
        <v>0</v>
      </c>
      <c r="DP11" s="70">
        <f t="shared" si="79"/>
        <v>0</v>
      </c>
      <c r="DQ11" s="70" t="e">
        <f t="shared" si="80"/>
        <v>#N/A</v>
      </c>
      <c r="DR11" s="70" t="e">
        <f t="shared" si="81"/>
        <v>#N/A</v>
      </c>
      <c r="DS11" s="70" t="e">
        <f t="shared" si="82"/>
        <v>#N/A</v>
      </c>
      <c r="DT11" s="70" t="e">
        <f t="shared" si="83"/>
        <v>#N/A</v>
      </c>
      <c r="DW11" s="128"/>
      <c r="DX11" s="135">
        <f>VLOOKUP(DW11,Namn,27)</f>
        <v>0</v>
      </c>
      <c r="DY11" s="135">
        <f t="shared" si="180"/>
        <v>0</v>
      </c>
      <c r="DZ11" s="70">
        <f t="shared" si="181"/>
        <v>0</v>
      </c>
      <c r="EA11" s="134" t="e">
        <f>VLOOKUP(DW11,$A$3:$J$277,7)</f>
        <v>#N/A</v>
      </c>
      <c r="EB11" s="134" t="e">
        <f>VLOOKUP(DW11,$A$3:$J$277,8)</f>
        <v>#N/A</v>
      </c>
      <c r="EC11" s="134" t="e">
        <f>VLOOKUP(DW11,$A$3:$J$277,9)</f>
        <v>#N/A</v>
      </c>
      <c r="ED11" s="134" t="e">
        <f>VLOOKUP(DW11,$A$3:$J$277,10)</f>
        <v>#N/A</v>
      </c>
      <c r="EF11" s="70">
        <v>9</v>
      </c>
      <c r="EG11" s="128"/>
      <c r="EH11" s="135">
        <f t="shared" si="87"/>
        <v>0</v>
      </c>
      <c r="EI11" s="135">
        <f t="shared" si="88"/>
        <v>0</v>
      </c>
      <c r="EJ11" s="70">
        <f t="shared" si="89"/>
        <v>0</v>
      </c>
      <c r="EK11" s="70" t="e">
        <f t="shared" si="90"/>
        <v>#N/A</v>
      </c>
      <c r="EL11" s="70" t="e">
        <f t="shared" si="91"/>
        <v>#N/A</v>
      </c>
      <c r="EM11" s="70" t="e">
        <f t="shared" si="92"/>
        <v>#N/A</v>
      </c>
      <c r="EN11" s="70" t="e">
        <f t="shared" si="93"/>
        <v>#N/A</v>
      </c>
      <c r="EO11" s="138" t="e">
        <f t="shared" si="94"/>
        <v>#N/A</v>
      </c>
      <c r="EQ11" s="70">
        <v>9</v>
      </c>
      <c r="ER11"/>
      <c r="ES11" s="135">
        <f t="shared" si="95"/>
        <v>0</v>
      </c>
      <c r="ET11" s="135">
        <f t="shared" si="96"/>
        <v>0</v>
      </c>
      <c r="EU11" s="70">
        <f t="shared" si="97"/>
        <v>0</v>
      </c>
      <c r="EV11" s="70" t="e">
        <f t="shared" si="98"/>
        <v>#N/A</v>
      </c>
      <c r="EW11" s="70" t="e">
        <f t="shared" si="99"/>
        <v>#N/A</v>
      </c>
      <c r="EX11" s="70" t="e">
        <f t="shared" si="100"/>
        <v>#N/A</v>
      </c>
      <c r="EY11" s="70" t="e">
        <f t="shared" si="101"/>
        <v>#N/A</v>
      </c>
      <c r="EZ11" s="138" t="e">
        <f t="shared" si="102"/>
        <v>#N/A</v>
      </c>
      <c r="FA11" s="70">
        <v>9</v>
      </c>
      <c r="FB11" s="70">
        <f t="shared" si="103"/>
        <v>0</v>
      </c>
      <c r="FC11" s="251"/>
      <c r="FD11" s="135">
        <f t="shared" si="104"/>
        <v>0</v>
      </c>
      <c r="FE11" s="135">
        <f t="shared" si="105"/>
        <v>0</v>
      </c>
      <c r="FF11" s="251"/>
      <c r="FG11" s="135">
        <f t="shared" si="106"/>
        <v>0</v>
      </c>
      <c r="FH11" s="135">
        <f t="shared" si="107"/>
        <v>0</v>
      </c>
      <c r="FI11" s="251"/>
      <c r="FJ11" s="135">
        <f t="shared" si="108"/>
        <v>0</v>
      </c>
      <c r="FK11" s="135">
        <f t="shared" si="109"/>
        <v>0</v>
      </c>
      <c r="FL11" s="70" t="e">
        <f t="shared" si="110"/>
        <v>#N/A</v>
      </c>
      <c r="FM11" s="70" t="e">
        <f t="shared" si="111"/>
        <v>#N/A</v>
      </c>
      <c r="FN11" s="70" t="e">
        <f t="shared" si="112"/>
        <v>#N/A</v>
      </c>
      <c r="FO11" s="70" t="e">
        <f t="shared" si="113"/>
        <v>#N/A</v>
      </c>
      <c r="FR11" s="70">
        <f t="shared" si="182"/>
        <v>0</v>
      </c>
      <c r="FT11" s="135">
        <f t="shared" si="183"/>
        <v>0</v>
      </c>
      <c r="FU11" s="135">
        <f t="shared" si="184"/>
        <v>0</v>
      </c>
      <c r="FW11" s="135">
        <f t="shared" si="185"/>
        <v>0</v>
      </c>
      <c r="FX11" s="135">
        <f t="shared" si="186"/>
        <v>0</v>
      </c>
      <c r="FZ11" s="135">
        <f t="shared" si="187"/>
        <v>0</v>
      </c>
      <c r="GA11" s="135">
        <f t="shared" si="188"/>
        <v>0</v>
      </c>
      <c r="GB11" s="70" t="e">
        <f t="shared" si="121"/>
        <v>#N/A</v>
      </c>
      <c r="GC11" s="70" t="e">
        <f t="shared" si="122"/>
        <v>#N/A</v>
      </c>
      <c r="GD11" s="70" t="e">
        <f t="shared" si="123"/>
        <v>#N/A</v>
      </c>
      <c r="GE11" s="70" t="e">
        <f t="shared" si="124"/>
        <v>#N/A</v>
      </c>
      <c r="GF11" s="70">
        <v>9</v>
      </c>
      <c r="GG11" s="70">
        <f t="shared" si="125"/>
        <v>0</v>
      </c>
      <c r="GI11" s="135">
        <f t="shared" si="168"/>
        <v>0</v>
      </c>
      <c r="GJ11" s="135">
        <f t="shared" si="169"/>
        <v>0</v>
      </c>
      <c r="GL11" s="135">
        <f t="shared" si="170"/>
        <v>0</v>
      </c>
      <c r="GM11" s="135">
        <f t="shared" si="171"/>
        <v>0</v>
      </c>
      <c r="GO11" s="135">
        <f t="shared" si="172"/>
        <v>0</v>
      </c>
      <c r="GP11" s="135">
        <f t="shared" si="173"/>
        <v>0</v>
      </c>
      <c r="GV11" s="70">
        <v>9</v>
      </c>
      <c r="GW11" s="70">
        <f t="shared" si="130"/>
        <v>0</v>
      </c>
      <c r="GY11" s="135">
        <f t="shared" si="131"/>
        <v>0</v>
      </c>
      <c r="GZ11" s="135">
        <f t="shared" si="132"/>
        <v>0</v>
      </c>
      <c r="HB11" s="135">
        <f t="shared" si="133"/>
        <v>0</v>
      </c>
      <c r="HC11" s="135">
        <f t="shared" si="134"/>
        <v>0</v>
      </c>
      <c r="HE11" s="135">
        <f t="shared" si="135"/>
        <v>0</v>
      </c>
      <c r="HF11" s="135">
        <f t="shared" si="136"/>
        <v>0</v>
      </c>
      <c r="HG11" s="70" t="e">
        <f t="shared" si="137"/>
        <v>#N/A</v>
      </c>
      <c r="HH11" s="70" t="e">
        <f t="shared" si="138"/>
        <v>#N/A</v>
      </c>
      <c r="HI11" s="70" t="e">
        <f t="shared" si="139"/>
        <v>#N/A</v>
      </c>
      <c r="HJ11" s="70" t="e">
        <f t="shared" si="140"/>
        <v>#N/A</v>
      </c>
      <c r="HN11" s="135">
        <f t="shared" si="174"/>
        <v>0</v>
      </c>
      <c r="HO11" s="135">
        <f t="shared" si="175"/>
        <v>0</v>
      </c>
      <c r="HQ11" s="135">
        <f t="shared" si="176"/>
        <v>0</v>
      </c>
      <c r="HR11" s="135">
        <f t="shared" si="177"/>
        <v>0</v>
      </c>
      <c r="HT11" s="135">
        <f t="shared" si="178"/>
        <v>0</v>
      </c>
      <c r="HU11" s="135">
        <f t="shared" si="179"/>
        <v>0</v>
      </c>
      <c r="HV11" s="70" t="e">
        <f t="shared" si="165"/>
        <v>#N/A</v>
      </c>
      <c r="HW11" s="70" t="e">
        <f t="shared" si="166"/>
        <v>#N/A</v>
      </c>
      <c r="HX11" s="70" t="e">
        <f t="shared" si="167"/>
        <v>#N/A</v>
      </c>
      <c r="HY11" s="70" t="e">
        <f t="shared" si="148"/>
        <v>#N/A</v>
      </c>
      <c r="IA11" s="70">
        <v>9</v>
      </c>
      <c r="IB11">
        <v>29</v>
      </c>
      <c r="IC11" s="135" t="str">
        <f t="shared" si="149"/>
        <v>Agnes</v>
      </c>
      <c r="ID11" s="135" t="str">
        <f t="shared" si="150"/>
        <v>Johansson</v>
      </c>
      <c r="IE11" s="70" t="str">
        <f t="shared" si="151"/>
        <v>Hablingbo IK</v>
      </c>
      <c r="IF11" s="70">
        <f t="shared" si="152"/>
        <v>0</v>
      </c>
      <c r="IG11" s="70">
        <f t="shared" si="153"/>
        <v>0</v>
      </c>
      <c r="IH11" s="70">
        <f t="shared" si="154"/>
        <v>0</v>
      </c>
      <c r="II11" s="70">
        <f t="shared" si="155"/>
        <v>0</v>
      </c>
      <c r="IJ11" s="138" t="str">
        <f t="shared" si="156"/>
        <v>C</v>
      </c>
      <c r="IL11" s="70">
        <v>9</v>
      </c>
      <c r="IM11">
        <v>89</v>
      </c>
      <c r="IN11" s="135">
        <f t="shared" si="157"/>
        <v>0</v>
      </c>
      <c r="IO11" s="135">
        <f t="shared" si="158"/>
        <v>0</v>
      </c>
      <c r="IP11" s="70">
        <f t="shared" si="159"/>
        <v>0</v>
      </c>
      <c r="IQ11" s="70">
        <f t="shared" si="160"/>
        <v>0</v>
      </c>
      <c r="IR11" s="70">
        <f t="shared" si="161"/>
        <v>0</v>
      </c>
      <c r="IS11" s="70">
        <f t="shared" si="162"/>
        <v>0</v>
      </c>
      <c r="IT11" s="70">
        <f t="shared" si="163"/>
        <v>0</v>
      </c>
      <c r="IU11" s="138">
        <f t="shared" si="164"/>
        <v>0</v>
      </c>
    </row>
    <row r="12" spans="1:255" s="70" customFormat="1" x14ac:dyDescent="0.2">
      <c r="A12">
        <v>10</v>
      </c>
      <c r="B12" s="353" t="s">
        <v>68</v>
      </c>
      <c r="C12" s="353" t="s">
        <v>69</v>
      </c>
      <c r="D12" t="s">
        <v>70</v>
      </c>
      <c r="E12" s="133" t="str">
        <f t="shared" si="0"/>
        <v>E</v>
      </c>
      <c r="F12" s="133" t="str">
        <f t="shared" si="1"/>
        <v>H</v>
      </c>
      <c r="G12" s="251"/>
      <c r="H12" s="251"/>
      <c r="I12" s="251"/>
      <c r="J12" s="133">
        <f t="shared" si="2"/>
        <v>0</v>
      </c>
      <c r="K12" s="133">
        <f t="shared" si="3"/>
        <v>0</v>
      </c>
      <c r="L12" s="133" t="str">
        <f t="shared" si="4"/>
        <v>X</v>
      </c>
      <c r="M12" s="133"/>
      <c r="N12" s="133"/>
      <c r="O12" s="133"/>
      <c r="P12" s="135"/>
      <c r="Q12" s="135"/>
      <c r="R12" s="133"/>
      <c r="S12" s="133"/>
      <c r="T12" s="133"/>
      <c r="U12" s="133"/>
      <c r="V12" s="133"/>
      <c r="W12" s="133"/>
      <c r="X12" s="70">
        <v>10</v>
      </c>
      <c r="Y12" s="128"/>
      <c r="Z12" s="135">
        <f t="shared" si="13"/>
        <v>0</v>
      </c>
      <c r="AA12" s="135">
        <f t="shared" si="14"/>
        <v>0</v>
      </c>
      <c r="AB12" s="70">
        <f t="shared" si="15"/>
        <v>0</v>
      </c>
      <c r="AC12" s="70" t="e">
        <f t="shared" si="16"/>
        <v>#N/A</v>
      </c>
      <c r="AD12" s="70" t="e">
        <f t="shared" si="17"/>
        <v>#N/A</v>
      </c>
      <c r="AE12" s="70" t="e">
        <f t="shared" si="18"/>
        <v>#N/A</v>
      </c>
      <c r="AF12" s="70" t="e">
        <f t="shared" si="19"/>
        <v>#N/A</v>
      </c>
      <c r="AH12" s="135">
        <v>10</v>
      </c>
      <c r="AI12" s="128"/>
      <c r="AJ12" s="135">
        <f t="shared" si="20"/>
        <v>0</v>
      </c>
      <c r="AK12" s="135">
        <f t="shared" si="21"/>
        <v>0</v>
      </c>
      <c r="AL12" s="70">
        <f t="shared" si="22"/>
        <v>0</v>
      </c>
      <c r="AM12" s="70" t="e">
        <f t="shared" si="23"/>
        <v>#N/A</v>
      </c>
      <c r="AN12" s="70" t="e">
        <f t="shared" si="24"/>
        <v>#N/A</v>
      </c>
      <c r="AO12" s="70" t="e">
        <f t="shared" si="25"/>
        <v>#N/A</v>
      </c>
      <c r="AP12" s="70" t="e">
        <f t="shared" si="26"/>
        <v>#N/A</v>
      </c>
      <c r="AQ12" s="70" t="str">
        <f>IF(VLOOKUP(AI12,Namn,8)="X","Elit",IF(VLOOKUP(AI12,Namn,9)="X","A",IF(VLOOKUP(AI12,Namn,10)="X","B",IF(VLOOKUP(AI12,Namn,11)="X","C",IF(VLOOKUP(AI12,Namn,12)="X","D",IF(VLOOKUP(AI12,Namn,13)="X","OB",IF(VLOOKUP(AI12,Namn,10)="X","OG","")))))))</f>
        <v/>
      </c>
      <c r="AR12" s="70">
        <v>10</v>
      </c>
      <c r="AS12" s="128"/>
      <c r="AT12" s="135">
        <f t="shared" si="27"/>
        <v>0</v>
      </c>
      <c r="AU12" s="135">
        <f t="shared" si="28"/>
        <v>0</v>
      </c>
      <c r="AV12" s="70">
        <f t="shared" si="29"/>
        <v>0</v>
      </c>
      <c r="BA12" s="70" t="str">
        <f>IF(VLOOKUP(AS12,Namn,8)="X","Elit",IF(VLOOKUP(AS12,Namn,9)="X","A",IF(VLOOKUP(AS12,Namn,10)="X","B",IF(VLOOKUP(AS12,Namn,11)="X","C",IF(VLOOKUP(AS12,Namn,12)="X","D",IF(VLOOKUP(AS12,Namn,13)="X","OB",IF(VLOOKUP(AS12,Namn,10)="X","OG","")))))))</f>
        <v/>
      </c>
      <c r="BD12" s="135">
        <f t="shared" si="34"/>
        <v>0</v>
      </c>
      <c r="BE12" s="135">
        <f t="shared" si="35"/>
        <v>0</v>
      </c>
      <c r="BF12" s="70">
        <f t="shared" si="36"/>
        <v>0</v>
      </c>
      <c r="BN12" s="135">
        <f>VLOOKUP(BM12,Namn,27)</f>
        <v>0</v>
      </c>
      <c r="BO12" s="135">
        <f t="shared" si="41"/>
        <v>0</v>
      </c>
      <c r="BP12" s="70">
        <f>VLOOKUP(BM12,Namn,26)</f>
        <v>0</v>
      </c>
      <c r="BV12" s="70">
        <v>10</v>
      </c>
      <c r="BW12"/>
      <c r="BX12" s="135">
        <f t="shared" si="46"/>
        <v>0</v>
      </c>
      <c r="BY12" s="135">
        <f t="shared" si="47"/>
        <v>0</v>
      </c>
      <c r="BZ12" s="70">
        <f t="shared" si="48"/>
        <v>0</v>
      </c>
      <c r="CA12" s="70" t="e">
        <f t="shared" si="49"/>
        <v>#N/A</v>
      </c>
      <c r="CB12" s="70" t="e">
        <f t="shared" si="50"/>
        <v>#N/A</v>
      </c>
      <c r="CC12" s="70" t="e">
        <f t="shared" si="51"/>
        <v>#N/A</v>
      </c>
      <c r="CD12" s="70" t="e">
        <f t="shared" si="52"/>
        <v>#N/A</v>
      </c>
      <c r="CE12" s="70">
        <f t="shared" si="53"/>
        <v>0</v>
      </c>
      <c r="CF12" s="70">
        <v>10</v>
      </c>
      <c r="CG12">
        <v>109</v>
      </c>
      <c r="CH12" s="135">
        <f t="shared" si="54"/>
        <v>0</v>
      </c>
      <c r="CI12" s="135">
        <f t="shared" si="55"/>
        <v>0</v>
      </c>
      <c r="CJ12" s="70">
        <f t="shared" si="56"/>
        <v>0</v>
      </c>
      <c r="CK12" s="70">
        <f t="shared" si="57"/>
        <v>0</v>
      </c>
      <c r="CL12" s="70">
        <f t="shared" si="58"/>
        <v>0</v>
      </c>
      <c r="CM12" s="70">
        <f t="shared" si="59"/>
        <v>0</v>
      </c>
      <c r="CN12" s="70">
        <f t="shared" si="60"/>
        <v>0</v>
      </c>
      <c r="CP12" s="70">
        <f t="shared" si="61"/>
        <v>0</v>
      </c>
      <c r="CQ12" s="70">
        <v>10</v>
      </c>
      <c r="CR12">
        <v>72</v>
      </c>
      <c r="CS12" s="135">
        <f t="shared" si="62"/>
        <v>0</v>
      </c>
      <c r="CT12" s="135">
        <f t="shared" si="63"/>
        <v>0</v>
      </c>
      <c r="CU12" s="70">
        <f t="shared" si="64"/>
        <v>0</v>
      </c>
      <c r="CV12" s="70">
        <f t="shared" si="65"/>
        <v>0</v>
      </c>
      <c r="CW12" s="70">
        <f t="shared" si="66"/>
        <v>0</v>
      </c>
      <c r="CX12" s="70">
        <f t="shared" si="67"/>
        <v>0</v>
      </c>
      <c r="CY12" s="70">
        <f t="shared" si="68"/>
        <v>0</v>
      </c>
      <c r="DA12" s="70">
        <f t="shared" si="69"/>
        <v>0</v>
      </c>
      <c r="DB12" s="70">
        <v>10</v>
      </c>
      <c r="DC12">
        <v>108</v>
      </c>
      <c r="DD12" s="135">
        <f t="shared" si="70"/>
        <v>0</v>
      </c>
      <c r="DE12" s="135">
        <f t="shared" si="71"/>
        <v>0</v>
      </c>
      <c r="DF12" s="70">
        <f t="shared" si="72"/>
        <v>0</v>
      </c>
      <c r="DG12" s="70">
        <f t="shared" si="73"/>
        <v>0</v>
      </c>
      <c r="DH12" s="70">
        <f t="shared" si="74"/>
        <v>0</v>
      </c>
      <c r="DI12" s="70">
        <f t="shared" si="75"/>
        <v>0</v>
      </c>
      <c r="DJ12" s="70">
        <f t="shared" si="76"/>
        <v>0</v>
      </c>
      <c r="DL12" s="70">
        <v>10</v>
      </c>
      <c r="DM12" s="128"/>
      <c r="DN12" s="135">
        <f t="shared" si="77"/>
        <v>0</v>
      </c>
      <c r="DO12" s="135">
        <f t="shared" si="78"/>
        <v>0</v>
      </c>
      <c r="DP12" s="70">
        <f t="shared" si="79"/>
        <v>0</v>
      </c>
      <c r="DQ12" s="70" t="e">
        <f t="shared" si="80"/>
        <v>#N/A</v>
      </c>
      <c r="DR12" s="70" t="e">
        <f t="shared" si="81"/>
        <v>#N/A</v>
      </c>
      <c r="DS12" s="70" t="e">
        <f t="shared" si="82"/>
        <v>#N/A</v>
      </c>
      <c r="DT12" s="70" t="e">
        <f t="shared" si="83"/>
        <v>#N/A</v>
      </c>
      <c r="DU12" s="70" t="str">
        <f t="shared" ref="DU12:DU26" si="189">IF(VLOOKUP(DM12,Namn,8)="X","Elit",IF(VLOOKUP(DM12,Namn,9)="X","A",IF(VLOOKUP(DM12,Namn,10)="X","B",IF(VLOOKUP(DM12,Namn,11)="X","C",IF(VLOOKUP(DM12,Namn,12)="X","D",IF(VLOOKUP(DM12,Namn,13)="X","OB",IF(VLOOKUP(DM12,Namn,10)="X","OG","")))))))</f>
        <v/>
      </c>
      <c r="DW12" s="128"/>
      <c r="DX12" s="135"/>
      <c r="DY12" s="135">
        <f t="shared" si="180"/>
        <v>0</v>
      </c>
      <c r="DZ12" s="70">
        <f t="shared" si="181"/>
        <v>0</v>
      </c>
      <c r="EA12" s="134"/>
      <c r="EB12" s="134"/>
      <c r="EC12" s="134"/>
      <c r="ED12" s="134"/>
      <c r="EF12" s="70">
        <v>10</v>
      </c>
      <c r="EG12" s="128"/>
      <c r="EH12" s="135">
        <f t="shared" si="87"/>
        <v>0</v>
      </c>
      <c r="EI12" s="135">
        <f t="shared" si="88"/>
        <v>0</v>
      </c>
      <c r="EJ12" s="70">
        <f t="shared" si="89"/>
        <v>0</v>
      </c>
      <c r="EK12" s="70" t="e">
        <f t="shared" si="90"/>
        <v>#N/A</v>
      </c>
      <c r="EL12" s="70" t="e">
        <f t="shared" si="91"/>
        <v>#N/A</v>
      </c>
      <c r="EM12" s="70" t="e">
        <f t="shared" si="92"/>
        <v>#N/A</v>
      </c>
      <c r="EN12" s="70" t="e">
        <f t="shared" si="93"/>
        <v>#N/A</v>
      </c>
      <c r="EO12" s="138" t="e">
        <f t="shared" si="94"/>
        <v>#N/A</v>
      </c>
      <c r="EQ12" s="70">
        <v>10</v>
      </c>
      <c r="ER12" s="128"/>
      <c r="ES12" s="135">
        <f t="shared" si="95"/>
        <v>0</v>
      </c>
      <c r="ET12" s="135">
        <f t="shared" si="96"/>
        <v>0</v>
      </c>
      <c r="EU12" s="70">
        <f t="shared" si="97"/>
        <v>0</v>
      </c>
      <c r="EV12" s="70" t="e">
        <f t="shared" si="98"/>
        <v>#N/A</v>
      </c>
      <c r="EW12" s="70" t="e">
        <f t="shared" si="99"/>
        <v>#N/A</v>
      </c>
      <c r="EX12" s="70" t="e">
        <f t="shared" si="100"/>
        <v>#N/A</v>
      </c>
      <c r="EY12" s="70" t="e">
        <f t="shared" si="101"/>
        <v>#N/A</v>
      </c>
      <c r="EZ12" s="138" t="e">
        <f t="shared" si="102"/>
        <v>#N/A</v>
      </c>
      <c r="FA12" s="70">
        <v>10</v>
      </c>
      <c r="FB12" s="70">
        <f t="shared" si="103"/>
        <v>0</v>
      </c>
      <c r="FC12" s="251"/>
      <c r="FD12" s="135">
        <f t="shared" si="104"/>
        <v>0</v>
      </c>
      <c r="FE12" s="135">
        <f t="shared" si="105"/>
        <v>0</v>
      </c>
      <c r="FF12" s="251"/>
      <c r="FG12" s="135">
        <f t="shared" si="106"/>
        <v>0</v>
      </c>
      <c r="FH12" s="135">
        <f t="shared" si="107"/>
        <v>0</v>
      </c>
      <c r="FI12" s="251"/>
      <c r="FJ12" s="135">
        <f t="shared" si="108"/>
        <v>0</v>
      </c>
      <c r="FK12" s="135">
        <f t="shared" si="109"/>
        <v>0</v>
      </c>
      <c r="FL12" s="70" t="e">
        <f t="shared" si="110"/>
        <v>#N/A</v>
      </c>
      <c r="FM12" s="70" t="e">
        <f t="shared" si="111"/>
        <v>#N/A</v>
      </c>
      <c r="FN12" s="70" t="e">
        <f t="shared" si="112"/>
        <v>#N/A</v>
      </c>
      <c r="FO12" s="70" t="e">
        <f t="shared" si="113"/>
        <v>#N/A</v>
      </c>
      <c r="FR12" s="70">
        <f t="shared" si="182"/>
        <v>0</v>
      </c>
      <c r="FT12" s="135">
        <f t="shared" si="183"/>
        <v>0</v>
      </c>
      <c r="FU12" s="135">
        <f t="shared" si="184"/>
        <v>0</v>
      </c>
      <c r="FW12" s="135">
        <f t="shared" si="185"/>
        <v>0</v>
      </c>
      <c r="FX12" s="135">
        <f t="shared" si="186"/>
        <v>0</v>
      </c>
      <c r="FZ12" s="135">
        <f t="shared" si="187"/>
        <v>0</v>
      </c>
      <c r="GA12" s="135">
        <f t="shared" si="188"/>
        <v>0</v>
      </c>
      <c r="GB12" s="70" t="e">
        <f t="shared" si="121"/>
        <v>#N/A</v>
      </c>
      <c r="GC12" s="70" t="e">
        <f t="shared" si="122"/>
        <v>#N/A</v>
      </c>
      <c r="GD12" s="70" t="e">
        <f t="shared" si="123"/>
        <v>#N/A</v>
      </c>
      <c r="GE12" s="70" t="e">
        <f t="shared" si="124"/>
        <v>#N/A</v>
      </c>
      <c r="GF12" s="70">
        <v>10</v>
      </c>
      <c r="GG12" s="70">
        <f t="shared" si="125"/>
        <v>0</v>
      </c>
      <c r="GI12" s="135">
        <f t="shared" si="168"/>
        <v>0</v>
      </c>
      <c r="GJ12" s="135">
        <f t="shared" si="169"/>
        <v>0</v>
      </c>
      <c r="GL12" s="135">
        <f t="shared" si="170"/>
        <v>0</v>
      </c>
      <c r="GM12" s="135">
        <f t="shared" si="171"/>
        <v>0</v>
      </c>
      <c r="GO12" s="135">
        <f t="shared" si="172"/>
        <v>0</v>
      </c>
      <c r="GP12" s="135">
        <f t="shared" si="173"/>
        <v>0</v>
      </c>
      <c r="GV12" s="70">
        <v>10</v>
      </c>
      <c r="GW12" s="70">
        <f t="shared" si="130"/>
        <v>0</v>
      </c>
      <c r="GY12" s="135">
        <f t="shared" si="131"/>
        <v>0</v>
      </c>
      <c r="GZ12" s="135">
        <f t="shared" si="132"/>
        <v>0</v>
      </c>
      <c r="HB12" s="135">
        <f t="shared" si="133"/>
        <v>0</v>
      </c>
      <c r="HC12" s="135">
        <f t="shared" si="134"/>
        <v>0</v>
      </c>
      <c r="HE12" s="135">
        <f t="shared" si="135"/>
        <v>0</v>
      </c>
      <c r="HF12" s="135">
        <f t="shared" si="136"/>
        <v>0</v>
      </c>
      <c r="HG12" s="70" t="e">
        <f t="shared" si="137"/>
        <v>#N/A</v>
      </c>
      <c r="HH12" s="70" t="e">
        <f t="shared" si="138"/>
        <v>#N/A</v>
      </c>
      <c r="HI12" s="70" t="e">
        <f t="shared" si="139"/>
        <v>#N/A</v>
      </c>
      <c r="HJ12" s="70" t="e">
        <f t="shared" si="140"/>
        <v>#N/A</v>
      </c>
      <c r="HN12" s="135">
        <f t="shared" si="174"/>
        <v>0</v>
      </c>
      <c r="HO12" s="135">
        <f t="shared" si="175"/>
        <v>0</v>
      </c>
      <c r="HQ12" s="135">
        <f t="shared" si="176"/>
        <v>0</v>
      </c>
      <c r="HR12" s="135">
        <f t="shared" si="177"/>
        <v>0</v>
      </c>
      <c r="HT12" s="135">
        <f t="shared" si="178"/>
        <v>0</v>
      </c>
      <c r="HU12" s="135">
        <f t="shared" si="179"/>
        <v>0</v>
      </c>
      <c r="HV12" s="70" t="e">
        <f t="shared" si="165"/>
        <v>#N/A</v>
      </c>
      <c r="HW12" s="70" t="e">
        <f t="shared" si="166"/>
        <v>#N/A</v>
      </c>
      <c r="HX12" s="70" t="e">
        <f t="shared" si="167"/>
        <v>#N/A</v>
      </c>
      <c r="HY12" s="70" t="e">
        <f t="shared" si="148"/>
        <v>#N/A</v>
      </c>
      <c r="IA12" s="70">
        <v>10</v>
      </c>
      <c r="IB12">
        <v>44</v>
      </c>
      <c r="IC12" s="135" t="str">
        <f t="shared" si="149"/>
        <v>Michel</v>
      </c>
      <c r="ID12" s="135" t="str">
        <f t="shared" si="150"/>
        <v>Ådefjäll</v>
      </c>
      <c r="IE12" s="70" t="str">
        <f t="shared" si="151"/>
        <v>Stockholms VK</v>
      </c>
      <c r="IF12" s="70">
        <f t="shared" si="152"/>
        <v>0</v>
      </c>
      <c r="IG12" s="70">
        <f t="shared" si="153"/>
        <v>0</v>
      </c>
      <c r="IH12" s="70">
        <f t="shared" si="154"/>
        <v>0</v>
      </c>
      <c r="II12" s="70">
        <f t="shared" si="155"/>
        <v>0</v>
      </c>
      <c r="IJ12" s="138" t="str">
        <f t="shared" si="156"/>
        <v>C</v>
      </c>
      <c r="IL12" s="70">
        <v>10</v>
      </c>
      <c r="IM12">
        <v>109</v>
      </c>
      <c r="IN12" s="135">
        <f t="shared" si="157"/>
        <v>0</v>
      </c>
      <c r="IO12" s="135">
        <f t="shared" si="158"/>
        <v>0</v>
      </c>
      <c r="IP12" s="70">
        <f t="shared" si="159"/>
        <v>0</v>
      </c>
      <c r="IQ12" s="70">
        <f t="shared" si="160"/>
        <v>0</v>
      </c>
      <c r="IR12" s="70">
        <f t="shared" si="161"/>
        <v>0</v>
      </c>
      <c r="IS12" s="70">
        <f t="shared" si="162"/>
        <v>0</v>
      </c>
      <c r="IT12" s="70">
        <f t="shared" si="163"/>
        <v>0</v>
      </c>
      <c r="IU12" s="138">
        <f t="shared" si="164"/>
        <v>0</v>
      </c>
    </row>
    <row r="13" spans="1:255" s="70" customFormat="1" x14ac:dyDescent="0.2">
      <c r="A13">
        <v>11</v>
      </c>
      <c r="B13" s="353" t="s">
        <v>64</v>
      </c>
      <c r="C13" s="353" t="s">
        <v>65</v>
      </c>
      <c r="D13" s="133" t="s">
        <v>70</v>
      </c>
      <c r="E13" s="133" t="str">
        <f t="shared" si="0"/>
        <v>B</v>
      </c>
      <c r="F13" s="133" t="str">
        <f t="shared" si="1"/>
        <v>H</v>
      </c>
      <c r="G13" s="251"/>
      <c r="H13" s="251"/>
      <c r="I13" s="251"/>
      <c r="J13" s="133">
        <f t="shared" si="2"/>
        <v>0</v>
      </c>
      <c r="K13" s="133">
        <f t="shared" si="3"/>
        <v>0</v>
      </c>
      <c r="L13" s="133" t="str">
        <f t="shared" si="4"/>
        <v>X</v>
      </c>
      <c r="M13" s="133"/>
      <c r="N13" s="133"/>
      <c r="O13" s="133"/>
      <c r="P13" s="135"/>
      <c r="Q13" s="135"/>
      <c r="R13" s="133"/>
      <c r="S13" s="133"/>
      <c r="T13" s="133"/>
      <c r="U13" s="133"/>
      <c r="V13" s="133"/>
      <c r="W13" s="133"/>
      <c r="X13" s="70">
        <v>11</v>
      </c>
      <c r="Y13" s="128"/>
      <c r="Z13" s="135">
        <f t="shared" si="13"/>
        <v>0</v>
      </c>
      <c r="AA13" s="135">
        <f t="shared" si="14"/>
        <v>0</v>
      </c>
      <c r="AB13" s="70">
        <f t="shared" si="15"/>
        <v>0</v>
      </c>
      <c r="AC13" s="70" t="e">
        <f t="shared" si="16"/>
        <v>#N/A</v>
      </c>
      <c r="AD13" s="70" t="e">
        <f t="shared" si="17"/>
        <v>#N/A</v>
      </c>
      <c r="AE13" s="70" t="e">
        <f t="shared" si="18"/>
        <v>#N/A</v>
      </c>
      <c r="AF13" s="70" t="e">
        <f t="shared" si="19"/>
        <v>#N/A</v>
      </c>
      <c r="AH13" s="135"/>
      <c r="AI13" s="128"/>
      <c r="AJ13" s="135">
        <f t="shared" ref="AJ13:AJ21" si="190">VLOOKUP(AI13,Namn,27)</f>
        <v>0</v>
      </c>
      <c r="AK13" s="135">
        <f t="shared" ref="AK13:AK24" si="191">VLOOKUP(AI13,Namn,3)</f>
        <v>0</v>
      </c>
      <c r="AL13" s="70">
        <f t="shared" ref="AL13:AL24" si="192">VLOOKUP(AI13,Namn,26)</f>
        <v>0</v>
      </c>
      <c r="AM13" s="70" t="e">
        <f t="shared" si="23"/>
        <v>#N/A</v>
      </c>
      <c r="AN13" s="70" t="e">
        <f t="shared" si="24"/>
        <v>#N/A</v>
      </c>
      <c r="AO13" s="70" t="e">
        <f t="shared" si="25"/>
        <v>#N/A</v>
      </c>
      <c r="AP13" s="70" t="e">
        <f t="shared" si="26"/>
        <v>#N/A</v>
      </c>
      <c r="AQ13" s="70" t="str">
        <f>IF(VLOOKUP(AI13,Namn,8)="X","Elit",IF(VLOOKUP(AI13,Namn,9)="X","A",IF(VLOOKUP(AI13,Namn,10)="X","B",IF(VLOOKUP(AI13,Namn,11)="X","C",IF(VLOOKUP(AI13,Namn,12)="X","D",IF(VLOOKUP(AI13,Namn,13)="X","OB",IF(VLOOKUP(AI13,Namn,10)="X","OG","")))))))</f>
        <v/>
      </c>
      <c r="AR13" s="128"/>
      <c r="AS13" s="128"/>
      <c r="AT13" s="135">
        <f t="shared" ref="AT13:AT21" si="193">VLOOKUP(AS13,Namn,27)</f>
        <v>0</v>
      </c>
      <c r="AU13" s="135">
        <f t="shared" ref="AU13:AU26" si="194">VLOOKUP(AS13,Namn,3)</f>
        <v>0</v>
      </c>
      <c r="AV13" s="70">
        <f t="shared" ref="AV13:AV26" si="195">VLOOKUP(AS13,Namn,26)</f>
        <v>0</v>
      </c>
      <c r="BB13" s="70" t="s">
        <v>385</v>
      </c>
      <c r="BD13" s="135">
        <f t="shared" si="34"/>
        <v>0</v>
      </c>
      <c r="BE13" s="135">
        <f t="shared" si="35"/>
        <v>0</v>
      </c>
      <c r="BF13" s="70">
        <f t="shared" si="36"/>
        <v>0</v>
      </c>
      <c r="BN13" s="135"/>
      <c r="BO13" s="135"/>
      <c r="BV13" s="70">
        <v>11</v>
      </c>
      <c r="BW13" s="128"/>
      <c r="BX13" s="135">
        <f t="shared" si="46"/>
        <v>0</v>
      </c>
      <c r="BY13" s="135">
        <f t="shared" si="47"/>
        <v>0</v>
      </c>
      <c r="BZ13" s="70">
        <f t="shared" si="48"/>
        <v>0</v>
      </c>
      <c r="CA13" s="70" t="e">
        <f t="shared" si="49"/>
        <v>#N/A</v>
      </c>
      <c r="CB13" s="70" t="e">
        <f t="shared" si="50"/>
        <v>#N/A</v>
      </c>
      <c r="CC13" s="70" t="e">
        <f t="shared" si="51"/>
        <v>#N/A</v>
      </c>
      <c r="CD13" s="70" t="e">
        <f t="shared" si="52"/>
        <v>#N/A</v>
      </c>
      <c r="CE13" s="70">
        <f t="shared" si="53"/>
        <v>0</v>
      </c>
      <c r="CF13" s="70">
        <v>11</v>
      </c>
      <c r="CG13">
        <v>114</v>
      </c>
      <c r="CH13" s="135">
        <f t="shared" si="54"/>
        <v>0</v>
      </c>
      <c r="CI13" s="135">
        <f t="shared" si="55"/>
        <v>0</v>
      </c>
      <c r="CJ13" s="70">
        <f t="shared" si="56"/>
        <v>0</v>
      </c>
      <c r="CK13" s="70">
        <f t="shared" si="57"/>
        <v>0</v>
      </c>
      <c r="CL13" s="70">
        <f t="shared" si="58"/>
        <v>0</v>
      </c>
      <c r="CM13" s="70">
        <f t="shared" si="59"/>
        <v>0</v>
      </c>
      <c r="CN13" s="70">
        <f t="shared" si="60"/>
        <v>0</v>
      </c>
      <c r="CP13" s="70">
        <f t="shared" si="61"/>
        <v>0</v>
      </c>
      <c r="CQ13" s="70">
        <v>11</v>
      </c>
      <c r="CR13">
        <v>73</v>
      </c>
      <c r="CS13" s="135">
        <f t="shared" si="62"/>
        <v>0</v>
      </c>
      <c r="CT13" s="135">
        <f t="shared" si="63"/>
        <v>0</v>
      </c>
      <c r="CU13" s="70">
        <f t="shared" si="64"/>
        <v>0</v>
      </c>
      <c r="CV13" s="70">
        <f t="shared" si="65"/>
        <v>0</v>
      </c>
      <c r="CW13" s="70">
        <f t="shared" si="66"/>
        <v>0</v>
      </c>
      <c r="CX13" s="70">
        <f t="shared" si="67"/>
        <v>0</v>
      </c>
      <c r="CY13" s="70">
        <f t="shared" si="68"/>
        <v>0</v>
      </c>
      <c r="DA13" s="70">
        <f t="shared" si="69"/>
        <v>0</v>
      </c>
      <c r="DB13" s="70">
        <v>11</v>
      </c>
      <c r="DC13" s="128"/>
      <c r="DD13" s="135">
        <f t="shared" si="70"/>
        <v>0</v>
      </c>
      <c r="DE13" s="135">
        <f t="shared" si="71"/>
        <v>0</v>
      </c>
      <c r="DF13" s="70">
        <f t="shared" si="72"/>
        <v>0</v>
      </c>
      <c r="DG13" s="70" t="e">
        <f t="shared" si="73"/>
        <v>#N/A</v>
      </c>
      <c r="DH13" s="70" t="e">
        <f t="shared" si="74"/>
        <v>#N/A</v>
      </c>
      <c r="DI13" s="70" t="e">
        <f t="shared" si="75"/>
        <v>#N/A</v>
      </c>
      <c r="DJ13" s="70" t="e">
        <f t="shared" si="76"/>
        <v>#N/A</v>
      </c>
      <c r="DL13" s="70">
        <v>11</v>
      </c>
      <c r="DM13" s="128"/>
      <c r="DN13" s="135">
        <f t="shared" si="77"/>
        <v>0</v>
      </c>
      <c r="DO13" s="135">
        <f t="shared" si="78"/>
        <v>0</v>
      </c>
      <c r="DP13" s="70">
        <f t="shared" si="79"/>
        <v>0</v>
      </c>
      <c r="DQ13" s="70" t="e">
        <f t="shared" si="80"/>
        <v>#N/A</v>
      </c>
      <c r="DR13" s="70" t="e">
        <f t="shared" si="81"/>
        <v>#N/A</v>
      </c>
      <c r="DS13" s="70" t="e">
        <f t="shared" si="82"/>
        <v>#N/A</v>
      </c>
      <c r="DT13" s="70" t="e">
        <f t="shared" si="83"/>
        <v>#N/A</v>
      </c>
      <c r="DU13" s="70" t="str">
        <f t="shared" si="189"/>
        <v/>
      </c>
      <c r="DW13" s="128"/>
      <c r="DX13" s="135">
        <f t="shared" ref="DX13:DX21" si="196">VLOOKUP(DW13,Namn,27)</f>
        <v>0</v>
      </c>
      <c r="DY13" s="135">
        <f t="shared" si="180"/>
        <v>0</v>
      </c>
      <c r="DZ13" s="70">
        <f t="shared" si="181"/>
        <v>0</v>
      </c>
      <c r="EA13" s="134"/>
      <c r="EB13" s="134"/>
      <c r="EC13" s="134"/>
      <c r="ED13" s="134"/>
      <c r="EF13" s="70">
        <v>11</v>
      </c>
      <c r="EG13" s="128"/>
      <c r="EH13" s="135">
        <f t="shared" si="87"/>
        <v>0</v>
      </c>
      <c r="EI13" s="135">
        <f t="shared" si="88"/>
        <v>0</v>
      </c>
      <c r="EJ13" s="70">
        <f t="shared" si="89"/>
        <v>0</v>
      </c>
      <c r="EK13" s="70" t="e">
        <f t="shared" si="90"/>
        <v>#N/A</v>
      </c>
      <c r="EL13" s="70" t="e">
        <f t="shared" si="91"/>
        <v>#N/A</v>
      </c>
      <c r="EM13" s="70" t="e">
        <f t="shared" si="92"/>
        <v>#N/A</v>
      </c>
      <c r="EN13" s="70" t="e">
        <f t="shared" si="93"/>
        <v>#N/A</v>
      </c>
      <c r="EO13" s="138" t="e">
        <f t="shared" si="94"/>
        <v>#N/A</v>
      </c>
      <c r="EQ13" s="70">
        <v>11</v>
      </c>
      <c r="ER13" s="128"/>
      <c r="ES13" s="135">
        <f t="shared" si="95"/>
        <v>0</v>
      </c>
      <c r="ET13" s="135">
        <f t="shared" si="96"/>
        <v>0</v>
      </c>
      <c r="EU13" s="70">
        <f t="shared" si="97"/>
        <v>0</v>
      </c>
      <c r="EV13" s="70" t="e">
        <f t="shared" si="98"/>
        <v>#N/A</v>
      </c>
      <c r="EW13" s="70" t="e">
        <f t="shared" si="99"/>
        <v>#N/A</v>
      </c>
      <c r="EX13" s="70" t="e">
        <f t="shared" si="100"/>
        <v>#N/A</v>
      </c>
      <c r="EY13" s="70" t="e">
        <f t="shared" si="101"/>
        <v>#N/A</v>
      </c>
      <c r="EZ13" s="138" t="e">
        <f t="shared" si="102"/>
        <v>#N/A</v>
      </c>
      <c r="FA13" s="70">
        <v>11</v>
      </c>
      <c r="FB13" s="70">
        <f t="shared" si="103"/>
        <v>0</v>
      </c>
      <c r="FC13" s="251"/>
      <c r="FD13" s="135">
        <f t="shared" si="104"/>
        <v>0</v>
      </c>
      <c r="FE13" s="135">
        <f t="shared" si="105"/>
        <v>0</v>
      </c>
      <c r="FF13" s="251"/>
      <c r="FG13" s="135">
        <f t="shared" si="106"/>
        <v>0</v>
      </c>
      <c r="FH13" s="135">
        <f t="shared" si="107"/>
        <v>0</v>
      </c>
      <c r="FI13" s="251"/>
      <c r="FJ13" s="135">
        <f t="shared" si="108"/>
        <v>0</v>
      </c>
      <c r="FK13" s="135">
        <f t="shared" si="109"/>
        <v>0</v>
      </c>
      <c r="FL13" s="70" t="e">
        <f t="shared" si="110"/>
        <v>#N/A</v>
      </c>
      <c r="FM13" s="70" t="e">
        <f t="shared" si="111"/>
        <v>#N/A</v>
      </c>
      <c r="FN13" s="70" t="e">
        <f t="shared" si="112"/>
        <v>#N/A</v>
      </c>
      <c r="FO13" s="70" t="e">
        <f t="shared" si="113"/>
        <v>#N/A</v>
      </c>
      <c r="FR13" s="70">
        <f t="shared" si="182"/>
        <v>0</v>
      </c>
      <c r="FT13" s="135">
        <f t="shared" si="183"/>
        <v>0</v>
      </c>
      <c r="FU13" s="135">
        <f t="shared" si="184"/>
        <v>0</v>
      </c>
      <c r="FW13" s="135">
        <f t="shared" si="185"/>
        <v>0</v>
      </c>
      <c r="FX13" s="135">
        <f t="shared" si="186"/>
        <v>0</v>
      </c>
      <c r="FZ13" s="135">
        <f t="shared" si="187"/>
        <v>0</v>
      </c>
      <c r="GA13" s="135">
        <f t="shared" si="188"/>
        <v>0</v>
      </c>
      <c r="GB13" s="70" t="e">
        <f t="shared" si="121"/>
        <v>#N/A</v>
      </c>
      <c r="GC13" s="70" t="e">
        <f t="shared" si="122"/>
        <v>#N/A</v>
      </c>
      <c r="GD13" s="70" t="e">
        <f t="shared" si="123"/>
        <v>#N/A</v>
      </c>
      <c r="GE13" s="70" t="e">
        <f t="shared" si="124"/>
        <v>#N/A</v>
      </c>
      <c r="GF13" s="70">
        <v>11</v>
      </c>
      <c r="GG13" s="70">
        <f t="shared" si="125"/>
        <v>0</v>
      </c>
      <c r="GI13" s="135">
        <f t="shared" si="168"/>
        <v>0</v>
      </c>
      <c r="GJ13" s="135">
        <f t="shared" si="169"/>
        <v>0</v>
      </c>
      <c r="GL13" s="135">
        <f t="shared" si="170"/>
        <v>0</v>
      </c>
      <c r="GM13" s="135">
        <f t="shared" si="171"/>
        <v>0</v>
      </c>
      <c r="GO13" s="135">
        <f t="shared" si="172"/>
        <v>0</v>
      </c>
      <c r="GP13" s="135">
        <f t="shared" si="173"/>
        <v>0</v>
      </c>
      <c r="GV13" s="70">
        <v>11</v>
      </c>
      <c r="GW13" s="70">
        <f t="shared" si="130"/>
        <v>0</v>
      </c>
      <c r="GY13" s="135">
        <f t="shared" si="131"/>
        <v>0</v>
      </c>
      <c r="GZ13" s="135">
        <f t="shared" si="132"/>
        <v>0</v>
      </c>
      <c r="HB13" s="135">
        <f t="shared" si="133"/>
        <v>0</v>
      </c>
      <c r="HC13" s="135">
        <f t="shared" si="134"/>
        <v>0</v>
      </c>
      <c r="HE13" s="135">
        <f t="shared" si="135"/>
        <v>0</v>
      </c>
      <c r="HF13" s="135">
        <f t="shared" si="136"/>
        <v>0</v>
      </c>
      <c r="HG13" s="70" t="e">
        <f t="shared" si="137"/>
        <v>#N/A</v>
      </c>
      <c r="HH13" s="70" t="e">
        <f t="shared" si="138"/>
        <v>#N/A</v>
      </c>
      <c r="HI13" s="70" t="e">
        <f t="shared" si="139"/>
        <v>#N/A</v>
      </c>
      <c r="HJ13" s="70" t="e">
        <f t="shared" si="140"/>
        <v>#N/A</v>
      </c>
      <c r="HN13" s="135">
        <f t="shared" si="174"/>
        <v>0</v>
      </c>
      <c r="HO13" s="135">
        <f t="shared" si="175"/>
        <v>0</v>
      </c>
      <c r="HQ13" s="135">
        <f t="shared" si="176"/>
        <v>0</v>
      </c>
      <c r="HR13" s="135">
        <f t="shared" si="177"/>
        <v>0</v>
      </c>
      <c r="HT13" s="135">
        <f t="shared" si="178"/>
        <v>0</v>
      </c>
      <c r="HU13" s="135">
        <f t="shared" si="179"/>
        <v>0</v>
      </c>
      <c r="HV13" s="70" t="e">
        <f t="shared" si="165"/>
        <v>#N/A</v>
      </c>
      <c r="HW13" s="70" t="e">
        <f t="shared" si="166"/>
        <v>#N/A</v>
      </c>
      <c r="HX13" s="70" t="e">
        <f t="shared" si="167"/>
        <v>#N/A</v>
      </c>
      <c r="HY13" s="70" t="e">
        <f t="shared" si="148"/>
        <v>#N/A</v>
      </c>
      <c r="IB13">
        <v>93</v>
      </c>
      <c r="IC13" s="135">
        <f t="shared" si="149"/>
        <v>0</v>
      </c>
      <c r="ID13" s="135">
        <f t="shared" si="150"/>
        <v>0</v>
      </c>
      <c r="IE13" s="70">
        <f t="shared" si="151"/>
        <v>0</v>
      </c>
      <c r="IF13" s="70">
        <f t="shared" si="152"/>
        <v>0</v>
      </c>
      <c r="IG13" s="70">
        <f t="shared" si="153"/>
        <v>0</v>
      </c>
      <c r="IH13" s="70">
        <f t="shared" si="154"/>
        <v>0</v>
      </c>
      <c r="II13" s="70">
        <f t="shared" si="155"/>
        <v>0</v>
      </c>
      <c r="IJ13" s="138">
        <f t="shared" si="156"/>
        <v>0</v>
      </c>
      <c r="IM13">
        <v>114</v>
      </c>
      <c r="IN13" s="135">
        <f t="shared" si="157"/>
        <v>0</v>
      </c>
      <c r="IO13" s="135">
        <f t="shared" si="158"/>
        <v>0</v>
      </c>
      <c r="IP13" s="70">
        <f t="shared" si="159"/>
        <v>0</v>
      </c>
      <c r="IQ13" s="70">
        <f t="shared" si="160"/>
        <v>0</v>
      </c>
      <c r="IR13" s="70">
        <f t="shared" si="161"/>
        <v>0</v>
      </c>
      <c r="IS13" s="70">
        <f t="shared" si="162"/>
        <v>0</v>
      </c>
      <c r="IT13" s="70">
        <f t="shared" si="163"/>
        <v>0</v>
      </c>
      <c r="IU13" s="138">
        <f t="shared" si="164"/>
        <v>0</v>
      </c>
    </row>
    <row r="14" spans="1:255" s="70" customFormat="1" x14ac:dyDescent="0.2">
      <c r="A14">
        <v>12</v>
      </c>
      <c r="B14" s="353" t="s">
        <v>437</v>
      </c>
      <c r="C14" s="353" t="s">
        <v>436</v>
      </c>
      <c r="D14" s="133" t="s">
        <v>84</v>
      </c>
      <c r="E14" s="133">
        <f t="shared" si="0"/>
        <v>0</v>
      </c>
      <c r="F14" s="133" t="str">
        <f t="shared" si="1"/>
        <v>D</v>
      </c>
      <c r="G14" s="251"/>
      <c r="H14" s="251"/>
      <c r="I14" s="251"/>
      <c r="J14" s="133">
        <f t="shared" si="2"/>
        <v>0</v>
      </c>
      <c r="K14" s="133" t="str">
        <f t="shared" si="3"/>
        <v>X</v>
      </c>
      <c r="L14" s="133">
        <f t="shared" si="4"/>
        <v>0</v>
      </c>
      <c r="M14" s="133"/>
      <c r="N14" s="133"/>
      <c r="O14" s="133"/>
      <c r="P14" s="135"/>
      <c r="Q14" s="135"/>
      <c r="R14" s="133"/>
      <c r="S14" s="133"/>
      <c r="T14" s="133"/>
      <c r="U14" s="133"/>
      <c r="V14" s="133"/>
      <c r="W14" s="133"/>
      <c r="X14" s="70">
        <v>12</v>
      </c>
      <c r="Y14" s="128"/>
      <c r="Z14" s="135">
        <f t="shared" si="13"/>
        <v>0</v>
      </c>
      <c r="AA14" s="135">
        <f t="shared" si="14"/>
        <v>0</v>
      </c>
      <c r="AB14" s="70">
        <f t="shared" si="15"/>
        <v>0</v>
      </c>
      <c r="AC14" s="70" t="e">
        <f t="shared" si="16"/>
        <v>#N/A</v>
      </c>
      <c r="AD14" s="70" t="e">
        <f t="shared" si="17"/>
        <v>#N/A</v>
      </c>
      <c r="AE14" s="70" t="e">
        <f t="shared" si="18"/>
        <v>#N/A</v>
      </c>
      <c r="AF14" s="70" t="e">
        <f t="shared" si="19"/>
        <v>#N/A</v>
      </c>
      <c r="AH14" s="135"/>
      <c r="AI14" s="128"/>
      <c r="AJ14" s="135">
        <f t="shared" si="190"/>
        <v>0</v>
      </c>
      <c r="AK14" s="135">
        <f t="shared" si="191"/>
        <v>0</v>
      </c>
      <c r="AL14" s="70">
        <f t="shared" si="192"/>
        <v>0</v>
      </c>
      <c r="AM14" s="70" t="e">
        <f t="shared" si="23"/>
        <v>#N/A</v>
      </c>
      <c r="AN14" s="70" t="e">
        <f t="shared" si="24"/>
        <v>#N/A</v>
      </c>
      <c r="AO14" s="70" t="e">
        <f t="shared" si="25"/>
        <v>#N/A</v>
      </c>
      <c r="AP14" s="70" t="e">
        <f t="shared" si="26"/>
        <v>#N/A</v>
      </c>
      <c r="AQ14" s="128"/>
      <c r="AR14" s="128"/>
      <c r="AS14" s="128"/>
      <c r="AT14" s="135">
        <f t="shared" si="193"/>
        <v>0</v>
      </c>
      <c r="AU14" s="135">
        <f t="shared" si="194"/>
        <v>0</v>
      </c>
      <c r="AV14" s="70">
        <f t="shared" si="195"/>
        <v>0</v>
      </c>
      <c r="BD14" s="135"/>
      <c r="BE14" s="135"/>
      <c r="BN14" s="135"/>
      <c r="BO14" s="135"/>
      <c r="BV14" s="70">
        <v>12</v>
      </c>
      <c r="BW14" s="128"/>
      <c r="BX14" s="135">
        <f t="shared" si="46"/>
        <v>0</v>
      </c>
      <c r="BY14" s="135">
        <f t="shared" si="47"/>
        <v>0</v>
      </c>
      <c r="BZ14" s="70">
        <f t="shared" si="48"/>
        <v>0</v>
      </c>
      <c r="CA14" s="70" t="e">
        <f t="shared" si="49"/>
        <v>#N/A</v>
      </c>
      <c r="CB14" s="70" t="e">
        <f t="shared" si="50"/>
        <v>#N/A</v>
      </c>
      <c r="CC14" s="70" t="e">
        <f t="shared" si="51"/>
        <v>#N/A</v>
      </c>
      <c r="CD14" s="70" t="e">
        <f t="shared" si="52"/>
        <v>#N/A</v>
      </c>
      <c r="CE14" s="70">
        <f t="shared" si="53"/>
        <v>0</v>
      </c>
      <c r="CF14" s="70">
        <v>12</v>
      </c>
      <c r="CG14"/>
      <c r="CH14" s="135">
        <f t="shared" si="54"/>
        <v>0</v>
      </c>
      <c r="CI14" s="135">
        <f t="shared" si="55"/>
        <v>0</v>
      </c>
      <c r="CJ14" s="70">
        <f t="shared" si="56"/>
        <v>0</v>
      </c>
      <c r="CK14" s="70" t="e">
        <f t="shared" si="57"/>
        <v>#N/A</v>
      </c>
      <c r="CL14" s="70" t="e">
        <f t="shared" si="58"/>
        <v>#N/A</v>
      </c>
      <c r="CM14" s="70" t="e">
        <f t="shared" si="59"/>
        <v>#N/A</v>
      </c>
      <c r="CN14" s="70" t="e">
        <f t="shared" si="60"/>
        <v>#N/A</v>
      </c>
      <c r="CP14" s="70">
        <f t="shared" si="61"/>
        <v>0</v>
      </c>
      <c r="CQ14" s="70">
        <v>12</v>
      </c>
      <c r="CR14">
        <v>74</v>
      </c>
      <c r="CS14" s="135">
        <f t="shared" si="62"/>
        <v>0</v>
      </c>
      <c r="CT14" s="135">
        <f t="shared" si="63"/>
        <v>0</v>
      </c>
      <c r="CU14" s="70">
        <f t="shared" si="64"/>
        <v>0</v>
      </c>
      <c r="CV14" s="70">
        <f t="shared" si="65"/>
        <v>0</v>
      </c>
      <c r="CW14" s="70">
        <f t="shared" si="66"/>
        <v>0</v>
      </c>
      <c r="CX14" s="70">
        <f t="shared" si="67"/>
        <v>0</v>
      </c>
      <c r="CY14" s="70">
        <f t="shared" si="68"/>
        <v>0</v>
      </c>
      <c r="DA14" s="70">
        <f t="shared" si="69"/>
        <v>0</v>
      </c>
      <c r="DB14" s="70">
        <v>12</v>
      </c>
      <c r="DC14" s="128"/>
      <c r="DD14" s="135">
        <f t="shared" si="70"/>
        <v>0</v>
      </c>
      <c r="DE14" s="135">
        <f t="shared" si="71"/>
        <v>0</v>
      </c>
      <c r="DF14" s="70">
        <f t="shared" si="72"/>
        <v>0</v>
      </c>
      <c r="DG14" s="70" t="e">
        <f t="shared" si="73"/>
        <v>#N/A</v>
      </c>
      <c r="DH14" s="70" t="e">
        <f t="shared" si="74"/>
        <v>#N/A</v>
      </c>
      <c r="DI14" s="70" t="e">
        <f t="shared" si="75"/>
        <v>#N/A</v>
      </c>
      <c r="DJ14" s="70" t="e">
        <f t="shared" si="76"/>
        <v>#N/A</v>
      </c>
      <c r="DK14" s="70" t="str">
        <f t="shared" ref="DK14:DK20" si="197">IF(VLOOKUP(DC14,Namn,8)="X","Elit",IF(VLOOKUP(DC14,Namn,9)="X","A",IF(VLOOKUP(DC14,Namn,10)="X","B",IF(VLOOKUP(DC14,Namn,11)="X","C",IF(VLOOKUP(DC14,Namn,12)="X","D",IF(VLOOKUP(DC14,Namn,13)="X","OB",IF(VLOOKUP(DC14,Namn,10)="X","OG","")))))))</f>
        <v/>
      </c>
      <c r="DL14" s="70">
        <v>12</v>
      </c>
      <c r="DM14" s="128"/>
      <c r="DN14" s="135">
        <f t="shared" si="77"/>
        <v>0</v>
      </c>
      <c r="DO14" s="135">
        <f t="shared" si="78"/>
        <v>0</v>
      </c>
      <c r="DP14" s="70">
        <f t="shared" si="79"/>
        <v>0</v>
      </c>
      <c r="DQ14" s="70" t="e">
        <f t="shared" si="80"/>
        <v>#N/A</v>
      </c>
      <c r="DR14" s="70" t="e">
        <f t="shared" si="81"/>
        <v>#N/A</v>
      </c>
      <c r="DS14" s="70" t="e">
        <f t="shared" si="82"/>
        <v>#N/A</v>
      </c>
      <c r="DT14" s="70" t="e">
        <f t="shared" si="83"/>
        <v>#N/A</v>
      </c>
      <c r="DU14" s="70" t="str">
        <f t="shared" si="189"/>
        <v/>
      </c>
      <c r="DW14" s="128"/>
      <c r="DX14" s="135">
        <f t="shared" si="196"/>
        <v>0</v>
      </c>
      <c r="DY14" s="135">
        <f t="shared" si="180"/>
        <v>0</v>
      </c>
      <c r="DZ14" s="70">
        <f t="shared" si="181"/>
        <v>0</v>
      </c>
      <c r="EA14" s="134"/>
      <c r="EB14" s="134"/>
      <c r="EC14" s="134"/>
      <c r="ED14" s="134"/>
      <c r="EF14" s="70">
        <v>12</v>
      </c>
      <c r="EG14" s="128"/>
      <c r="EH14" s="135">
        <f t="shared" si="87"/>
        <v>0</v>
      </c>
      <c r="EI14" s="135">
        <f t="shared" si="88"/>
        <v>0</v>
      </c>
      <c r="EJ14" s="70">
        <f t="shared" si="89"/>
        <v>0</v>
      </c>
      <c r="EK14" s="70" t="e">
        <f t="shared" si="90"/>
        <v>#N/A</v>
      </c>
      <c r="EL14" s="70" t="e">
        <f t="shared" si="91"/>
        <v>#N/A</v>
      </c>
      <c r="EM14" s="70" t="e">
        <f t="shared" si="92"/>
        <v>#N/A</v>
      </c>
      <c r="EN14" s="70" t="e">
        <f t="shared" si="93"/>
        <v>#N/A</v>
      </c>
      <c r="EO14" s="138" t="e">
        <f t="shared" si="94"/>
        <v>#N/A</v>
      </c>
      <c r="EQ14" s="70">
        <v>12</v>
      </c>
      <c r="ES14" s="135">
        <f t="shared" si="95"/>
        <v>0</v>
      </c>
      <c r="ET14" s="135">
        <f t="shared" si="96"/>
        <v>0</v>
      </c>
      <c r="EU14" s="70">
        <f t="shared" si="97"/>
        <v>0</v>
      </c>
      <c r="EV14" s="70" t="e">
        <f t="shared" si="98"/>
        <v>#N/A</v>
      </c>
      <c r="EW14" s="70" t="e">
        <f t="shared" si="99"/>
        <v>#N/A</v>
      </c>
      <c r="EX14" s="70" t="e">
        <f t="shared" si="100"/>
        <v>#N/A</v>
      </c>
      <c r="EY14" s="70" t="e">
        <f t="shared" si="101"/>
        <v>#N/A</v>
      </c>
      <c r="EZ14" s="138" t="e">
        <f t="shared" si="102"/>
        <v>#N/A</v>
      </c>
      <c r="FA14" s="70">
        <v>12</v>
      </c>
      <c r="FB14" s="70">
        <f t="shared" ref="FB14:FB25" si="198">VLOOKUP(FC14,Namn,26)</f>
        <v>0</v>
      </c>
      <c r="FC14" s="251"/>
      <c r="FD14" s="135">
        <f t="shared" ref="FD14:FD25" si="199">VLOOKUP(FC14,Namn,27)</f>
        <v>0</v>
      </c>
      <c r="FE14" s="135">
        <f t="shared" ref="FE14:FE25" si="200">VLOOKUP(FC14,Namn,3)</f>
        <v>0</v>
      </c>
      <c r="FF14" s="251"/>
      <c r="FG14" s="135">
        <f t="shared" ref="FG14:FG25" si="201">VLOOKUP(FF14,Namn,27)</f>
        <v>0</v>
      </c>
      <c r="FH14" s="135">
        <f t="shared" ref="FH14:FH25" si="202">VLOOKUP(FF14,Namn,3)</f>
        <v>0</v>
      </c>
      <c r="FI14" s="251"/>
      <c r="FJ14" s="135">
        <f t="shared" ref="FJ14:FJ25" si="203">VLOOKUP(FI14,Namn,27)</f>
        <v>0</v>
      </c>
      <c r="FK14" s="135">
        <f t="shared" ref="FK14:FK25" si="204">VLOOKUP(FI14,Namn,3)</f>
        <v>0</v>
      </c>
      <c r="FL14" s="70" t="e">
        <f t="shared" si="110"/>
        <v>#N/A</v>
      </c>
      <c r="FM14" s="70" t="e">
        <f t="shared" si="111"/>
        <v>#N/A</v>
      </c>
      <c r="FN14" s="70" t="e">
        <f t="shared" si="112"/>
        <v>#N/A</v>
      </c>
      <c r="FO14" s="70" t="e">
        <f t="shared" si="113"/>
        <v>#N/A</v>
      </c>
      <c r="FR14" s="70">
        <f t="shared" si="182"/>
        <v>0</v>
      </c>
      <c r="FT14" s="135">
        <f t="shared" si="183"/>
        <v>0</v>
      </c>
      <c r="FU14" s="135">
        <f t="shared" si="184"/>
        <v>0</v>
      </c>
      <c r="FW14" s="135">
        <f t="shared" si="185"/>
        <v>0</v>
      </c>
      <c r="FX14" s="135">
        <f t="shared" si="186"/>
        <v>0</v>
      </c>
      <c r="FZ14" s="135">
        <f t="shared" si="187"/>
        <v>0</v>
      </c>
      <c r="GA14" s="135">
        <f t="shared" si="188"/>
        <v>0</v>
      </c>
      <c r="GB14" s="70" t="e">
        <f t="shared" si="121"/>
        <v>#N/A</v>
      </c>
      <c r="GC14" s="70" t="e">
        <f t="shared" si="122"/>
        <v>#N/A</v>
      </c>
      <c r="GD14" s="70" t="e">
        <f t="shared" si="123"/>
        <v>#N/A</v>
      </c>
      <c r="GE14" s="70" t="e">
        <f t="shared" si="124"/>
        <v>#N/A</v>
      </c>
      <c r="GF14" s="70">
        <v>12</v>
      </c>
      <c r="GG14" s="70">
        <f t="shared" si="125"/>
        <v>0</v>
      </c>
      <c r="GI14" s="135">
        <f t="shared" si="168"/>
        <v>0</v>
      </c>
      <c r="GJ14" s="135">
        <f t="shared" si="169"/>
        <v>0</v>
      </c>
      <c r="GL14" s="135">
        <f t="shared" si="170"/>
        <v>0</v>
      </c>
      <c r="GM14" s="135">
        <f t="shared" si="171"/>
        <v>0</v>
      </c>
      <c r="GO14" s="135">
        <f t="shared" si="172"/>
        <v>0</v>
      </c>
      <c r="GP14" s="135">
        <f t="shared" si="173"/>
        <v>0</v>
      </c>
      <c r="GV14" s="70">
        <v>12</v>
      </c>
      <c r="GW14" s="70">
        <f t="shared" si="130"/>
        <v>0</v>
      </c>
      <c r="GY14" s="135">
        <f t="shared" si="131"/>
        <v>0</v>
      </c>
      <c r="GZ14" s="135">
        <f t="shared" si="132"/>
        <v>0</v>
      </c>
      <c r="HB14" s="135">
        <f t="shared" si="133"/>
        <v>0</v>
      </c>
      <c r="HC14" s="135">
        <f t="shared" si="134"/>
        <v>0</v>
      </c>
      <c r="HE14" s="135">
        <f t="shared" si="135"/>
        <v>0</v>
      </c>
      <c r="HF14" s="135">
        <f t="shared" si="136"/>
        <v>0</v>
      </c>
      <c r="HG14" s="70" t="e">
        <f t="shared" si="137"/>
        <v>#N/A</v>
      </c>
      <c r="HH14" s="70" t="e">
        <f t="shared" si="138"/>
        <v>#N/A</v>
      </c>
      <c r="HI14" s="70" t="e">
        <f t="shared" si="139"/>
        <v>#N/A</v>
      </c>
      <c r="HJ14" s="70" t="e">
        <f t="shared" si="140"/>
        <v>#N/A</v>
      </c>
      <c r="HN14" s="135">
        <f t="shared" si="174"/>
        <v>0</v>
      </c>
      <c r="HO14" s="135">
        <f t="shared" si="175"/>
        <v>0</v>
      </c>
      <c r="HQ14" s="135">
        <f t="shared" si="176"/>
        <v>0</v>
      </c>
      <c r="HR14" s="135">
        <f t="shared" si="177"/>
        <v>0</v>
      </c>
      <c r="HT14" s="135">
        <f t="shared" si="178"/>
        <v>0</v>
      </c>
      <c r="HU14" s="135">
        <f t="shared" si="179"/>
        <v>0</v>
      </c>
      <c r="HV14" s="70" t="e">
        <f t="shared" si="165"/>
        <v>#N/A</v>
      </c>
      <c r="HW14" s="70" t="e">
        <f t="shared" si="166"/>
        <v>#N/A</v>
      </c>
      <c r="HX14" s="70" t="e">
        <f t="shared" si="167"/>
        <v>#N/A</v>
      </c>
      <c r="HY14" s="70" t="e">
        <f t="shared" si="148"/>
        <v>#N/A</v>
      </c>
      <c r="IB14">
        <v>98</v>
      </c>
      <c r="IC14" s="135">
        <f t="shared" si="149"/>
        <v>0</v>
      </c>
      <c r="ID14" s="135">
        <f t="shared" si="150"/>
        <v>0</v>
      </c>
      <c r="IE14" s="70">
        <f t="shared" si="151"/>
        <v>0</v>
      </c>
      <c r="IF14" s="70">
        <f t="shared" si="152"/>
        <v>0</v>
      </c>
      <c r="IG14" s="70">
        <f t="shared" si="153"/>
        <v>0</v>
      </c>
      <c r="IH14" s="70">
        <f t="shared" si="154"/>
        <v>0</v>
      </c>
      <c r="II14" s="70">
        <f t="shared" si="155"/>
        <v>0</v>
      </c>
      <c r="IJ14" s="138">
        <f t="shared" si="156"/>
        <v>0</v>
      </c>
      <c r="IM14">
        <v>8</v>
      </c>
      <c r="IN14" s="135" t="str">
        <f t="shared" si="157"/>
        <v>Jan-Erik</v>
      </c>
      <c r="IO14" s="135" t="str">
        <f t="shared" si="158"/>
        <v>Wickman</v>
      </c>
      <c r="IP14" s="70" t="str">
        <f t="shared" si="159"/>
        <v>Banda VK</v>
      </c>
      <c r="IQ14" s="70">
        <f t="shared" si="160"/>
        <v>0</v>
      </c>
      <c r="IR14" s="70">
        <f t="shared" si="161"/>
        <v>0</v>
      </c>
      <c r="IS14" s="70">
        <f t="shared" si="162"/>
        <v>0</v>
      </c>
      <c r="IT14" s="70">
        <f t="shared" si="163"/>
        <v>0</v>
      </c>
      <c r="IU14" s="138" t="str">
        <f t="shared" si="164"/>
        <v>B</v>
      </c>
    </row>
    <row r="15" spans="1:255" s="70" customFormat="1" x14ac:dyDescent="0.2">
      <c r="A15">
        <v>13</v>
      </c>
      <c r="B15" s="353" t="s">
        <v>438</v>
      </c>
      <c r="C15" s="353" t="s">
        <v>73</v>
      </c>
      <c r="D15" s="133" t="s">
        <v>84</v>
      </c>
      <c r="E15" s="133" t="str">
        <f t="shared" si="0"/>
        <v>A</v>
      </c>
      <c r="F15" s="133" t="str">
        <f t="shared" si="1"/>
        <v>H</v>
      </c>
      <c r="G15" s="251"/>
      <c r="H15" s="251"/>
      <c r="I15" s="251"/>
      <c r="J15" s="133">
        <f t="shared" si="2"/>
        <v>0</v>
      </c>
      <c r="K15" s="133">
        <f t="shared" si="3"/>
        <v>0</v>
      </c>
      <c r="L15" s="133" t="str">
        <f t="shared" si="4"/>
        <v>X</v>
      </c>
      <c r="M15" s="133"/>
      <c r="N15" s="133"/>
      <c r="O15" s="133"/>
      <c r="P15" s="135"/>
      <c r="Q15" s="135"/>
      <c r="R15" s="133"/>
      <c r="S15" s="133"/>
      <c r="T15" s="133"/>
      <c r="U15" s="133"/>
      <c r="V15" s="133"/>
      <c r="W15" s="133"/>
      <c r="X15" s="70">
        <v>13</v>
      </c>
      <c r="Y15" s="128"/>
      <c r="Z15" s="135">
        <f t="shared" si="13"/>
        <v>0</v>
      </c>
      <c r="AA15" s="135">
        <f t="shared" si="14"/>
        <v>0</v>
      </c>
      <c r="AB15" s="70">
        <f t="shared" si="15"/>
        <v>0</v>
      </c>
      <c r="AC15" s="70" t="e">
        <f t="shared" si="16"/>
        <v>#N/A</v>
      </c>
      <c r="AD15" s="70" t="e">
        <f t="shared" si="17"/>
        <v>#N/A</v>
      </c>
      <c r="AE15" s="70" t="e">
        <f t="shared" si="18"/>
        <v>#N/A</v>
      </c>
      <c r="AF15" s="70" t="e">
        <f t="shared" si="19"/>
        <v>#N/A</v>
      </c>
      <c r="AH15" s="135"/>
      <c r="AI15" s="128"/>
      <c r="AJ15" s="135">
        <f t="shared" si="190"/>
        <v>0</v>
      </c>
      <c r="AK15" s="135">
        <f t="shared" si="191"/>
        <v>0</v>
      </c>
      <c r="AL15" s="70">
        <f t="shared" si="192"/>
        <v>0</v>
      </c>
      <c r="AS15" s="128"/>
      <c r="AT15" s="135">
        <f t="shared" si="193"/>
        <v>0</v>
      </c>
      <c r="AU15" s="135">
        <f t="shared" si="194"/>
        <v>0</v>
      </c>
      <c r="AV15" s="70">
        <f t="shared" si="195"/>
        <v>0</v>
      </c>
      <c r="BD15" s="135"/>
      <c r="BE15" s="135"/>
      <c r="BN15" s="135"/>
      <c r="BO15" s="135"/>
      <c r="BV15" s="70">
        <v>13</v>
      </c>
      <c r="BW15" s="128"/>
      <c r="BX15" s="135">
        <f t="shared" si="46"/>
        <v>0</v>
      </c>
      <c r="BY15" s="135">
        <f t="shared" si="47"/>
        <v>0</v>
      </c>
      <c r="BZ15" s="70">
        <f t="shared" si="48"/>
        <v>0</v>
      </c>
      <c r="CA15" s="70" t="e">
        <f t="shared" si="49"/>
        <v>#N/A</v>
      </c>
      <c r="CB15" s="70" t="e">
        <f t="shared" si="50"/>
        <v>#N/A</v>
      </c>
      <c r="CC15" s="70" t="e">
        <f t="shared" si="51"/>
        <v>#N/A</v>
      </c>
      <c r="CD15" s="70" t="e">
        <f t="shared" si="52"/>
        <v>#N/A</v>
      </c>
      <c r="CE15" s="70">
        <f t="shared" si="53"/>
        <v>0</v>
      </c>
      <c r="CF15" s="70">
        <v>13</v>
      </c>
      <c r="CG15"/>
      <c r="CH15" s="135">
        <f t="shared" si="54"/>
        <v>0</v>
      </c>
      <c r="CI15" s="135">
        <f t="shared" si="55"/>
        <v>0</v>
      </c>
      <c r="CJ15" s="70">
        <f t="shared" si="56"/>
        <v>0</v>
      </c>
      <c r="CK15" s="70" t="e">
        <f t="shared" si="57"/>
        <v>#N/A</v>
      </c>
      <c r="CL15" s="70" t="e">
        <f t="shared" si="58"/>
        <v>#N/A</v>
      </c>
      <c r="CM15" s="70" t="e">
        <f t="shared" si="59"/>
        <v>#N/A</v>
      </c>
      <c r="CN15" s="70" t="e">
        <f t="shared" si="60"/>
        <v>#N/A</v>
      </c>
      <c r="CP15" s="70">
        <f t="shared" si="61"/>
        <v>0</v>
      </c>
      <c r="CQ15" s="70">
        <v>13</v>
      </c>
      <c r="CR15">
        <v>84</v>
      </c>
      <c r="CS15" s="135">
        <f t="shared" si="62"/>
        <v>0</v>
      </c>
      <c r="CT15" s="135">
        <f t="shared" si="63"/>
        <v>0</v>
      </c>
      <c r="CU15" s="70">
        <f t="shared" si="64"/>
        <v>0</v>
      </c>
      <c r="CV15" s="70">
        <f t="shared" si="65"/>
        <v>0</v>
      </c>
      <c r="CW15" s="70">
        <f t="shared" si="66"/>
        <v>0</v>
      </c>
      <c r="CX15" s="70">
        <f t="shared" si="67"/>
        <v>0</v>
      </c>
      <c r="CY15" s="70">
        <f t="shared" si="68"/>
        <v>0</v>
      </c>
      <c r="DA15" s="70">
        <f t="shared" si="69"/>
        <v>0</v>
      </c>
      <c r="DB15" s="70">
        <v>13</v>
      </c>
      <c r="DC15" s="128"/>
      <c r="DD15" s="135">
        <f t="shared" si="70"/>
        <v>0</v>
      </c>
      <c r="DE15" s="135">
        <f t="shared" si="71"/>
        <v>0</v>
      </c>
      <c r="DF15" s="70">
        <f t="shared" si="72"/>
        <v>0</v>
      </c>
      <c r="DG15" s="70" t="e">
        <f t="shared" si="73"/>
        <v>#N/A</v>
      </c>
      <c r="DH15" s="70" t="e">
        <f t="shared" si="74"/>
        <v>#N/A</v>
      </c>
      <c r="DI15" s="70" t="e">
        <f t="shared" si="75"/>
        <v>#N/A</v>
      </c>
      <c r="DJ15" s="70" t="e">
        <f t="shared" si="76"/>
        <v>#N/A</v>
      </c>
      <c r="DK15" s="70" t="str">
        <f t="shared" si="197"/>
        <v/>
      </c>
      <c r="DL15" s="70">
        <v>13</v>
      </c>
      <c r="DM15" s="128"/>
      <c r="DN15" s="135">
        <f t="shared" si="77"/>
        <v>0</v>
      </c>
      <c r="DO15" s="135">
        <f t="shared" si="78"/>
        <v>0</v>
      </c>
      <c r="DP15" s="70">
        <f t="shared" si="79"/>
        <v>0</v>
      </c>
      <c r="DQ15" s="70" t="e">
        <f t="shared" si="80"/>
        <v>#N/A</v>
      </c>
      <c r="DR15" s="70" t="e">
        <f t="shared" si="81"/>
        <v>#N/A</v>
      </c>
      <c r="DS15" s="70" t="e">
        <f t="shared" si="82"/>
        <v>#N/A</v>
      </c>
      <c r="DT15" s="70" t="e">
        <f t="shared" si="83"/>
        <v>#N/A</v>
      </c>
      <c r="DU15" s="70" t="str">
        <f t="shared" si="189"/>
        <v/>
      </c>
      <c r="DW15" s="128"/>
      <c r="DX15" s="135">
        <f t="shared" si="196"/>
        <v>0</v>
      </c>
      <c r="DY15" s="135">
        <f t="shared" si="180"/>
        <v>0</v>
      </c>
      <c r="DZ15" s="70">
        <f t="shared" si="181"/>
        <v>0</v>
      </c>
      <c r="EA15" s="134"/>
      <c r="EB15" s="134"/>
      <c r="EC15" s="134"/>
      <c r="ED15" s="134"/>
      <c r="EF15" s="70">
        <v>13</v>
      </c>
      <c r="EG15" s="128"/>
      <c r="EH15" s="135">
        <f t="shared" si="87"/>
        <v>0</v>
      </c>
      <c r="EI15" s="135">
        <f t="shared" si="88"/>
        <v>0</v>
      </c>
      <c r="EJ15" s="70">
        <f t="shared" si="89"/>
        <v>0</v>
      </c>
      <c r="EK15" s="70" t="e">
        <f t="shared" si="90"/>
        <v>#N/A</v>
      </c>
      <c r="EL15" s="70" t="e">
        <f t="shared" si="91"/>
        <v>#N/A</v>
      </c>
      <c r="EM15" s="70" t="e">
        <f t="shared" si="92"/>
        <v>#N/A</v>
      </c>
      <c r="EN15" s="70" t="e">
        <f t="shared" si="93"/>
        <v>#N/A</v>
      </c>
      <c r="EO15" s="138" t="e">
        <f t="shared" si="94"/>
        <v>#N/A</v>
      </c>
      <c r="EQ15" s="70">
        <v>13</v>
      </c>
      <c r="ER15" s="128"/>
      <c r="ES15" s="135">
        <f t="shared" si="95"/>
        <v>0</v>
      </c>
      <c r="ET15" s="135">
        <f t="shared" si="96"/>
        <v>0</v>
      </c>
      <c r="EU15" s="70">
        <f t="shared" si="97"/>
        <v>0</v>
      </c>
      <c r="EV15" s="70" t="e">
        <f t="shared" si="98"/>
        <v>#N/A</v>
      </c>
      <c r="EW15" s="70" t="e">
        <f t="shared" si="99"/>
        <v>#N/A</v>
      </c>
      <c r="EX15" s="70" t="e">
        <f t="shared" si="100"/>
        <v>#N/A</v>
      </c>
      <c r="EY15" s="70" t="e">
        <f t="shared" si="101"/>
        <v>#N/A</v>
      </c>
      <c r="EZ15" s="138" t="e">
        <f t="shared" si="102"/>
        <v>#N/A</v>
      </c>
      <c r="FA15" s="70">
        <v>13</v>
      </c>
      <c r="FB15" s="70">
        <f t="shared" si="198"/>
        <v>0</v>
      </c>
      <c r="FC15" s="251"/>
      <c r="FD15" s="135">
        <f t="shared" si="199"/>
        <v>0</v>
      </c>
      <c r="FE15" s="135">
        <f t="shared" si="200"/>
        <v>0</v>
      </c>
      <c r="FF15" s="251"/>
      <c r="FG15" s="135">
        <f t="shared" si="201"/>
        <v>0</v>
      </c>
      <c r="FH15" s="135">
        <f t="shared" si="202"/>
        <v>0</v>
      </c>
      <c r="FI15" s="251"/>
      <c r="FJ15" s="135">
        <f t="shared" si="203"/>
        <v>0</v>
      </c>
      <c r="FK15" s="135">
        <f t="shared" si="204"/>
        <v>0</v>
      </c>
      <c r="FL15" s="70" t="e">
        <f t="shared" si="110"/>
        <v>#N/A</v>
      </c>
      <c r="FM15" s="70" t="e">
        <f t="shared" si="111"/>
        <v>#N/A</v>
      </c>
      <c r="FN15" s="70" t="e">
        <f t="shared" si="112"/>
        <v>#N/A</v>
      </c>
      <c r="FO15" s="70" t="e">
        <f t="shared" si="113"/>
        <v>#N/A</v>
      </c>
      <c r="FR15" s="70">
        <f t="shared" si="182"/>
        <v>0</v>
      </c>
      <c r="FT15" s="135">
        <f t="shared" si="183"/>
        <v>0</v>
      </c>
      <c r="FU15" s="135">
        <f t="shared" si="184"/>
        <v>0</v>
      </c>
      <c r="FW15" s="135">
        <f t="shared" si="185"/>
        <v>0</v>
      </c>
      <c r="FX15" s="135">
        <f t="shared" si="186"/>
        <v>0</v>
      </c>
      <c r="FZ15" s="135">
        <f t="shared" si="187"/>
        <v>0</v>
      </c>
      <c r="GA15" s="135">
        <f t="shared" si="188"/>
        <v>0</v>
      </c>
      <c r="GB15" s="70" t="e">
        <f t="shared" si="121"/>
        <v>#N/A</v>
      </c>
      <c r="GC15" s="70" t="e">
        <f t="shared" si="122"/>
        <v>#N/A</v>
      </c>
      <c r="GD15" s="70" t="e">
        <f t="shared" si="123"/>
        <v>#N/A</v>
      </c>
      <c r="GE15" s="70" t="e">
        <f t="shared" si="124"/>
        <v>#N/A</v>
      </c>
      <c r="GF15" s="70">
        <v>13</v>
      </c>
      <c r="GG15" s="70">
        <f t="shared" si="125"/>
        <v>0</v>
      </c>
      <c r="GI15" s="135">
        <f t="shared" si="168"/>
        <v>0</v>
      </c>
      <c r="GJ15" s="135">
        <f t="shared" si="169"/>
        <v>0</v>
      </c>
      <c r="GL15" s="135">
        <f t="shared" si="170"/>
        <v>0</v>
      </c>
      <c r="GM15" s="135">
        <f t="shared" si="171"/>
        <v>0</v>
      </c>
      <c r="GO15" s="135">
        <f t="shared" si="172"/>
        <v>0</v>
      </c>
      <c r="GP15" s="135">
        <f t="shared" si="173"/>
        <v>0</v>
      </c>
      <c r="GV15" s="70">
        <v>13</v>
      </c>
      <c r="GW15" s="70">
        <f t="shared" si="130"/>
        <v>0</v>
      </c>
      <c r="GY15" s="135">
        <f t="shared" si="131"/>
        <v>0</v>
      </c>
      <c r="GZ15" s="135">
        <f t="shared" si="132"/>
        <v>0</v>
      </c>
      <c r="HB15" s="135">
        <f t="shared" si="133"/>
        <v>0</v>
      </c>
      <c r="HC15" s="135">
        <f t="shared" si="134"/>
        <v>0</v>
      </c>
      <c r="HE15" s="135">
        <f t="shared" si="135"/>
        <v>0</v>
      </c>
      <c r="HF15" s="135">
        <f t="shared" si="136"/>
        <v>0</v>
      </c>
      <c r="HN15" s="135">
        <f t="shared" si="174"/>
        <v>0</v>
      </c>
      <c r="HO15" s="135">
        <f t="shared" si="175"/>
        <v>0</v>
      </c>
      <c r="HQ15" s="135">
        <f t="shared" si="176"/>
        <v>0</v>
      </c>
      <c r="HR15" s="135">
        <f t="shared" si="177"/>
        <v>0</v>
      </c>
      <c r="HT15" s="135">
        <f t="shared" si="178"/>
        <v>0</v>
      </c>
      <c r="HU15" s="135">
        <f t="shared" si="179"/>
        <v>0</v>
      </c>
      <c r="HV15" s="70" t="e">
        <f t="shared" si="165"/>
        <v>#N/A</v>
      </c>
      <c r="HW15" s="70" t="e">
        <f t="shared" si="166"/>
        <v>#N/A</v>
      </c>
      <c r="HX15" s="70" t="e">
        <f t="shared" si="167"/>
        <v>#N/A</v>
      </c>
      <c r="HY15" s="70" t="e">
        <f t="shared" si="148"/>
        <v>#N/A</v>
      </c>
      <c r="IB15" s="128"/>
      <c r="IC15" s="135">
        <f t="shared" si="149"/>
        <v>0</v>
      </c>
      <c r="ID15" s="135">
        <f t="shared" si="150"/>
        <v>0</v>
      </c>
      <c r="IE15" s="70">
        <f t="shared" si="151"/>
        <v>0</v>
      </c>
      <c r="IF15" s="70" t="e">
        <f t="shared" si="152"/>
        <v>#N/A</v>
      </c>
      <c r="IG15" s="70" t="e">
        <f t="shared" si="153"/>
        <v>#N/A</v>
      </c>
      <c r="IH15" s="70" t="e">
        <f t="shared" si="154"/>
        <v>#N/A</v>
      </c>
      <c r="II15" s="70" t="e">
        <f t="shared" si="155"/>
        <v>#N/A</v>
      </c>
      <c r="IJ15" s="138" t="e">
        <f t="shared" si="156"/>
        <v>#N/A</v>
      </c>
      <c r="IM15">
        <v>27</v>
      </c>
      <c r="IN15" s="135" t="str">
        <f t="shared" si="157"/>
        <v>Berne</v>
      </c>
      <c r="IO15" s="135" t="str">
        <f t="shared" si="158"/>
        <v>Appelqvist</v>
      </c>
      <c r="IP15" s="70" t="str">
        <f t="shared" si="159"/>
        <v>Hablingbo IK</v>
      </c>
      <c r="IQ15" s="70">
        <f t="shared" si="160"/>
        <v>0</v>
      </c>
      <c r="IR15" s="70">
        <f t="shared" si="161"/>
        <v>0</v>
      </c>
      <c r="IS15" s="70">
        <f t="shared" si="162"/>
        <v>0</v>
      </c>
      <c r="IT15" s="70">
        <f t="shared" si="163"/>
        <v>0</v>
      </c>
      <c r="IU15" s="138" t="str">
        <f t="shared" si="164"/>
        <v>E</v>
      </c>
    </row>
    <row r="16" spans="1:255" s="70" customFormat="1" x14ac:dyDescent="0.2">
      <c r="A16">
        <v>14</v>
      </c>
      <c r="B16" s="353" t="s">
        <v>85</v>
      </c>
      <c r="C16" s="353" t="s">
        <v>87</v>
      </c>
      <c r="D16" s="133" t="s">
        <v>88</v>
      </c>
      <c r="E16" s="133">
        <f t="shared" si="0"/>
        <v>0</v>
      </c>
      <c r="F16" s="133" t="str">
        <f t="shared" si="1"/>
        <v>D</v>
      </c>
      <c r="G16" s="251"/>
      <c r="H16" s="251"/>
      <c r="I16" s="251"/>
      <c r="J16" s="133">
        <f t="shared" si="2"/>
        <v>0</v>
      </c>
      <c r="K16" s="133" t="str">
        <f t="shared" si="3"/>
        <v>X</v>
      </c>
      <c r="L16" s="133">
        <f t="shared" si="4"/>
        <v>0</v>
      </c>
      <c r="M16" s="133"/>
      <c r="N16" s="133"/>
      <c r="O16" s="133"/>
      <c r="P16" s="133"/>
      <c r="Q16" s="133"/>
      <c r="R16" s="133"/>
      <c r="S16" s="133"/>
      <c r="T16" s="133"/>
      <c r="U16" s="133"/>
      <c r="V16" s="133"/>
      <c r="W16" s="133"/>
      <c r="X16" s="70">
        <v>14</v>
      </c>
      <c r="Y16" s="128"/>
      <c r="Z16" s="135">
        <f t="shared" si="13"/>
        <v>0</v>
      </c>
      <c r="AA16" s="135">
        <f t="shared" si="14"/>
        <v>0</v>
      </c>
      <c r="AB16" s="70">
        <f t="shared" si="15"/>
        <v>0</v>
      </c>
      <c r="AC16" s="70" t="e">
        <f t="shared" si="16"/>
        <v>#N/A</v>
      </c>
      <c r="AD16" s="70" t="e">
        <f t="shared" si="17"/>
        <v>#N/A</v>
      </c>
      <c r="AE16" s="70" t="e">
        <f t="shared" si="18"/>
        <v>#N/A</v>
      </c>
      <c r="AF16" s="70" t="e">
        <f t="shared" si="19"/>
        <v>#N/A</v>
      </c>
      <c r="AJ16" s="135">
        <f t="shared" si="190"/>
        <v>0</v>
      </c>
      <c r="AK16" s="135">
        <f t="shared" si="191"/>
        <v>0</v>
      </c>
      <c r="AL16" s="70">
        <f t="shared" si="192"/>
        <v>0</v>
      </c>
      <c r="AS16" s="128"/>
      <c r="AT16" s="135">
        <f t="shared" si="193"/>
        <v>0</v>
      </c>
      <c r="AU16" s="135">
        <f t="shared" si="194"/>
        <v>0</v>
      </c>
      <c r="AV16" s="70">
        <f t="shared" si="195"/>
        <v>0</v>
      </c>
      <c r="BV16" s="70">
        <v>14</v>
      </c>
      <c r="BW16" s="128"/>
      <c r="BX16" s="135">
        <f t="shared" si="46"/>
        <v>0</v>
      </c>
      <c r="BY16" s="135">
        <f t="shared" si="47"/>
        <v>0</v>
      </c>
      <c r="BZ16" s="70">
        <f t="shared" si="48"/>
        <v>0</v>
      </c>
      <c r="CA16" s="70" t="e">
        <f t="shared" si="49"/>
        <v>#N/A</v>
      </c>
      <c r="CB16" s="70" t="e">
        <f t="shared" si="50"/>
        <v>#N/A</v>
      </c>
      <c r="CC16" s="70" t="e">
        <f t="shared" si="51"/>
        <v>#N/A</v>
      </c>
      <c r="CD16" s="70" t="e">
        <f t="shared" si="52"/>
        <v>#N/A</v>
      </c>
      <c r="CE16" s="70">
        <f t="shared" si="53"/>
        <v>0</v>
      </c>
      <c r="CF16" s="70">
        <v>14</v>
      </c>
      <c r="CG16"/>
      <c r="CH16" s="135">
        <f t="shared" si="54"/>
        <v>0</v>
      </c>
      <c r="CI16" s="135">
        <f t="shared" si="55"/>
        <v>0</v>
      </c>
      <c r="CJ16" s="70">
        <f t="shared" si="56"/>
        <v>0</v>
      </c>
      <c r="CK16" s="70" t="e">
        <f t="shared" si="57"/>
        <v>#N/A</v>
      </c>
      <c r="CL16" s="70" t="e">
        <f t="shared" si="58"/>
        <v>#N/A</v>
      </c>
      <c r="CM16" s="70" t="e">
        <f t="shared" si="59"/>
        <v>#N/A</v>
      </c>
      <c r="CN16" s="70" t="e">
        <f t="shared" si="60"/>
        <v>#N/A</v>
      </c>
      <c r="CP16" s="70">
        <f t="shared" si="61"/>
        <v>0</v>
      </c>
      <c r="CQ16" s="70">
        <v>14</v>
      </c>
      <c r="CR16">
        <v>88</v>
      </c>
      <c r="CS16" s="135">
        <f t="shared" si="62"/>
        <v>0</v>
      </c>
      <c r="CT16" s="135">
        <f t="shared" si="63"/>
        <v>0</v>
      </c>
      <c r="CU16" s="70">
        <f t="shared" si="64"/>
        <v>0</v>
      </c>
      <c r="CV16" s="70">
        <f t="shared" si="65"/>
        <v>0</v>
      </c>
      <c r="CW16" s="70">
        <f t="shared" si="66"/>
        <v>0</v>
      </c>
      <c r="CX16" s="70">
        <f t="shared" si="67"/>
        <v>0</v>
      </c>
      <c r="CY16" s="70">
        <f t="shared" si="68"/>
        <v>0</v>
      </c>
      <c r="DA16" s="70">
        <f t="shared" si="69"/>
        <v>0</v>
      </c>
      <c r="DB16" s="70">
        <v>14</v>
      </c>
      <c r="DC16" s="128"/>
      <c r="DD16" s="135">
        <f t="shared" si="70"/>
        <v>0</v>
      </c>
      <c r="DE16" s="135">
        <f t="shared" si="71"/>
        <v>0</v>
      </c>
      <c r="DF16" s="70">
        <f t="shared" si="72"/>
        <v>0</v>
      </c>
      <c r="DG16" s="70" t="e">
        <f t="shared" si="73"/>
        <v>#N/A</v>
      </c>
      <c r="DH16" s="70" t="e">
        <f t="shared" si="74"/>
        <v>#N/A</v>
      </c>
      <c r="DI16" s="70" t="e">
        <f t="shared" si="75"/>
        <v>#N/A</v>
      </c>
      <c r="DJ16" s="70" t="e">
        <f t="shared" si="76"/>
        <v>#N/A</v>
      </c>
      <c r="DK16" s="70" t="str">
        <f t="shared" si="197"/>
        <v/>
      </c>
      <c r="DL16" s="70">
        <v>14</v>
      </c>
      <c r="DM16" s="128"/>
      <c r="DN16" s="135">
        <f t="shared" si="77"/>
        <v>0</v>
      </c>
      <c r="DO16" s="135">
        <f t="shared" si="78"/>
        <v>0</v>
      </c>
      <c r="DP16" s="70">
        <f t="shared" si="79"/>
        <v>0</v>
      </c>
      <c r="DQ16" s="70" t="e">
        <f t="shared" si="80"/>
        <v>#N/A</v>
      </c>
      <c r="DR16" s="70" t="e">
        <f t="shared" si="81"/>
        <v>#N/A</v>
      </c>
      <c r="DS16" s="70" t="e">
        <f t="shared" si="82"/>
        <v>#N/A</v>
      </c>
      <c r="DT16" s="70" t="e">
        <f t="shared" si="83"/>
        <v>#N/A</v>
      </c>
      <c r="DU16" s="70" t="str">
        <f t="shared" si="189"/>
        <v/>
      </c>
      <c r="DW16" s="128"/>
      <c r="DX16" s="135">
        <f t="shared" si="196"/>
        <v>0</v>
      </c>
      <c r="DY16" s="135">
        <f t="shared" si="180"/>
        <v>0</v>
      </c>
      <c r="DZ16" s="70">
        <f t="shared" si="181"/>
        <v>0</v>
      </c>
      <c r="EA16" s="134"/>
      <c r="EB16" s="134"/>
      <c r="EC16" s="134"/>
      <c r="ED16" s="134"/>
      <c r="EF16" s="70">
        <v>14</v>
      </c>
      <c r="EG16" s="128"/>
      <c r="EH16" s="135">
        <f t="shared" si="87"/>
        <v>0</v>
      </c>
      <c r="EI16" s="135">
        <f t="shared" si="88"/>
        <v>0</v>
      </c>
      <c r="EJ16" s="70">
        <f t="shared" si="89"/>
        <v>0</v>
      </c>
      <c r="EK16" s="70" t="e">
        <f t="shared" si="90"/>
        <v>#N/A</v>
      </c>
      <c r="EL16" s="70" t="e">
        <f t="shared" si="91"/>
        <v>#N/A</v>
      </c>
      <c r="EM16" s="70" t="e">
        <f t="shared" si="92"/>
        <v>#N/A</v>
      </c>
      <c r="EN16" s="70" t="e">
        <f t="shared" si="93"/>
        <v>#N/A</v>
      </c>
      <c r="EO16" s="138" t="e">
        <f t="shared" si="94"/>
        <v>#N/A</v>
      </c>
      <c r="EQ16" s="70">
        <v>14</v>
      </c>
      <c r="ER16" s="128"/>
      <c r="ES16" s="135">
        <f t="shared" si="95"/>
        <v>0</v>
      </c>
      <c r="ET16" s="135">
        <f t="shared" si="96"/>
        <v>0</v>
      </c>
      <c r="EU16" s="70">
        <f t="shared" si="97"/>
        <v>0</v>
      </c>
      <c r="EV16" s="70" t="e">
        <f t="shared" si="98"/>
        <v>#N/A</v>
      </c>
      <c r="EW16" s="70" t="e">
        <f t="shared" si="99"/>
        <v>#N/A</v>
      </c>
      <c r="EX16" s="70" t="e">
        <f t="shared" si="100"/>
        <v>#N/A</v>
      </c>
      <c r="EY16" s="70" t="e">
        <f t="shared" si="101"/>
        <v>#N/A</v>
      </c>
      <c r="EZ16" s="138" t="e">
        <f t="shared" si="102"/>
        <v>#N/A</v>
      </c>
      <c r="FA16" s="70">
        <v>14</v>
      </c>
      <c r="FB16" s="70">
        <f t="shared" si="198"/>
        <v>0</v>
      </c>
      <c r="FC16" s="251"/>
      <c r="FD16" s="135">
        <f t="shared" si="199"/>
        <v>0</v>
      </c>
      <c r="FE16" s="135">
        <f t="shared" si="200"/>
        <v>0</v>
      </c>
      <c r="FF16" s="251"/>
      <c r="FG16" s="135">
        <f t="shared" si="201"/>
        <v>0</v>
      </c>
      <c r="FH16" s="135">
        <f t="shared" si="202"/>
        <v>0</v>
      </c>
      <c r="FI16" s="251"/>
      <c r="FJ16" s="135">
        <f t="shared" si="203"/>
        <v>0</v>
      </c>
      <c r="FK16" s="135">
        <f t="shared" si="204"/>
        <v>0</v>
      </c>
      <c r="FL16" s="70" t="e">
        <f t="shared" si="110"/>
        <v>#N/A</v>
      </c>
      <c r="FM16" s="70" t="e">
        <f t="shared" si="111"/>
        <v>#N/A</v>
      </c>
      <c r="FN16" s="70" t="e">
        <f t="shared" si="112"/>
        <v>#N/A</v>
      </c>
      <c r="FO16" s="70" t="e">
        <f t="shared" si="113"/>
        <v>#N/A</v>
      </c>
      <c r="FR16" s="70">
        <f t="shared" si="182"/>
        <v>0</v>
      </c>
      <c r="FT16" s="135">
        <f t="shared" si="183"/>
        <v>0</v>
      </c>
      <c r="FU16" s="135">
        <f t="shared" si="184"/>
        <v>0</v>
      </c>
      <c r="FW16" s="135">
        <f t="shared" si="185"/>
        <v>0</v>
      </c>
      <c r="FX16" s="135">
        <f t="shared" si="186"/>
        <v>0</v>
      </c>
      <c r="FZ16" s="135">
        <f t="shared" si="187"/>
        <v>0</v>
      </c>
      <c r="GA16" s="135">
        <f t="shared" si="188"/>
        <v>0</v>
      </c>
      <c r="GB16" s="70" t="e">
        <f t="shared" si="121"/>
        <v>#N/A</v>
      </c>
      <c r="GC16" s="70" t="e">
        <f t="shared" si="122"/>
        <v>#N/A</v>
      </c>
      <c r="GD16" s="70" t="e">
        <f t="shared" si="123"/>
        <v>#N/A</v>
      </c>
      <c r="GE16" s="70" t="e">
        <f t="shared" si="124"/>
        <v>#N/A</v>
      </c>
      <c r="GI16" s="135">
        <f t="shared" si="168"/>
        <v>0</v>
      </c>
      <c r="GJ16" s="135">
        <f t="shared" si="169"/>
        <v>0</v>
      </c>
      <c r="GL16" s="135">
        <f t="shared" si="170"/>
        <v>0</v>
      </c>
      <c r="GM16" s="135">
        <f t="shared" si="171"/>
        <v>0</v>
      </c>
      <c r="GO16" s="135">
        <f t="shared" si="172"/>
        <v>0</v>
      </c>
      <c r="GP16" s="135">
        <f t="shared" si="173"/>
        <v>0</v>
      </c>
      <c r="GV16" s="70">
        <v>14</v>
      </c>
      <c r="GW16" s="70">
        <f t="shared" si="130"/>
        <v>0</v>
      </c>
      <c r="GY16" s="135">
        <f t="shared" si="131"/>
        <v>0</v>
      </c>
      <c r="GZ16" s="135">
        <f t="shared" si="132"/>
        <v>0</v>
      </c>
      <c r="HB16" s="135">
        <f t="shared" si="133"/>
        <v>0</v>
      </c>
      <c r="HC16" s="135">
        <f t="shared" si="134"/>
        <v>0</v>
      </c>
      <c r="HE16" s="135">
        <f t="shared" si="135"/>
        <v>0</v>
      </c>
      <c r="HF16" s="135">
        <f t="shared" si="136"/>
        <v>0</v>
      </c>
      <c r="HG16" s="70" t="e">
        <f t="shared" ref="HG16:HG24" si="205">VLOOKUP(GX16,$A$3:$J$277,10)</f>
        <v>#N/A</v>
      </c>
      <c r="HH16" s="70" t="e">
        <f t="shared" ref="HH16:HH24" si="206">VLOOKUP(HA16,$A$3:$J$277,10)</f>
        <v>#N/A</v>
      </c>
      <c r="HI16" s="70" t="e">
        <f t="shared" ref="HI16:HI24" si="207">VLOOKUP(HD16,$A$3:$J$277,10)</f>
        <v>#N/A</v>
      </c>
      <c r="HJ16" s="70" t="e">
        <f t="shared" ref="HJ16:HJ24" si="208">SUM(HG16:HI16)</f>
        <v>#N/A</v>
      </c>
      <c r="HN16" s="135">
        <f t="shared" si="174"/>
        <v>0</v>
      </c>
      <c r="HO16" s="135">
        <f t="shared" si="175"/>
        <v>0</v>
      </c>
      <c r="HQ16" s="135">
        <f t="shared" si="176"/>
        <v>0</v>
      </c>
      <c r="HR16" s="135">
        <f t="shared" si="177"/>
        <v>0</v>
      </c>
      <c r="HT16" s="135">
        <f t="shared" si="178"/>
        <v>0</v>
      </c>
      <c r="HU16" s="135">
        <f t="shared" si="179"/>
        <v>0</v>
      </c>
      <c r="HV16" s="70" t="e">
        <f t="shared" si="165"/>
        <v>#N/A</v>
      </c>
      <c r="HW16" s="70" t="e">
        <f t="shared" si="166"/>
        <v>#N/A</v>
      </c>
      <c r="HX16" s="70" t="e">
        <f t="shared" si="167"/>
        <v>#N/A</v>
      </c>
      <c r="HY16" s="70" t="e">
        <f t="shared" si="148"/>
        <v>#N/A</v>
      </c>
      <c r="IB16" s="128"/>
      <c r="IC16" s="135">
        <f t="shared" si="149"/>
        <v>0</v>
      </c>
      <c r="ID16" s="135">
        <f t="shared" si="150"/>
        <v>0</v>
      </c>
      <c r="IE16" s="70">
        <f t="shared" si="151"/>
        <v>0</v>
      </c>
      <c r="IF16" s="70" t="e">
        <f t="shared" si="152"/>
        <v>#N/A</v>
      </c>
      <c r="IG16" s="70" t="e">
        <f t="shared" si="153"/>
        <v>#N/A</v>
      </c>
      <c r="IH16" s="70" t="e">
        <f t="shared" si="154"/>
        <v>#N/A</v>
      </c>
      <c r="II16" s="70" t="e">
        <f t="shared" si="155"/>
        <v>#N/A</v>
      </c>
      <c r="IJ16" s="138" t="e">
        <f t="shared" si="156"/>
        <v>#N/A</v>
      </c>
      <c r="IM16">
        <v>30</v>
      </c>
      <c r="IN16" s="135" t="str">
        <f t="shared" si="157"/>
        <v>Olof</v>
      </c>
      <c r="IO16" s="135" t="str">
        <f t="shared" si="158"/>
        <v>Lithberg</v>
      </c>
      <c r="IP16" s="70" t="str">
        <f t="shared" si="159"/>
        <v>Hablingbo IK</v>
      </c>
      <c r="IQ16" s="70">
        <f t="shared" si="160"/>
        <v>0</v>
      </c>
      <c r="IR16" s="70">
        <f t="shared" si="161"/>
        <v>0</v>
      </c>
      <c r="IS16" s="70">
        <f t="shared" si="162"/>
        <v>0</v>
      </c>
      <c r="IT16" s="70">
        <f t="shared" si="163"/>
        <v>0</v>
      </c>
      <c r="IU16" s="138" t="str">
        <f t="shared" si="164"/>
        <v>E</v>
      </c>
    </row>
    <row r="17" spans="1:255" s="70" customFormat="1" x14ac:dyDescent="0.2">
      <c r="A17">
        <v>15</v>
      </c>
      <c r="B17" s="353" t="s">
        <v>101</v>
      </c>
      <c r="C17" s="353" t="s">
        <v>102</v>
      </c>
      <c r="D17" s="133" t="s">
        <v>110</v>
      </c>
      <c r="E17" s="133">
        <f t="shared" si="0"/>
        <v>0</v>
      </c>
      <c r="F17" s="133" t="str">
        <f t="shared" si="1"/>
        <v>H</v>
      </c>
      <c r="G17" s="251"/>
      <c r="H17" s="251"/>
      <c r="I17" s="251"/>
      <c r="J17" s="133">
        <f t="shared" si="2"/>
        <v>0</v>
      </c>
      <c r="K17" s="133">
        <f t="shared" si="3"/>
        <v>0</v>
      </c>
      <c r="L17" s="133">
        <f t="shared" si="4"/>
        <v>0</v>
      </c>
      <c r="M17" s="133"/>
      <c r="N17" s="133"/>
      <c r="O17" s="133"/>
      <c r="P17" s="135"/>
      <c r="Q17" s="135"/>
      <c r="R17" s="133"/>
      <c r="S17" s="133"/>
      <c r="T17" s="133"/>
      <c r="U17" s="133"/>
      <c r="V17" s="133"/>
      <c r="W17" s="133"/>
      <c r="X17" s="70">
        <v>15</v>
      </c>
      <c r="Y17" s="128"/>
      <c r="Z17" s="135">
        <f t="shared" si="13"/>
        <v>0</v>
      </c>
      <c r="AA17" s="135">
        <f t="shared" si="14"/>
        <v>0</v>
      </c>
      <c r="AB17" s="70">
        <f t="shared" si="15"/>
        <v>0</v>
      </c>
      <c r="AC17" s="70" t="e">
        <f t="shared" si="16"/>
        <v>#N/A</v>
      </c>
      <c r="AD17" s="70" t="e">
        <f t="shared" si="17"/>
        <v>#N/A</v>
      </c>
      <c r="AE17" s="70" t="e">
        <f t="shared" si="18"/>
        <v>#N/A</v>
      </c>
      <c r="AF17" s="70" t="e">
        <f t="shared" si="19"/>
        <v>#N/A</v>
      </c>
      <c r="AG17" s="135"/>
      <c r="AH17" s="135"/>
      <c r="AJ17" s="135">
        <f t="shared" si="190"/>
        <v>0</v>
      </c>
      <c r="AK17" s="135">
        <f t="shared" si="191"/>
        <v>0</v>
      </c>
      <c r="AL17" s="70">
        <f t="shared" si="192"/>
        <v>0</v>
      </c>
      <c r="AS17" s="128"/>
      <c r="AT17" s="135">
        <f t="shared" si="193"/>
        <v>0</v>
      </c>
      <c r="AU17" s="135">
        <f t="shared" si="194"/>
        <v>0</v>
      </c>
      <c r="AV17" s="70">
        <f t="shared" si="195"/>
        <v>0</v>
      </c>
      <c r="BC17" s="128"/>
      <c r="BM17" s="128"/>
      <c r="BN17" s="135"/>
      <c r="BO17" s="135"/>
      <c r="BV17" s="70">
        <v>15</v>
      </c>
      <c r="BW17" s="128"/>
      <c r="BX17" s="135">
        <f t="shared" si="46"/>
        <v>0</v>
      </c>
      <c r="BY17" s="135">
        <f t="shared" si="47"/>
        <v>0</v>
      </c>
      <c r="BZ17" s="70">
        <f t="shared" si="48"/>
        <v>0</v>
      </c>
      <c r="CA17" s="70" t="e">
        <f t="shared" si="49"/>
        <v>#N/A</v>
      </c>
      <c r="CB17" s="70" t="e">
        <f t="shared" si="50"/>
        <v>#N/A</v>
      </c>
      <c r="CC17" s="70" t="e">
        <f t="shared" si="51"/>
        <v>#N/A</v>
      </c>
      <c r="CD17" s="70" t="e">
        <f t="shared" si="52"/>
        <v>#N/A</v>
      </c>
      <c r="CE17" s="70">
        <f t="shared" si="53"/>
        <v>0</v>
      </c>
      <c r="CF17" s="70">
        <v>15</v>
      </c>
      <c r="CG17"/>
      <c r="CH17" s="135">
        <f t="shared" si="54"/>
        <v>0</v>
      </c>
      <c r="CI17" s="135">
        <f t="shared" si="55"/>
        <v>0</v>
      </c>
      <c r="CJ17" s="70">
        <f t="shared" si="56"/>
        <v>0</v>
      </c>
      <c r="CK17" s="70" t="e">
        <f t="shared" si="57"/>
        <v>#N/A</v>
      </c>
      <c r="CL17" s="70" t="e">
        <f t="shared" si="58"/>
        <v>#N/A</v>
      </c>
      <c r="CM17" s="70" t="e">
        <f t="shared" si="59"/>
        <v>#N/A</v>
      </c>
      <c r="CN17" s="70" t="e">
        <f t="shared" si="60"/>
        <v>#N/A</v>
      </c>
      <c r="CP17" s="70">
        <f t="shared" si="61"/>
        <v>0</v>
      </c>
      <c r="CQ17" s="70">
        <v>15</v>
      </c>
      <c r="CR17">
        <v>91</v>
      </c>
      <c r="CS17" s="135">
        <f t="shared" si="62"/>
        <v>0</v>
      </c>
      <c r="CT17" s="135">
        <f t="shared" si="63"/>
        <v>0</v>
      </c>
      <c r="CU17" s="70">
        <f t="shared" si="64"/>
        <v>0</v>
      </c>
      <c r="CV17" s="70">
        <f t="shared" si="65"/>
        <v>0</v>
      </c>
      <c r="CW17" s="70">
        <f t="shared" si="66"/>
        <v>0</v>
      </c>
      <c r="CX17" s="70">
        <f t="shared" si="67"/>
        <v>0</v>
      </c>
      <c r="CY17" s="70">
        <f t="shared" si="68"/>
        <v>0</v>
      </c>
      <c r="DA17" s="70">
        <f t="shared" si="69"/>
        <v>0</v>
      </c>
      <c r="DB17" s="70">
        <v>15</v>
      </c>
      <c r="DC17" s="128"/>
      <c r="DD17" s="135">
        <f t="shared" si="70"/>
        <v>0</v>
      </c>
      <c r="DE17" s="135">
        <f t="shared" si="71"/>
        <v>0</v>
      </c>
      <c r="DF17" s="70">
        <f t="shared" si="72"/>
        <v>0</v>
      </c>
      <c r="DG17" s="70" t="e">
        <f t="shared" si="73"/>
        <v>#N/A</v>
      </c>
      <c r="DH17" s="70" t="e">
        <f t="shared" si="74"/>
        <v>#N/A</v>
      </c>
      <c r="DI17" s="70" t="e">
        <f t="shared" si="75"/>
        <v>#N/A</v>
      </c>
      <c r="DJ17" s="70" t="e">
        <f t="shared" si="76"/>
        <v>#N/A</v>
      </c>
      <c r="DK17" s="70" t="str">
        <f t="shared" si="197"/>
        <v/>
      </c>
      <c r="DL17" s="70">
        <v>15</v>
      </c>
      <c r="DM17" s="128"/>
      <c r="DN17" s="135">
        <f t="shared" si="77"/>
        <v>0</v>
      </c>
      <c r="DO17" s="135">
        <f t="shared" si="78"/>
        <v>0</v>
      </c>
      <c r="DP17" s="70">
        <f t="shared" si="79"/>
        <v>0</v>
      </c>
      <c r="DQ17" s="70" t="e">
        <f t="shared" si="80"/>
        <v>#N/A</v>
      </c>
      <c r="DR17" s="70" t="e">
        <f t="shared" si="81"/>
        <v>#N/A</v>
      </c>
      <c r="DS17" s="70" t="e">
        <f t="shared" si="82"/>
        <v>#N/A</v>
      </c>
      <c r="DT17" s="70" t="e">
        <f t="shared" si="83"/>
        <v>#N/A</v>
      </c>
      <c r="DU17" s="70" t="str">
        <f t="shared" si="189"/>
        <v/>
      </c>
      <c r="DW17" s="128"/>
      <c r="DX17" s="135">
        <f t="shared" si="196"/>
        <v>0</v>
      </c>
      <c r="DY17" s="135">
        <f t="shared" si="180"/>
        <v>0</v>
      </c>
      <c r="DZ17" s="70">
        <f t="shared" si="181"/>
        <v>0</v>
      </c>
      <c r="EA17" s="134"/>
      <c r="EB17" s="134"/>
      <c r="EC17" s="134"/>
      <c r="ED17" s="134"/>
      <c r="EF17" s="70">
        <v>15</v>
      </c>
      <c r="EG17" s="128"/>
      <c r="EH17" s="135">
        <f t="shared" si="87"/>
        <v>0</v>
      </c>
      <c r="EI17" s="135">
        <f t="shared" si="88"/>
        <v>0</v>
      </c>
      <c r="EJ17" s="70">
        <f t="shared" si="89"/>
        <v>0</v>
      </c>
      <c r="EK17" s="70" t="e">
        <f t="shared" si="90"/>
        <v>#N/A</v>
      </c>
      <c r="EL17" s="70" t="e">
        <f t="shared" si="91"/>
        <v>#N/A</v>
      </c>
      <c r="EM17" s="70" t="e">
        <f t="shared" si="92"/>
        <v>#N/A</v>
      </c>
      <c r="EN17" s="70" t="e">
        <f t="shared" si="93"/>
        <v>#N/A</v>
      </c>
      <c r="EO17" s="138" t="e">
        <f t="shared" si="94"/>
        <v>#N/A</v>
      </c>
      <c r="EQ17" s="70">
        <v>15</v>
      </c>
      <c r="ER17" s="128"/>
      <c r="ES17" s="135">
        <f t="shared" si="95"/>
        <v>0</v>
      </c>
      <c r="ET17" s="135">
        <f t="shared" si="96"/>
        <v>0</v>
      </c>
      <c r="EU17" s="70">
        <f t="shared" si="97"/>
        <v>0</v>
      </c>
      <c r="EV17" s="70" t="e">
        <f t="shared" si="98"/>
        <v>#N/A</v>
      </c>
      <c r="EW17" s="70" t="e">
        <f t="shared" si="99"/>
        <v>#N/A</v>
      </c>
      <c r="EX17" s="70" t="e">
        <f t="shared" si="100"/>
        <v>#N/A</v>
      </c>
      <c r="EY17" s="70" t="e">
        <f t="shared" si="101"/>
        <v>#N/A</v>
      </c>
      <c r="EZ17" s="138" t="e">
        <f t="shared" si="102"/>
        <v>#N/A</v>
      </c>
      <c r="FA17" s="70">
        <v>15</v>
      </c>
      <c r="FB17" s="70">
        <f t="shared" si="198"/>
        <v>0</v>
      </c>
      <c r="FC17" s="251"/>
      <c r="FD17" s="135">
        <f t="shared" si="199"/>
        <v>0</v>
      </c>
      <c r="FE17" s="135">
        <f t="shared" si="200"/>
        <v>0</v>
      </c>
      <c r="FF17" s="251"/>
      <c r="FG17" s="135">
        <f t="shared" si="201"/>
        <v>0</v>
      </c>
      <c r="FH17" s="135">
        <f t="shared" si="202"/>
        <v>0</v>
      </c>
      <c r="FI17" s="251"/>
      <c r="FJ17" s="135">
        <f t="shared" si="203"/>
        <v>0</v>
      </c>
      <c r="FK17" s="135">
        <f t="shared" si="204"/>
        <v>0</v>
      </c>
      <c r="FL17" s="70" t="e">
        <f t="shared" si="110"/>
        <v>#N/A</v>
      </c>
      <c r="FM17" s="70" t="e">
        <f t="shared" si="111"/>
        <v>#N/A</v>
      </c>
      <c r="FN17" s="70" t="e">
        <f t="shared" si="112"/>
        <v>#N/A</v>
      </c>
      <c r="FO17" s="70" t="e">
        <f t="shared" si="113"/>
        <v>#N/A</v>
      </c>
      <c r="FR17" s="70">
        <f t="shared" si="182"/>
        <v>0</v>
      </c>
      <c r="FT17" s="135">
        <f t="shared" si="183"/>
        <v>0</v>
      </c>
      <c r="FU17" s="135">
        <f t="shared" si="184"/>
        <v>0</v>
      </c>
      <c r="FW17" s="135">
        <f t="shared" si="185"/>
        <v>0</v>
      </c>
      <c r="FX17" s="135">
        <f t="shared" si="186"/>
        <v>0</v>
      </c>
      <c r="FZ17" s="135">
        <f t="shared" si="187"/>
        <v>0</v>
      </c>
      <c r="GA17" s="135">
        <f t="shared" si="188"/>
        <v>0</v>
      </c>
      <c r="GB17" s="70" t="e">
        <f t="shared" si="121"/>
        <v>#N/A</v>
      </c>
      <c r="GC17" s="70" t="e">
        <f t="shared" si="122"/>
        <v>#N/A</v>
      </c>
      <c r="GD17" s="70" t="e">
        <f t="shared" si="123"/>
        <v>#N/A</v>
      </c>
      <c r="GE17" s="70" t="e">
        <f t="shared" si="124"/>
        <v>#N/A</v>
      </c>
      <c r="GI17" s="135">
        <f t="shared" si="168"/>
        <v>0</v>
      </c>
      <c r="GJ17" s="135">
        <f t="shared" si="169"/>
        <v>0</v>
      </c>
      <c r="GL17" s="135">
        <f t="shared" si="170"/>
        <v>0</v>
      </c>
      <c r="GM17" s="135">
        <f t="shared" si="171"/>
        <v>0</v>
      </c>
      <c r="GO17" s="135">
        <f t="shared" si="172"/>
        <v>0</v>
      </c>
      <c r="GP17" s="135">
        <f t="shared" si="173"/>
        <v>0</v>
      </c>
      <c r="GV17" s="70">
        <v>15</v>
      </c>
      <c r="GW17" s="70">
        <f t="shared" si="130"/>
        <v>0</v>
      </c>
      <c r="GY17" s="135">
        <f t="shared" si="131"/>
        <v>0</v>
      </c>
      <c r="GZ17" s="135">
        <f t="shared" si="132"/>
        <v>0</v>
      </c>
      <c r="HB17" s="135">
        <f t="shared" si="133"/>
        <v>0</v>
      </c>
      <c r="HC17" s="135">
        <f t="shared" si="134"/>
        <v>0</v>
      </c>
      <c r="HE17" s="135">
        <f t="shared" si="135"/>
        <v>0</v>
      </c>
      <c r="HF17" s="135">
        <f t="shared" si="136"/>
        <v>0</v>
      </c>
      <c r="HG17" s="70" t="e">
        <f t="shared" si="205"/>
        <v>#N/A</v>
      </c>
      <c r="HH17" s="70" t="e">
        <f t="shared" si="206"/>
        <v>#N/A</v>
      </c>
      <c r="HI17" s="70" t="e">
        <f t="shared" si="207"/>
        <v>#N/A</v>
      </c>
      <c r="HJ17" s="70" t="e">
        <f t="shared" si="208"/>
        <v>#N/A</v>
      </c>
      <c r="HN17" s="135">
        <f t="shared" si="174"/>
        <v>0</v>
      </c>
      <c r="HO17" s="135">
        <f t="shared" si="175"/>
        <v>0</v>
      </c>
      <c r="HQ17" s="135">
        <f t="shared" si="176"/>
        <v>0</v>
      </c>
      <c r="HR17" s="135">
        <f t="shared" si="177"/>
        <v>0</v>
      </c>
      <c r="HT17" s="135">
        <f t="shared" si="178"/>
        <v>0</v>
      </c>
      <c r="HU17" s="135">
        <f t="shared" si="179"/>
        <v>0</v>
      </c>
      <c r="HV17" s="70" t="e">
        <f t="shared" si="165"/>
        <v>#N/A</v>
      </c>
      <c r="HW17" s="70" t="e">
        <f t="shared" si="166"/>
        <v>#N/A</v>
      </c>
      <c r="HX17" s="70" t="e">
        <f t="shared" si="167"/>
        <v>#N/A</v>
      </c>
      <c r="HY17" s="70" t="e">
        <f t="shared" si="148"/>
        <v>#N/A</v>
      </c>
      <c r="IB17" s="128"/>
      <c r="IC17" s="135">
        <f t="shared" si="149"/>
        <v>0</v>
      </c>
      <c r="ID17" s="135">
        <f t="shared" si="150"/>
        <v>0</v>
      </c>
      <c r="IE17" s="70">
        <f t="shared" si="151"/>
        <v>0</v>
      </c>
      <c r="IF17" s="70" t="e">
        <f t="shared" si="152"/>
        <v>#N/A</v>
      </c>
      <c r="IG17" s="70" t="e">
        <f t="shared" si="153"/>
        <v>#N/A</v>
      </c>
      <c r="IH17" s="70" t="e">
        <f t="shared" si="154"/>
        <v>#N/A</v>
      </c>
      <c r="II17" s="70" t="e">
        <f t="shared" si="155"/>
        <v>#N/A</v>
      </c>
      <c r="IJ17" s="138" t="e">
        <f t="shared" si="156"/>
        <v>#N/A</v>
      </c>
      <c r="IM17">
        <v>41</v>
      </c>
      <c r="IN17" s="135" t="str">
        <f t="shared" si="157"/>
        <v xml:space="preserve">Amanda </v>
      </c>
      <c r="IO17" s="135" t="str">
        <f t="shared" si="158"/>
        <v>Jona</v>
      </c>
      <c r="IP17" s="70" t="str">
        <f t="shared" si="159"/>
        <v>Stockholms VK</v>
      </c>
      <c r="IQ17" s="70">
        <f t="shared" si="160"/>
        <v>0</v>
      </c>
      <c r="IR17" s="70">
        <f t="shared" si="161"/>
        <v>0</v>
      </c>
      <c r="IS17" s="70">
        <f t="shared" si="162"/>
        <v>0</v>
      </c>
      <c r="IT17" s="70">
        <f t="shared" si="163"/>
        <v>0</v>
      </c>
      <c r="IU17" s="138" t="str">
        <f t="shared" si="164"/>
        <v>B</v>
      </c>
    </row>
    <row r="18" spans="1:255" s="70" customFormat="1" x14ac:dyDescent="0.2">
      <c r="A18">
        <v>16</v>
      </c>
      <c r="B18" s="353" t="s">
        <v>107</v>
      </c>
      <c r="C18" s="353" t="s">
        <v>102</v>
      </c>
      <c r="D18" s="133" t="s">
        <v>110</v>
      </c>
      <c r="E18" s="133">
        <f t="shared" si="0"/>
        <v>0</v>
      </c>
      <c r="F18" s="133" t="str">
        <f t="shared" si="1"/>
        <v>D</v>
      </c>
      <c r="G18" s="251"/>
      <c r="H18" s="251"/>
      <c r="I18" s="251"/>
      <c r="J18" s="133">
        <f t="shared" si="2"/>
        <v>0</v>
      </c>
      <c r="K18" s="133">
        <f t="shared" si="3"/>
        <v>0</v>
      </c>
      <c r="L18" s="133">
        <f t="shared" si="4"/>
        <v>0</v>
      </c>
      <c r="M18" s="133"/>
      <c r="N18" s="133"/>
      <c r="O18" s="133"/>
      <c r="P18" s="135"/>
      <c r="Q18" s="135"/>
      <c r="R18" s="133"/>
      <c r="S18" s="133"/>
      <c r="T18" s="133"/>
      <c r="U18" s="133"/>
      <c r="V18" s="133"/>
      <c r="W18" s="133"/>
      <c r="Y18" s="128"/>
      <c r="Z18" s="135"/>
      <c r="AA18" s="135"/>
      <c r="AG18" s="135"/>
      <c r="AH18" s="135"/>
      <c r="AJ18" s="135">
        <f t="shared" si="190"/>
        <v>0</v>
      </c>
      <c r="AK18" s="135">
        <f t="shared" si="191"/>
        <v>0</v>
      </c>
      <c r="AL18" s="70">
        <f t="shared" si="192"/>
        <v>0</v>
      </c>
      <c r="AS18" s="128"/>
      <c r="AT18" s="135">
        <f t="shared" si="193"/>
        <v>0</v>
      </c>
      <c r="AU18" s="135">
        <f t="shared" si="194"/>
        <v>0</v>
      </c>
      <c r="AV18" s="70">
        <f t="shared" si="195"/>
        <v>0</v>
      </c>
      <c r="BC18" s="128"/>
      <c r="BM18" s="128"/>
      <c r="BN18" s="135"/>
      <c r="BO18" s="135"/>
      <c r="BV18" s="70">
        <v>16</v>
      </c>
      <c r="BW18" s="128"/>
      <c r="BX18" s="135">
        <f t="shared" ref="BX18:BX25" si="209">VLOOKUP(BW18,Namn,27)</f>
        <v>0</v>
      </c>
      <c r="BY18" s="135">
        <f t="shared" ref="BY18:BY27" si="210">VLOOKUP(BW18,Namn,3)</f>
        <v>0</v>
      </c>
      <c r="BZ18" s="70">
        <f t="shared" ref="BZ18:BZ27" si="211">VLOOKUP(BW18,Namn,26)</f>
        <v>0</v>
      </c>
      <c r="CE18" s="70">
        <f t="shared" si="53"/>
        <v>0</v>
      </c>
      <c r="CF18" s="70">
        <v>16</v>
      </c>
      <c r="CG18"/>
      <c r="CH18" s="135">
        <f t="shared" si="54"/>
        <v>0</v>
      </c>
      <c r="CI18" s="135">
        <f t="shared" si="55"/>
        <v>0</v>
      </c>
      <c r="CJ18" s="70">
        <f t="shared" si="56"/>
        <v>0</v>
      </c>
      <c r="CK18" s="70" t="e">
        <f t="shared" si="57"/>
        <v>#N/A</v>
      </c>
      <c r="CL18" s="70" t="e">
        <f t="shared" si="58"/>
        <v>#N/A</v>
      </c>
      <c r="CM18" s="70" t="e">
        <f t="shared" si="59"/>
        <v>#N/A</v>
      </c>
      <c r="CN18" s="70" t="e">
        <f t="shared" si="60"/>
        <v>#N/A</v>
      </c>
      <c r="CP18" s="70">
        <f t="shared" si="61"/>
        <v>0</v>
      </c>
      <c r="CQ18" s="70">
        <v>16</v>
      </c>
      <c r="CR18">
        <v>92</v>
      </c>
      <c r="CS18" s="135">
        <f t="shared" si="62"/>
        <v>0</v>
      </c>
      <c r="CT18" s="135">
        <f t="shared" si="63"/>
        <v>0</v>
      </c>
      <c r="CU18" s="70">
        <f t="shared" si="64"/>
        <v>0</v>
      </c>
      <c r="CV18" s="70">
        <f t="shared" si="65"/>
        <v>0</v>
      </c>
      <c r="CW18" s="70">
        <f t="shared" si="66"/>
        <v>0</v>
      </c>
      <c r="CX18" s="70">
        <f t="shared" si="67"/>
        <v>0</v>
      </c>
      <c r="CY18" s="70">
        <f t="shared" si="68"/>
        <v>0</v>
      </c>
      <c r="DA18" s="70">
        <f t="shared" si="69"/>
        <v>0</v>
      </c>
      <c r="DB18" s="70">
        <v>16</v>
      </c>
      <c r="DC18" s="128"/>
      <c r="DD18" s="135">
        <f t="shared" si="70"/>
        <v>0</v>
      </c>
      <c r="DE18" s="135">
        <f t="shared" si="71"/>
        <v>0</v>
      </c>
      <c r="DF18" s="70">
        <f t="shared" si="72"/>
        <v>0</v>
      </c>
      <c r="DG18" s="70" t="e">
        <f t="shared" si="73"/>
        <v>#N/A</v>
      </c>
      <c r="DH18" s="70" t="e">
        <f t="shared" si="74"/>
        <v>#N/A</v>
      </c>
      <c r="DI18" s="70" t="e">
        <f t="shared" si="75"/>
        <v>#N/A</v>
      </c>
      <c r="DJ18" s="70" t="e">
        <f t="shared" si="76"/>
        <v>#N/A</v>
      </c>
      <c r="DK18" s="70" t="str">
        <f t="shared" si="197"/>
        <v/>
      </c>
      <c r="DL18" s="70">
        <v>16</v>
      </c>
      <c r="DM18" s="128"/>
      <c r="DN18" s="135">
        <f t="shared" si="77"/>
        <v>0</v>
      </c>
      <c r="DO18" s="135">
        <f t="shared" si="78"/>
        <v>0</v>
      </c>
      <c r="DP18" s="70">
        <f t="shared" si="79"/>
        <v>0</v>
      </c>
      <c r="DQ18" s="70" t="e">
        <f t="shared" si="80"/>
        <v>#N/A</v>
      </c>
      <c r="DR18" s="70" t="e">
        <f t="shared" si="81"/>
        <v>#N/A</v>
      </c>
      <c r="DS18" s="70" t="e">
        <f t="shared" si="82"/>
        <v>#N/A</v>
      </c>
      <c r="DT18" s="70" t="e">
        <f t="shared" si="83"/>
        <v>#N/A</v>
      </c>
      <c r="DU18" s="70" t="str">
        <f t="shared" si="189"/>
        <v/>
      </c>
      <c r="DW18" s="128"/>
      <c r="DX18" s="135">
        <f t="shared" si="196"/>
        <v>0</v>
      </c>
      <c r="DY18" s="135">
        <f t="shared" si="180"/>
        <v>0</v>
      </c>
      <c r="DZ18" s="70">
        <f t="shared" si="181"/>
        <v>0</v>
      </c>
      <c r="EA18" s="134"/>
      <c r="EB18" s="134"/>
      <c r="EC18" s="134"/>
      <c r="ED18" s="134"/>
      <c r="EF18" s="70">
        <v>16</v>
      </c>
      <c r="EG18" s="128"/>
      <c r="EH18" s="135">
        <f t="shared" si="87"/>
        <v>0</v>
      </c>
      <c r="EI18" s="135">
        <f t="shared" si="88"/>
        <v>0</v>
      </c>
      <c r="EJ18" s="70">
        <f t="shared" si="89"/>
        <v>0</v>
      </c>
      <c r="EK18" s="70" t="e">
        <f t="shared" si="90"/>
        <v>#N/A</v>
      </c>
      <c r="EL18" s="70" t="e">
        <f t="shared" si="91"/>
        <v>#N/A</v>
      </c>
      <c r="EM18" s="70" t="e">
        <f t="shared" si="92"/>
        <v>#N/A</v>
      </c>
      <c r="EN18" s="70" t="e">
        <f t="shared" si="93"/>
        <v>#N/A</v>
      </c>
      <c r="EO18" s="138" t="e">
        <f t="shared" si="94"/>
        <v>#N/A</v>
      </c>
      <c r="EQ18" s="70">
        <v>16</v>
      </c>
      <c r="ER18" s="128"/>
      <c r="ES18" s="135">
        <f t="shared" si="95"/>
        <v>0</v>
      </c>
      <c r="ET18" s="135">
        <f t="shared" si="96"/>
        <v>0</v>
      </c>
      <c r="EU18" s="70">
        <f t="shared" si="97"/>
        <v>0</v>
      </c>
      <c r="EV18" s="70" t="e">
        <f t="shared" si="98"/>
        <v>#N/A</v>
      </c>
      <c r="EW18" s="70" t="e">
        <f t="shared" si="99"/>
        <v>#N/A</v>
      </c>
      <c r="EX18" s="70" t="e">
        <f t="shared" si="100"/>
        <v>#N/A</v>
      </c>
      <c r="EY18" s="70" t="e">
        <f t="shared" si="101"/>
        <v>#N/A</v>
      </c>
      <c r="EZ18" s="138" t="e">
        <f t="shared" si="102"/>
        <v>#N/A</v>
      </c>
      <c r="FA18" s="70">
        <v>16</v>
      </c>
      <c r="FB18" s="70">
        <f t="shared" si="198"/>
        <v>0</v>
      </c>
      <c r="FC18" s="251"/>
      <c r="FD18" s="135">
        <f t="shared" si="199"/>
        <v>0</v>
      </c>
      <c r="FE18" s="135">
        <f t="shared" si="200"/>
        <v>0</v>
      </c>
      <c r="FF18" s="251"/>
      <c r="FG18" s="135">
        <f t="shared" si="201"/>
        <v>0</v>
      </c>
      <c r="FH18" s="135">
        <f t="shared" si="202"/>
        <v>0</v>
      </c>
      <c r="FI18" s="251"/>
      <c r="FJ18" s="135">
        <f t="shared" si="203"/>
        <v>0</v>
      </c>
      <c r="FK18" s="135">
        <f t="shared" si="204"/>
        <v>0</v>
      </c>
      <c r="FL18" s="70" t="e">
        <f t="shared" si="110"/>
        <v>#N/A</v>
      </c>
      <c r="FM18" s="70" t="e">
        <f t="shared" si="111"/>
        <v>#N/A</v>
      </c>
      <c r="FN18" s="70" t="e">
        <f t="shared" si="112"/>
        <v>#N/A</v>
      </c>
      <c r="FO18" s="70" t="e">
        <f t="shared" si="113"/>
        <v>#N/A</v>
      </c>
      <c r="FR18" s="70">
        <f t="shared" si="182"/>
        <v>0</v>
      </c>
      <c r="FT18" s="135">
        <f t="shared" si="183"/>
        <v>0</v>
      </c>
      <c r="FU18" s="135">
        <f t="shared" si="184"/>
        <v>0</v>
      </c>
      <c r="FW18" s="135">
        <f t="shared" si="185"/>
        <v>0</v>
      </c>
      <c r="FX18" s="135">
        <f t="shared" si="186"/>
        <v>0</v>
      </c>
      <c r="FZ18" s="135">
        <f t="shared" si="187"/>
        <v>0</v>
      </c>
      <c r="GA18" s="135">
        <f t="shared" si="188"/>
        <v>0</v>
      </c>
      <c r="GB18" s="70" t="e">
        <f t="shared" si="121"/>
        <v>#N/A</v>
      </c>
      <c r="GC18" s="70" t="e">
        <f t="shared" si="122"/>
        <v>#N/A</v>
      </c>
      <c r="GD18" s="70" t="e">
        <f t="shared" si="123"/>
        <v>#N/A</v>
      </c>
      <c r="GE18" s="70" t="e">
        <f t="shared" si="124"/>
        <v>#N/A</v>
      </c>
      <c r="GI18" s="135">
        <f t="shared" si="168"/>
        <v>0</v>
      </c>
      <c r="GJ18" s="135">
        <f t="shared" si="169"/>
        <v>0</v>
      </c>
      <c r="GL18" s="135">
        <f t="shared" si="170"/>
        <v>0</v>
      </c>
      <c r="GM18" s="135">
        <f t="shared" si="171"/>
        <v>0</v>
      </c>
      <c r="GO18" s="135">
        <f t="shared" si="172"/>
        <v>0</v>
      </c>
      <c r="GP18" s="135">
        <f t="shared" si="173"/>
        <v>0</v>
      </c>
      <c r="GV18" s="70">
        <v>16</v>
      </c>
      <c r="GW18" s="70">
        <f t="shared" si="130"/>
        <v>0</v>
      </c>
      <c r="GY18" s="135">
        <f t="shared" si="131"/>
        <v>0</v>
      </c>
      <c r="GZ18" s="135">
        <f t="shared" si="132"/>
        <v>0</v>
      </c>
      <c r="HB18" s="135">
        <f t="shared" si="133"/>
        <v>0</v>
      </c>
      <c r="HC18" s="135">
        <f t="shared" si="134"/>
        <v>0</v>
      </c>
      <c r="HE18" s="135">
        <f t="shared" si="135"/>
        <v>0</v>
      </c>
      <c r="HF18" s="135">
        <f t="shared" si="136"/>
        <v>0</v>
      </c>
      <c r="HG18" s="70" t="e">
        <f t="shared" si="205"/>
        <v>#N/A</v>
      </c>
      <c r="HH18" s="70" t="e">
        <f t="shared" si="206"/>
        <v>#N/A</v>
      </c>
      <c r="HI18" s="70" t="e">
        <f t="shared" si="207"/>
        <v>#N/A</v>
      </c>
      <c r="HJ18" s="70" t="e">
        <f t="shared" si="208"/>
        <v>#N/A</v>
      </c>
      <c r="HN18" s="135">
        <f t="shared" si="174"/>
        <v>0</v>
      </c>
      <c r="HO18" s="135">
        <f t="shared" si="175"/>
        <v>0</v>
      </c>
      <c r="HQ18" s="135">
        <f t="shared" si="176"/>
        <v>0</v>
      </c>
      <c r="HR18" s="135">
        <f t="shared" si="177"/>
        <v>0</v>
      </c>
      <c r="HT18" s="135">
        <f t="shared" si="178"/>
        <v>0</v>
      </c>
      <c r="HU18" s="135">
        <f t="shared" si="179"/>
        <v>0</v>
      </c>
      <c r="HV18" s="70" t="e">
        <f t="shared" si="165"/>
        <v>#N/A</v>
      </c>
      <c r="HW18" s="70" t="e">
        <f t="shared" si="166"/>
        <v>#N/A</v>
      </c>
      <c r="HX18" s="70" t="e">
        <f t="shared" si="167"/>
        <v>#N/A</v>
      </c>
      <c r="HY18" s="70" t="e">
        <f t="shared" si="148"/>
        <v>#N/A</v>
      </c>
      <c r="IB18" s="128"/>
      <c r="IC18" s="135">
        <f t="shared" si="149"/>
        <v>0</v>
      </c>
      <c r="ID18" s="135">
        <f t="shared" si="150"/>
        <v>0</v>
      </c>
      <c r="IE18" s="70">
        <f t="shared" si="151"/>
        <v>0</v>
      </c>
      <c r="IF18" s="70" t="e">
        <f t="shared" si="152"/>
        <v>#N/A</v>
      </c>
      <c r="IG18" s="70" t="e">
        <f t="shared" si="153"/>
        <v>#N/A</v>
      </c>
      <c r="IH18" s="70" t="e">
        <f t="shared" si="154"/>
        <v>#N/A</v>
      </c>
      <c r="II18" s="70" t="e">
        <f t="shared" si="155"/>
        <v>#N/A</v>
      </c>
      <c r="IJ18" s="138" t="e">
        <f t="shared" si="156"/>
        <v>#N/A</v>
      </c>
      <c r="IM18">
        <v>48</v>
      </c>
      <c r="IN18" s="135" t="str">
        <f t="shared" si="157"/>
        <v>Niclas</v>
      </c>
      <c r="IO18" s="135" t="str">
        <f t="shared" si="158"/>
        <v>Seholm</v>
      </c>
      <c r="IP18" s="70" t="str">
        <f t="shared" si="159"/>
        <v>Västra Frölunda</v>
      </c>
      <c r="IQ18" s="70">
        <f t="shared" si="160"/>
        <v>0</v>
      </c>
      <c r="IR18" s="70">
        <f t="shared" si="161"/>
        <v>0</v>
      </c>
      <c r="IS18" s="70">
        <f t="shared" si="162"/>
        <v>0</v>
      </c>
      <c r="IT18" s="70">
        <f t="shared" si="163"/>
        <v>0</v>
      </c>
      <c r="IU18" s="138" t="str">
        <f t="shared" si="164"/>
        <v>C</v>
      </c>
    </row>
    <row r="19" spans="1:255" s="70" customFormat="1" x14ac:dyDescent="0.2">
      <c r="A19">
        <v>17</v>
      </c>
      <c r="B19" s="353" t="s">
        <v>155</v>
      </c>
      <c r="C19" s="353" t="s">
        <v>156</v>
      </c>
      <c r="D19" s="133" t="s">
        <v>110</v>
      </c>
      <c r="E19" s="133">
        <f t="shared" si="0"/>
        <v>0</v>
      </c>
      <c r="F19" s="133" t="str">
        <f t="shared" si="1"/>
        <v>H</v>
      </c>
      <c r="G19" s="251"/>
      <c r="H19" s="251"/>
      <c r="I19" s="251"/>
      <c r="J19" s="133">
        <f t="shared" si="2"/>
        <v>0</v>
      </c>
      <c r="K19" s="133">
        <f t="shared" si="3"/>
        <v>0</v>
      </c>
      <c r="L19" s="133">
        <f t="shared" si="4"/>
        <v>0</v>
      </c>
      <c r="M19" s="133"/>
      <c r="N19" s="133"/>
      <c r="O19" s="133"/>
      <c r="P19" s="135"/>
      <c r="Q19" s="135"/>
      <c r="R19" s="133"/>
      <c r="S19" s="133"/>
      <c r="T19" s="133"/>
      <c r="U19" s="133"/>
      <c r="V19" s="133"/>
      <c r="W19" s="133"/>
      <c r="Y19" s="128" t="s">
        <v>42</v>
      </c>
      <c r="Z19" s="70" t="s">
        <v>386</v>
      </c>
      <c r="AA19" s="135"/>
      <c r="AG19" s="135"/>
      <c r="AH19" s="135"/>
      <c r="AJ19" s="135">
        <f t="shared" si="190"/>
        <v>0</v>
      </c>
      <c r="AK19" s="135">
        <f t="shared" si="191"/>
        <v>0</v>
      </c>
      <c r="AL19" s="70">
        <f t="shared" si="192"/>
        <v>0</v>
      </c>
      <c r="AS19" s="128"/>
      <c r="AT19" s="135">
        <f t="shared" si="193"/>
        <v>0</v>
      </c>
      <c r="AU19" s="135">
        <f t="shared" si="194"/>
        <v>0</v>
      </c>
      <c r="AV19" s="70">
        <f t="shared" si="195"/>
        <v>0</v>
      </c>
      <c r="BC19" s="128"/>
      <c r="BM19" s="128"/>
      <c r="BN19" s="135"/>
      <c r="BO19" s="135"/>
      <c r="BV19" s="70">
        <v>17</v>
      </c>
      <c r="BW19" s="128"/>
      <c r="BX19" s="135">
        <f t="shared" si="209"/>
        <v>0</v>
      </c>
      <c r="BY19" s="135">
        <f t="shared" si="210"/>
        <v>0</v>
      </c>
      <c r="BZ19" s="70">
        <f t="shared" si="211"/>
        <v>0</v>
      </c>
      <c r="CE19" s="70">
        <f t="shared" si="53"/>
        <v>0</v>
      </c>
      <c r="CF19" s="70">
        <v>17</v>
      </c>
      <c r="CG19"/>
      <c r="CH19" s="135">
        <f t="shared" si="54"/>
        <v>0</v>
      </c>
      <c r="CI19" s="135">
        <f t="shared" si="55"/>
        <v>0</v>
      </c>
      <c r="CJ19" s="70">
        <f t="shared" si="56"/>
        <v>0</v>
      </c>
      <c r="CK19" s="70" t="e">
        <f t="shared" si="57"/>
        <v>#N/A</v>
      </c>
      <c r="CL19" s="70" t="e">
        <f t="shared" si="58"/>
        <v>#N/A</v>
      </c>
      <c r="CM19" s="70" t="e">
        <f t="shared" si="59"/>
        <v>#N/A</v>
      </c>
      <c r="CN19" s="70" t="e">
        <f t="shared" si="60"/>
        <v>#N/A</v>
      </c>
      <c r="CP19" s="70">
        <f t="shared" si="61"/>
        <v>0</v>
      </c>
      <c r="CQ19" s="70">
        <v>17</v>
      </c>
      <c r="CR19">
        <v>95</v>
      </c>
      <c r="CS19" s="135">
        <f t="shared" si="62"/>
        <v>0</v>
      </c>
      <c r="CT19" s="135">
        <f t="shared" si="63"/>
        <v>0</v>
      </c>
      <c r="CU19" s="70">
        <f t="shared" si="64"/>
        <v>0</v>
      </c>
      <c r="CV19" s="70">
        <f t="shared" si="65"/>
        <v>0</v>
      </c>
      <c r="CW19" s="70">
        <f t="shared" si="66"/>
        <v>0</v>
      </c>
      <c r="CX19" s="70">
        <f t="shared" si="67"/>
        <v>0</v>
      </c>
      <c r="CY19" s="70">
        <f t="shared" si="68"/>
        <v>0</v>
      </c>
      <c r="DA19" s="70">
        <f t="shared" si="69"/>
        <v>0</v>
      </c>
      <c r="DB19" s="70">
        <v>17</v>
      </c>
      <c r="DC19" s="128"/>
      <c r="DD19" s="135">
        <f t="shared" si="70"/>
        <v>0</v>
      </c>
      <c r="DE19" s="135">
        <f t="shared" si="71"/>
        <v>0</v>
      </c>
      <c r="DF19" s="70">
        <f t="shared" si="72"/>
        <v>0</v>
      </c>
      <c r="DG19" s="70" t="e">
        <f t="shared" si="73"/>
        <v>#N/A</v>
      </c>
      <c r="DH19" s="70" t="e">
        <f t="shared" si="74"/>
        <v>#N/A</v>
      </c>
      <c r="DI19" s="70" t="e">
        <f t="shared" si="75"/>
        <v>#N/A</v>
      </c>
      <c r="DJ19" s="70" t="e">
        <f t="shared" si="76"/>
        <v>#N/A</v>
      </c>
      <c r="DK19" s="70" t="str">
        <f t="shared" si="197"/>
        <v/>
      </c>
      <c r="DL19" s="70">
        <v>17</v>
      </c>
      <c r="DM19" s="128"/>
      <c r="DN19" s="135">
        <f t="shared" si="77"/>
        <v>0</v>
      </c>
      <c r="DO19" s="135">
        <f t="shared" si="78"/>
        <v>0</v>
      </c>
      <c r="DP19" s="70">
        <f t="shared" si="79"/>
        <v>0</v>
      </c>
      <c r="DQ19" s="70" t="e">
        <f t="shared" si="80"/>
        <v>#N/A</v>
      </c>
      <c r="DR19" s="70" t="e">
        <f t="shared" si="81"/>
        <v>#N/A</v>
      </c>
      <c r="DS19" s="70" t="e">
        <f t="shared" si="82"/>
        <v>#N/A</v>
      </c>
      <c r="DT19" s="70" t="e">
        <f t="shared" si="83"/>
        <v>#N/A</v>
      </c>
      <c r="DU19" s="70" t="str">
        <f t="shared" si="189"/>
        <v/>
      </c>
      <c r="DW19" s="128"/>
      <c r="DX19" s="135">
        <f t="shared" si="196"/>
        <v>0</v>
      </c>
      <c r="DY19" s="135">
        <f t="shared" si="180"/>
        <v>0</v>
      </c>
      <c r="DZ19" s="70">
        <f t="shared" si="181"/>
        <v>0</v>
      </c>
      <c r="EA19" s="134"/>
      <c r="EB19" s="134"/>
      <c r="EC19" s="134"/>
      <c r="ED19" s="134"/>
      <c r="EF19" s="70">
        <v>17</v>
      </c>
      <c r="EG19" s="128"/>
      <c r="EH19" s="135">
        <f t="shared" si="87"/>
        <v>0</v>
      </c>
      <c r="EI19" s="135">
        <f t="shared" si="88"/>
        <v>0</v>
      </c>
      <c r="EJ19" s="70">
        <f t="shared" si="89"/>
        <v>0</v>
      </c>
      <c r="EK19" s="70" t="e">
        <f t="shared" si="90"/>
        <v>#N/A</v>
      </c>
      <c r="EL19" s="70" t="e">
        <f t="shared" si="91"/>
        <v>#N/A</v>
      </c>
      <c r="EM19" s="70" t="e">
        <f t="shared" si="92"/>
        <v>#N/A</v>
      </c>
      <c r="EN19" s="70" t="e">
        <f t="shared" si="93"/>
        <v>#N/A</v>
      </c>
      <c r="EO19" s="138" t="e">
        <f t="shared" si="94"/>
        <v>#N/A</v>
      </c>
      <c r="EQ19" s="70">
        <v>17</v>
      </c>
      <c r="ER19" s="128"/>
      <c r="ES19" s="135">
        <f t="shared" si="95"/>
        <v>0</v>
      </c>
      <c r="ET19" s="135">
        <f t="shared" si="96"/>
        <v>0</v>
      </c>
      <c r="EU19" s="70">
        <f t="shared" si="97"/>
        <v>0</v>
      </c>
      <c r="EV19" s="70" t="e">
        <f t="shared" si="98"/>
        <v>#N/A</v>
      </c>
      <c r="EW19" s="70" t="e">
        <f t="shared" si="99"/>
        <v>#N/A</v>
      </c>
      <c r="EX19" s="70" t="e">
        <f t="shared" si="100"/>
        <v>#N/A</v>
      </c>
      <c r="EY19" s="70" t="e">
        <f t="shared" si="101"/>
        <v>#N/A</v>
      </c>
      <c r="EZ19" s="138" t="e">
        <f t="shared" si="102"/>
        <v>#N/A</v>
      </c>
      <c r="FA19" s="70">
        <v>17</v>
      </c>
      <c r="FB19" s="70">
        <f t="shared" si="198"/>
        <v>0</v>
      </c>
      <c r="FC19" s="251"/>
      <c r="FD19" s="135">
        <f t="shared" si="199"/>
        <v>0</v>
      </c>
      <c r="FE19" s="135">
        <f t="shared" si="200"/>
        <v>0</v>
      </c>
      <c r="FF19" s="251"/>
      <c r="FG19" s="135">
        <f t="shared" si="201"/>
        <v>0</v>
      </c>
      <c r="FH19" s="135">
        <f t="shared" si="202"/>
        <v>0</v>
      </c>
      <c r="FI19" s="251"/>
      <c r="FJ19" s="135">
        <f t="shared" si="203"/>
        <v>0</v>
      </c>
      <c r="FK19" s="135">
        <f t="shared" si="204"/>
        <v>0</v>
      </c>
      <c r="FL19" s="70" t="e">
        <f t="shared" si="110"/>
        <v>#N/A</v>
      </c>
      <c r="FM19" s="70" t="e">
        <f t="shared" si="111"/>
        <v>#N/A</v>
      </c>
      <c r="FN19" s="70" t="e">
        <f t="shared" si="112"/>
        <v>#N/A</v>
      </c>
      <c r="FO19" s="70" t="e">
        <f t="shared" si="113"/>
        <v>#N/A</v>
      </c>
      <c r="FR19" s="70">
        <f t="shared" si="182"/>
        <v>0</v>
      </c>
      <c r="FT19" s="135">
        <f t="shared" si="183"/>
        <v>0</v>
      </c>
      <c r="FU19" s="135">
        <f t="shared" si="184"/>
        <v>0</v>
      </c>
      <c r="FW19" s="135">
        <f t="shared" si="185"/>
        <v>0</v>
      </c>
      <c r="FX19" s="135">
        <f t="shared" si="186"/>
        <v>0</v>
      </c>
      <c r="FZ19" s="135">
        <f t="shared" si="187"/>
        <v>0</v>
      </c>
      <c r="GA19" s="135">
        <f t="shared" si="188"/>
        <v>0</v>
      </c>
      <c r="GB19" s="70" t="e">
        <f t="shared" si="121"/>
        <v>#N/A</v>
      </c>
      <c r="GC19" s="70" t="e">
        <f t="shared" si="122"/>
        <v>#N/A</v>
      </c>
      <c r="GD19" s="70" t="e">
        <f t="shared" si="123"/>
        <v>#N/A</v>
      </c>
      <c r="GE19" s="70" t="e">
        <f t="shared" si="124"/>
        <v>#N/A</v>
      </c>
      <c r="GI19" s="135">
        <f t="shared" si="168"/>
        <v>0</v>
      </c>
      <c r="GJ19" s="135">
        <f t="shared" si="169"/>
        <v>0</v>
      </c>
      <c r="GL19" s="135">
        <f t="shared" si="170"/>
        <v>0</v>
      </c>
      <c r="GM19" s="135">
        <f t="shared" si="171"/>
        <v>0</v>
      </c>
      <c r="GO19" s="135">
        <f t="shared" si="172"/>
        <v>0</v>
      </c>
      <c r="GP19" s="135">
        <f t="shared" si="173"/>
        <v>0</v>
      </c>
      <c r="GV19" s="70">
        <v>17</v>
      </c>
      <c r="GW19" s="70">
        <f t="shared" si="130"/>
        <v>0</v>
      </c>
      <c r="GY19" s="135">
        <f t="shared" si="131"/>
        <v>0</v>
      </c>
      <c r="GZ19" s="135">
        <f t="shared" si="132"/>
        <v>0</v>
      </c>
      <c r="HB19" s="135">
        <f t="shared" si="133"/>
        <v>0</v>
      </c>
      <c r="HC19" s="135">
        <f t="shared" si="134"/>
        <v>0</v>
      </c>
      <c r="HE19" s="135">
        <f t="shared" si="135"/>
        <v>0</v>
      </c>
      <c r="HF19" s="135">
        <f t="shared" si="136"/>
        <v>0</v>
      </c>
      <c r="HG19" s="70" t="e">
        <f t="shared" si="205"/>
        <v>#N/A</v>
      </c>
      <c r="HH19" s="70" t="e">
        <f t="shared" si="206"/>
        <v>#N/A</v>
      </c>
      <c r="HI19" s="70" t="e">
        <f t="shared" si="207"/>
        <v>#N/A</v>
      </c>
      <c r="HJ19" s="70" t="e">
        <f t="shared" si="208"/>
        <v>#N/A</v>
      </c>
      <c r="HN19" s="135">
        <f t="shared" si="174"/>
        <v>0</v>
      </c>
      <c r="HO19" s="135">
        <f t="shared" si="175"/>
        <v>0</v>
      </c>
      <c r="HQ19" s="135">
        <f t="shared" si="176"/>
        <v>0</v>
      </c>
      <c r="HR19" s="135">
        <f t="shared" si="177"/>
        <v>0</v>
      </c>
      <c r="HT19" s="135">
        <f t="shared" si="178"/>
        <v>0</v>
      </c>
      <c r="HU19" s="135">
        <f t="shared" si="179"/>
        <v>0</v>
      </c>
      <c r="HV19" s="70" t="e">
        <f t="shared" si="165"/>
        <v>#N/A</v>
      </c>
      <c r="HW19" s="70" t="e">
        <f t="shared" si="166"/>
        <v>#N/A</v>
      </c>
      <c r="HX19" s="70" t="e">
        <f t="shared" si="167"/>
        <v>#N/A</v>
      </c>
      <c r="HY19" s="70" t="e">
        <f t="shared" si="148"/>
        <v>#N/A</v>
      </c>
      <c r="IB19" s="128"/>
      <c r="IC19" s="135">
        <f t="shared" si="149"/>
        <v>0</v>
      </c>
      <c r="ID19" s="135">
        <f t="shared" si="150"/>
        <v>0</v>
      </c>
      <c r="IE19" s="70">
        <f t="shared" si="151"/>
        <v>0</v>
      </c>
      <c r="IF19" s="70" t="e">
        <f t="shared" si="152"/>
        <v>#N/A</v>
      </c>
      <c r="IG19" s="70" t="e">
        <f t="shared" si="153"/>
        <v>#N/A</v>
      </c>
      <c r="IH19" s="70" t="e">
        <f t="shared" si="154"/>
        <v>#N/A</v>
      </c>
      <c r="II19" s="70" t="e">
        <f t="shared" si="155"/>
        <v>#N/A</v>
      </c>
      <c r="IJ19" s="138" t="e">
        <f t="shared" si="156"/>
        <v>#N/A</v>
      </c>
      <c r="IM19">
        <v>54</v>
      </c>
      <c r="IN19" s="135" t="str">
        <f t="shared" si="157"/>
        <v>Henric</v>
      </c>
      <c r="IO19" s="135" t="str">
        <f t="shared" si="158"/>
        <v>Lavergren</v>
      </c>
      <c r="IP19" s="70" t="str">
        <f t="shared" si="159"/>
        <v>Östergarns IK</v>
      </c>
      <c r="IQ19" s="70">
        <f t="shared" si="160"/>
        <v>0</v>
      </c>
      <c r="IR19" s="70">
        <f t="shared" si="161"/>
        <v>0</v>
      </c>
      <c r="IS19" s="70">
        <f t="shared" si="162"/>
        <v>0</v>
      </c>
      <c r="IT19" s="70">
        <f t="shared" si="163"/>
        <v>0</v>
      </c>
      <c r="IU19" s="138" t="str">
        <f t="shared" si="164"/>
        <v>A</v>
      </c>
    </row>
    <row r="20" spans="1:255" s="70" customFormat="1" x14ac:dyDescent="0.2">
      <c r="A20">
        <v>18</v>
      </c>
      <c r="B20" s="353" t="s">
        <v>99</v>
      </c>
      <c r="C20" s="353" t="s">
        <v>458</v>
      </c>
      <c r="D20" s="133" t="s">
        <v>110</v>
      </c>
      <c r="E20" s="133">
        <f t="shared" si="0"/>
        <v>0</v>
      </c>
      <c r="F20" s="133" t="str">
        <f t="shared" si="1"/>
        <v>H</v>
      </c>
      <c r="G20" s="251"/>
      <c r="H20" s="251"/>
      <c r="I20" s="251"/>
      <c r="J20" s="133">
        <f t="shared" si="2"/>
        <v>0</v>
      </c>
      <c r="K20" s="133">
        <f t="shared" si="3"/>
        <v>0</v>
      </c>
      <c r="L20" s="133">
        <f t="shared" si="4"/>
        <v>0</v>
      </c>
      <c r="M20" s="133"/>
      <c r="N20" s="133"/>
      <c r="O20" s="133"/>
      <c r="P20" s="135"/>
      <c r="Q20" s="135"/>
      <c r="R20" s="133"/>
      <c r="S20" s="133"/>
      <c r="T20" s="133"/>
      <c r="U20" s="133"/>
      <c r="V20" s="133"/>
      <c r="W20" s="133"/>
      <c r="Y20" s="128"/>
      <c r="Z20" s="135"/>
      <c r="AA20" s="135"/>
      <c r="AG20" s="135"/>
      <c r="AH20" s="135"/>
      <c r="AJ20" s="135">
        <f t="shared" si="190"/>
        <v>0</v>
      </c>
      <c r="AK20" s="135">
        <f t="shared" si="191"/>
        <v>0</v>
      </c>
      <c r="AL20" s="70">
        <f t="shared" si="192"/>
        <v>0</v>
      </c>
      <c r="AS20" s="128"/>
      <c r="AT20" s="135">
        <f t="shared" si="193"/>
        <v>0</v>
      </c>
      <c r="AU20" s="135">
        <f t="shared" si="194"/>
        <v>0</v>
      </c>
      <c r="AV20" s="70">
        <f t="shared" si="195"/>
        <v>0</v>
      </c>
      <c r="BC20" s="128"/>
      <c r="BD20" s="135"/>
      <c r="BE20" s="135"/>
      <c r="BN20" s="135"/>
      <c r="BO20" s="135"/>
      <c r="BV20" s="70">
        <v>18</v>
      </c>
      <c r="BW20" s="128"/>
      <c r="BX20" s="135">
        <f t="shared" si="209"/>
        <v>0</v>
      </c>
      <c r="BY20" s="135">
        <f t="shared" si="210"/>
        <v>0</v>
      </c>
      <c r="BZ20" s="70">
        <f t="shared" si="211"/>
        <v>0</v>
      </c>
      <c r="CE20" s="70">
        <f t="shared" si="53"/>
        <v>0</v>
      </c>
      <c r="CF20" s="70">
        <v>18</v>
      </c>
      <c r="CG20"/>
      <c r="CH20" s="135">
        <f t="shared" si="54"/>
        <v>0</v>
      </c>
      <c r="CI20" s="135">
        <f t="shared" si="55"/>
        <v>0</v>
      </c>
      <c r="CJ20" s="70">
        <f t="shared" si="56"/>
        <v>0</v>
      </c>
      <c r="CK20" s="70" t="e">
        <f t="shared" si="57"/>
        <v>#N/A</v>
      </c>
      <c r="CL20" s="70" t="e">
        <f t="shared" si="58"/>
        <v>#N/A</v>
      </c>
      <c r="CM20" s="70" t="e">
        <f t="shared" si="59"/>
        <v>#N/A</v>
      </c>
      <c r="CN20" s="70" t="e">
        <f t="shared" si="60"/>
        <v>#N/A</v>
      </c>
      <c r="CP20" s="70">
        <f t="shared" si="61"/>
        <v>0</v>
      </c>
      <c r="CQ20" s="70">
        <v>18</v>
      </c>
      <c r="CR20">
        <v>105</v>
      </c>
      <c r="CS20" s="135">
        <f t="shared" si="62"/>
        <v>0</v>
      </c>
      <c r="CT20" s="135">
        <f t="shared" si="63"/>
        <v>0</v>
      </c>
      <c r="CU20" s="70">
        <f t="shared" si="64"/>
        <v>0</v>
      </c>
      <c r="CV20" s="70">
        <f t="shared" si="65"/>
        <v>0</v>
      </c>
      <c r="CW20" s="70">
        <f t="shared" si="66"/>
        <v>0</v>
      </c>
      <c r="CX20" s="70">
        <f t="shared" si="67"/>
        <v>0</v>
      </c>
      <c r="CY20" s="70">
        <f t="shared" si="68"/>
        <v>0</v>
      </c>
      <c r="DA20" s="70">
        <f t="shared" si="69"/>
        <v>0</v>
      </c>
      <c r="DB20" s="70">
        <v>18</v>
      </c>
      <c r="DC20" s="128"/>
      <c r="DD20" s="135">
        <f t="shared" si="70"/>
        <v>0</v>
      </c>
      <c r="DE20" s="135">
        <f t="shared" si="71"/>
        <v>0</v>
      </c>
      <c r="DF20" s="70">
        <f t="shared" si="72"/>
        <v>0</v>
      </c>
      <c r="DG20" s="70" t="e">
        <f t="shared" si="73"/>
        <v>#N/A</v>
      </c>
      <c r="DH20" s="70" t="e">
        <f t="shared" si="74"/>
        <v>#N/A</v>
      </c>
      <c r="DI20" s="70" t="e">
        <f t="shared" si="75"/>
        <v>#N/A</v>
      </c>
      <c r="DJ20" s="70" t="e">
        <f t="shared" si="76"/>
        <v>#N/A</v>
      </c>
      <c r="DK20" s="70" t="str">
        <f t="shared" si="197"/>
        <v/>
      </c>
      <c r="DL20" s="70">
        <v>18</v>
      </c>
      <c r="DM20" s="128"/>
      <c r="DN20" s="135">
        <f t="shared" si="77"/>
        <v>0</v>
      </c>
      <c r="DO20" s="135">
        <f t="shared" si="78"/>
        <v>0</v>
      </c>
      <c r="DP20" s="70">
        <f t="shared" si="79"/>
        <v>0</v>
      </c>
      <c r="DQ20" s="70" t="e">
        <f t="shared" si="80"/>
        <v>#N/A</v>
      </c>
      <c r="DR20" s="70" t="e">
        <f t="shared" si="81"/>
        <v>#N/A</v>
      </c>
      <c r="DS20" s="70" t="e">
        <f t="shared" si="82"/>
        <v>#N/A</v>
      </c>
      <c r="DT20" s="70" t="e">
        <f t="shared" si="83"/>
        <v>#N/A</v>
      </c>
      <c r="DU20" s="70" t="str">
        <f t="shared" si="189"/>
        <v/>
      </c>
      <c r="DW20" s="128"/>
      <c r="DX20" s="135">
        <f t="shared" si="196"/>
        <v>0</v>
      </c>
      <c r="DY20" s="135">
        <f t="shared" si="180"/>
        <v>0</v>
      </c>
      <c r="DZ20" s="70">
        <f t="shared" si="181"/>
        <v>0</v>
      </c>
      <c r="EA20" s="134"/>
      <c r="EB20" s="134"/>
      <c r="EC20" s="134"/>
      <c r="ED20" s="134"/>
      <c r="EF20" s="70">
        <v>18</v>
      </c>
      <c r="EG20" s="128"/>
      <c r="EH20" s="135">
        <f t="shared" si="87"/>
        <v>0</v>
      </c>
      <c r="EI20" s="135">
        <f t="shared" si="88"/>
        <v>0</v>
      </c>
      <c r="EJ20" s="70">
        <f t="shared" si="89"/>
        <v>0</v>
      </c>
      <c r="EK20" s="70" t="e">
        <f t="shared" si="90"/>
        <v>#N/A</v>
      </c>
      <c r="EL20" s="70" t="e">
        <f t="shared" si="91"/>
        <v>#N/A</v>
      </c>
      <c r="EM20" s="70" t="e">
        <f t="shared" si="92"/>
        <v>#N/A</v>
      </c>
      <c r="EN20" s="70" t="e">
        <f t="shared" si="93"/>
        <v>#N/A</v>
      </c>
      <c r="EO20" s="138" t="e">
        <f t="shared" si="94"/>
        <v>#N/A</v>
      </c>
      <c r="EQ20" s="70">
        <v>18</v>
      </c>
      <c r="ER20" s="128"/>
      <c r="ES20" s="135">
        <f t="shared" si="95"/>
        <v>0</v>
      </c>
      <c r="ET20" s="135">
        <f t="shared" si="96"/>
        <v>0</v>
      </c>
      <c r="EU20" s="70">
        <f t="shared" si="97"/>
        <v>0</v>
      </c>
      <c r="EV20" s="70" t="e">
        <f t="shared" si="98"/>
        <v>#N/A</v>
      </c>
      <c r="EW20" s="70" t="e">
        <f t="shared" si="99"/>
        <v>#N/A</v>
      </c>
      <c r="EX20" s="70" t="e">
        <f t="shared" si="100"/>
        <v>#N/A</v>
      </c>
      <c r="EY20" s="70" t="e">
        <f t="shared" si="101"/>
        <v>#N/A</v>
      </c>
      <c r="EZ20" s="138" t="e">
        <f t="shared" si="102"/>
        <v>#N/A</v>
      </c>
      <c r="FA20" s="70">
        <v>18</v>
      </c>
      <c r="FB20" s="70">
        <f t="shared" si="198"/>
        <v>0</v>
      </c>
      <c r="FC20" s="251"/>
      <c r="FD20" s="135">
        <f t="shared" si="199"/>
        <v>0</v>
      </c>
      <c r="FE20" s="135">
        <f t="shared" si="200"/>
        <v>0</v>
      </c>
      <c r="FF20" s="251"/>
      <c r="FG20" s="135">
        <f t="shared" si="201"/>
        <v>0</v>
      </c>
      <c r="FH20" s="135">
        <f t="shared" si="202"/>
        <v>0</v>
      </c>
      <c r="FI20" s="251"/>
      <c r="FJ20" s="135">
        <f t="shared" si="203"/>
        <v>0</v>
      </c>
      <c r="FK20" s="135">
        <f t="shared" si="204"/>
        <v>0</v>
      </c>
      <c r="FL20" s="70" t="e">
        <f t="shared" si="110"/>
        <v>#N/A</v>
      </c>
      <c r="FM20" s="70" t="e">
        <f t="shared" si="111"/>
        <v>#N/A</v>
      </c>
      <c r="FN20" s="70" t="e">
        <f t="shared" si="112"/>
        <v>#N/A</v>
      </c>
      <c r="FO20" s="70" t="e">
        <f t="shared" si="113"/>
        <v>#N/A</v>
      </c>
      <c r="FR20" s="70">
        <f t="shared" si="182"/>
        <v>0</v>
      </c>
      <c r="FT20" s="135">
        <f t="shared" si="183"/>
        <v>0</v>
      </c>
      <c r="FU20" s="135">
        <f t="shared" si="184"/>
        <v>0</v>
      </c>
      <c r="FW20" s="135">
        <f t="shared" si="185"/>
        <v>0</v>
      </c>
      <c r="FX20" s="135">
        <f t="shared" si="186"/>
        <v>0</v>
      </c>
      <c r="FZ20" s="135">
        <f t="shared" si="187"/>
        <v>0</v>
      </c>
      <c r="GA20" s="135">
        <f t="shared" si="188"/>
        <v>0</v>
      </c>
      <c r="GB20" s="70" t="e">
        <f t="shared" si="121"/>
        <v>#N/A</v>
      </c>
      <c r="GC20" s="70" t="e">
        <f t="shared" si="122"/>
        <v>#N/A</v>
      </c>
      <c r="GD20" s="70" t="e">
        <f t="shared" si="123"/>
        <v>#N/A</v>
      </c>
      <c r="GE20" s="70" t="e">
        <f t="shared" si="124"/>
        <v>#N/A</v>
      </c>
      <c r="GI20" s="135">
        <f t="shared" si="168"/>
        <v>0</v>
      </c>
      <c r="GJ20" s="135">
        <f t="shared" si="169"/>
        <v>0</v>
      </c>
      <c r="GL20" s="135">
        <f t="shared" si="170"/>
        <v>0</v>
      </c>
      <c r="GM20" s="135">
        <f t="shared" si="171"/>
        <v>0</v>
      </c>
      <c r="GO20" s="135">
        <f t="shared" si="172"/>
        <v>0</v>
      </c>
      <c r="GP20" s="135">
        <f t="shared" si="173"/>
        <v>0</v>
      </c>
      <c r="GV20" s="70">
        <v>18</v>
      </c>
      <c r="GW20" s="70">
        <f t="shared" si="130"/>
        <v>0</v>
      </c>
      <c r="GY20" s="135">
        <f t="shared" si="131"/>
        <v>0</v>
      </c>
      <c r="GZ20" s="135">
        <f t="shared" si="132"/>
        <v>0</v>
      </c>
      <c r="HB20" s="135">
        <f t="shared" si="133"/>
        <v>0</v>
      </c>
      <c r="HC20" s="135">
        <f t="shared" si="134"/>
        <v>0</v>
      </c>
      <c r="HE20" s="135">
        <f t="shared" si="135"/>
        <v>0</v>
      </c>
      <c r="HF20" s="135">
        <f t="shared" si="136"/>
        <v>0</v>
      </c>
      <c r="HG20" s="70" t="e">
        <f t="shared" si="205"/>
        <v>#N/A</v>
      </c>
      <c r="HH20" s="70" t="e">
        <f t="shared" si="206"/>
        <v>#N/A</v>
      </c>
      <c r="HI20" s="70" t="e">
        <f t="shared" si="207"/>
        <v>#N/A</v>
      </c>
      <c r="HJ20" s="70" t="e">
        <f t="shared" si="208"/>
        <v>#N/A</v>
      </c>
      <c r="HN20" s="135">
        <f t="shared" si="174"/>
        <v>0</v>
      </c>
      <c r="HO20" s="135">
        <f t="shared" si="175"/>
        <v>0</v>
      </c>
      <c r="HQ20" s="135">
        <f t="shared" si="176"/>
        <v>0</v>
      </c>
      <c r="HR20" s="135">
        <f t="shared" si="177"/>
        <v>0</v>
      </c>
      <c r="HT20" s="135">
        <f t="shared" si="178"/>
        <v>0</v>
      </c>
      <c r="HU20" s="135">
        <f t="shared" si="179"/>
        <v>0</v>
      </c>
      <c r="HV20" s="70" t="e">
        <f t="shared" si="165"/>
        <v>#N/A</v>
      </c>
      <c r="HW20" s="70" t="e">
        <f t="shared" si="166"/>
        <v>#N/A</v>
      </c>
      <c r="HX20" s="70" t="e">
        <f t="shared" si="167"/>
        <v>#N/A</v>
      </c>
      <c r="HY20" s="70" t="e">
        <f t="shared" si="148"/>
        <v>#N/A</v>
      </c>
      <c r="IB20" s="128"/>
      <c r="IC20" s="135">
        <f t="shared" si="149"/>
        <v>0</v>
      </c>
      <c r="ID20" s="135">
        <f t="shared" si="150"/>
        <v>0</v>
      </c>
      <c r="IE20" s="70">
        <f t="shared" si="151"/>
        <v>0</v>
      </c>
      <c r="IF20" s="70" t="e">
        <f t="shared" si="152"/>
        <v>#N/A</v>
      </c>
      <c r="IG20" s="70" t="e">
        <f t="shared" si="153"/>
        <v>#N/A</v>
      </c>
      <c r="IH20" s="70" t="e">
        <f t="shared" si="154"/>
        <v>#N/A</v>
      </c>
      <c r="II20" s="70" t="e">
        <f t="shared" si="155"/>
        <v>#N/A</v>
      </c>
      <c r="IJ20" s="138" t="e">
        <f t="shared" si="156"/>
        <v>#N/A</v>
      </c>
      <c r="IM20">
        <v>56</v>
      </c>
      <c r="IN20" s="135" t="str">
        <f t="shared" si="157"/>
        <v>Johan</v>
      </c>
      <c r="IO20" s="135" t="str">
        <f t="shared" si="158"/>
        <v>Pettersson</v>
      </c>
      <c r="IP20" s="70" t="str">
        <f t="shared" si="159"/>
        <v>Östergarns IK</v>
      </c>
      <c r="IQ20" s="70">
        <f t="shared" si="160"/>
        <v>0</v>
      </c>
      <c r="IR20" s="70">
        <f t="shared" si="161"/>
        <v>0</v>
      </c>
      <c r="IS20" s="70">
        <f t="shared" si="162"/>
        <v>0</v>
      </c>
      <c r="IT20" s="70">
        <f t="shared" si="163"/>
        <v>0</v>
      </c>
      <c r="IU20" s="138" t="str">
        <f t="shared" si="164"/>
        <v>B</v>
      </c>
    </row>
    <row r="21" spans="1:255" s="70" customFormat="1" x14ac:dyDescent="0.2">
      <c r="A21">
        <v>19</v>
      </c>
      <c r="B21" s="353" t="s">
        <v>64</v>
      </c>
      <c r="C21" s="353" t="s">
        <v>111</v>
      </c>
      <c r="D21" s="133" t="s">
        <v>116</v>
      </c>
      <c r="E21" s="133" t="str">
        <f t="shared" si="0"/>
        <v>E</v>
      </c>
      <c r="F21" s="133" t="str">
        <f t="shared" si="1"/>
        <v>H</v>
      </c>
      <c r="G21" s="251"/>
      <c r="H21" s="251"/>
      <c r="I21" s="251"/>
      <c r="J21" s="133">
        <f t="shared" si="2"/>
        <v>0</v>
      </c>
      <c r="K21" s="133">
        <f t="shared" si="3"/>
        <v>0</v>
      </c>
      <c r="L21" s="133" t="str">
        <f t="shared" si="4"/>
        <v>X</v>
      </c>
      <c r="M21" s="133"/>
      <c r="N21" s="133"/>
      <c r="O21" s="133"/>
      <c r="P21" s="135"/>
      <c r="Q21" s="135"/>
      <c r="R21" s="133"/>
      <c r="S21" s="133"/>
      <c r="T21" s="133"/>
      <c r="U21" s="133"/>
      <c r="V21" s="133"/>
      <c r="W21" s="133"/>
      <c r="Y21" s="128"/>
      <c r="Z21" s="135"/>
      <c r="AA21" s="135"/>
      <c r="AG21" s="135"/>
      <c r="AH21" s="135"/>
      <c r="AJ21" s="135">
        <f t="shared" si="190"/>
        <v>0</v>
      </c>
      <c r="AK21" s="135">
        <f t="shared" si="191"/>
        <v>0</v>
      </c>
      <c r="AL21" s="70">
        <f t="shared" si="192"/>
        <v>0</v>
      </c>
      <c r="AS21" s="128"/>
      <c r="AT21" s="135">
        <f t="shared" si="193"/>
        <v>0</v>
      </c>
      <c r="AU21" s="135">
        <f t="shared" si="194"/>
        <v>0</v>
      </c>
      <c r="AV21" s="70">
        <f t="shared" si="195"/>
        <v>0</v>
      </c>
      <c r="BC21" s="128"/>
      <c r="BD21" s="135"/>
      <c r="BE21" s="135"/>
      <c r="BN21" s="135"/>
      <c r="BO21" s="135"/>
      <c r="BV21" s="70">
        <v>19</v>
      </c>
      <c r="BX21" s="135">
        <f t="shared" si="209"/>
        <v>0</v>
      </c>
      <c r="BY21" s="135">
        <f t="shared" si="210"/>
        <v>0</v>
      </c>
      <c r="BZ21" s="70">
        <f t="shared" si="211"/>
        <v>0</v>
      </c>
      <c r="CE21" s="70">
        <f t="shared" si="53"/>
        <v>0</v>
      </c>
      <c r="CF21" s="70">
        <v>19</v>
      </c>
      <c r="CG21"/>
      <c r="CH21" s="135">
        <f t="shared" si="54"/>
        <v>0</v>
      </c>
      <c r="CI21" s="135">
        <f t="shared" si="55"/>
        <v>0</v>
      </c>
      <c r="CJ21" s="70">
        <f t="shared" si="56"/>
        <v>0</v>
      </c>
      <c r="CK21" s="70" t="e">
        <f t="shared" si="57"/>
        <v>#N/A</v>
      </c>
      <c r="CL21" s="70" t="e">
        <f t="shared" si="58"/>
        <v>#N/A</v>
      </c>
      <c r="CM21" s="70" t="e">
        <f t="shared" si="59"/>
        <v>#N/A</v>
      </c>
      <c r="CN21" s="70" t="e">
        <f t="shared" si="60"/>
        <v>#N/A</v>
      </c>
      <c r="CP21" s="70">
        <f t="shared" si="61"/>
        <v>0</v>
      </c>
      <c r="CQ21" s="70">
        <v>19</v>
      </c>
      <c r="CR21">
        <v>112</v>
      </c>
      <c r="CS21" s="135">
        <f t="shared" si="62"/>
        <v>0</v>
      </c>
      <c r="CT21" s="135">
        <f t="shared" si="63"/>
        <v>0</v>
      </c>
      <c r="CU21" s="70">
        <f t="shared" si="64"/>
        <v>0</v>
      </c>
      <c r="CV21" s="70">
        <f t="shared" si="65"/>
        <v>0</v>
      </c>
      <c r="CW21" s="70">
        <f t="shared" si="66"/>
        <v>0</v>
      </c>
      <c r="CX21" s="70">
        <f t="shared" si="67"/>
        <v>0</v>
      </c>
      <c r="CY21" s="70">
        <f t="shared" si="68"/>
        <v>0</v>
      </c>
      <c r="DA21" s="70">
        <f t="shared" si="69"/>
        <v>0</v>
      </c>
      <c r="DC21" s="128"/>
      <c r="DD21" s="135">
        <f>VLOOKUP(DC21,Namn,27)</f>
        <v>0</v>
      </c>
      <c r="DE21" s="135">
        <f t="shared" ref="DE21:DE48" si="212">VLOOKUP(DC21,Namn,3)</f>
        <v>0</v>
      </c>
      <c r="DF21" s="70">
        <f t="shared" ref="DF21:DF48" si="213">VLOOKUP(DC21,Namn,26)</f>
        <v>0</v>
      </c>
      <c r="DG21" s="134" t="e">
        <f t="shared" si="73"/>
        <v>#N/A</v>
      </c>
      <c r="DH21" s="134" t="e">
        <f t="shared" si="74"/>
        <v>#N/A</v>
      </c>
      <c r="DI21" s="134" t="e">
        <f t="shared" si="75"/>
        <v>#N/A</v>
      </c>
      <c r="DJ21" s="134" t="e">
        <f t="shared" si="76"/>
        <v>#N/A</v>
      </c>
      <c r="DL21" s="70">
        <v>19</v>
      </c>
      <c r="DM21" s="128"/>
      <c r="DN21" s="135">
        <f t="shared" si="77"/>
        <v>0</v>
      </c>
      <c r="DO21" s="135">
        <f t="shared" si="78"/>
        <v>0</v>
      </c>
      <c r="DP21" s="70">
        <f t="shared" si="79"/>
        <v>0</v>
      </c>
      <c r="DQ21" s="70" t="e">
        <f t="shared" si="80"/>
        <v>#N/A</v>
      </c>
      <c r="DR21" s="70" t="e">
        <f t="shared" si="81"/>
        <v>#N/A</v>
      </c>
      <c r="DS21" s="70" t="e">
        <f t="shared" si="82"/>
        <v>#N/A</v>
      </c>
      <c r="DT21" s="70" t="e">
        <f t="shared" si="83"/>
        <v>#N/A</v>
      </c>
      <c r="DU21" s="70" t="str">
        <f t="shared" si="189"/>
        <v/>
      </c>
      <c r="DW21" s="128"/>
      <c r="DX21" s="135">
        <f t="shared" si="196"/>
        <v>0</v>
      </c>
      <c r="DY21" s="135">
        <f t="shared" si="180"/>
        <v>0</v>
      </c>
      <c r="DZ21" s="70">
        <f t="shared" si="181"/>
        <v>0</v>
      </c>
      <c r="EA21" s="134"/>
      <c r="EB21" s="134"/>
      <c r="EC21" s="134"/>
      <c r="ED21" s="134"/>
      <c r="EF21" s="70">
        <v>19</v>
      </c>
      <c r="EG21" s="128"/>
      <c r="EH21" s="135">
        <f t="shared" si="87"/>
        <v>0</v>
      </c>
      <c r="EI21" s="135">
        <f t="shared" si="88"/>
        <v>0</v>
      </c>
      <c r="EJ21" s="70">
        <f t="shared" si="89"/>
        <v>0</v>
      </c>
      <c r="EK21" s="70" t="e">
        <f t="shared" si="90"/>
        <v>#N/A</v>
      </c>
      <c r="EL21" s="70" t="e">
        <f t="shared" si="91"/>
        <v>#N/A</v>
      </c>
      <c r="EM21" s="70" t="e">
        <f t="shared" si="92"/>
        <v>#N/A</v>
      </c>
      <c r="EN21" s="70" t="e">
        <f t="shared" si="93"/>
        <v>#N/A</v>
      </c>
      <c r="EO21" s="138" t="e">
        <f t="shared" si="94"/>
        <v>#N/A</v>
      </c>
      <c r="EQ21" s="70">
        <v>19</v>
      </c>
      <c r="ER21" s="128"/>
      <c r="ES21" s="135">
        <f t="shared" si="95"/>
        <v>0</v>
      </c>
      <c r="ET21" s="135">
        <f t="shared" si="96"/>
        <v>0</v>
      </c>
      <c r="EU21" s="70">
        <f t="shared" si="97"/>
        <v>0</v>
      </c>
      <c r="EV21" s="70" t="e">
        <f t="shared" si="98"/>
        <v>#N/A</v>
      </c>
      <c r="EW21" s="70" t="e">
        <f t="shared" si="99"/>
        <v>#N/A</v>
      </c>
      <c r="EX21" s="70" t="e">
        <f t="shared" si="100"/>
        <v>#N/A</v>
      </c>
      <c r="EY21" s="70" t="e">
        <f t="shared" si="101"/>
        <v>#N/A</v>
      </c>
      <c r="EZ21" s="138" t="e">
        <f t="shared" si="102"/>
        <v>#N/A</v>
      </c>
      <c r="FA21" s="70">
        <v>19</v>
      </c>
      <c r="FB21" s="70">
        <f t="shared" si="198"/>
        <v>0</v>
      </c>
      <c r="FC21" s="251"/>
      <c r="FD21" s="135">
        <f t="shared" si="199"/>
        <v>0</v>
      </c>
      <c r="FE21" s="135">
        <f t="shared" si="200"/>
        <v>0</v>
      </c>
      <c r="FF21" s="251"/>
      <c r="FG21" s="135">
        <f t="shared" si="201"/>
        <v>0</v>
      </c>
      <c r="FH21" s="135">
        <f t="shared" si="202"/>
        <v>0</v>
      </c>
      <c r="FI21" s="251"/>
      <c r="FJ21" s="135">
        <f t="shared" si="203"/>
        <v>0</v>
      </c>
      <c r="FK21" s="135">
        <f t="shared" si="204"/>
        <v>0</v>
      </c>
      <c r="FL21" s="70" t="e">
        <f t="shared" si="110"/>
        <v>#N/A</v>
      </c>
      <c r="FM21" s="70" t="e">
        <f t="shared" si="111"/>
        <v>#N/A</v>
      </c>
      <c r="FN21" s="70" t="e">
        <f t="shared" si="112"/>
        <v>#N/A</v>
      </c>
      <c r="FO21" s="70" t="e">
        <f t="shared" si="113"/>
        <v>#N/A</v>
      </c>
      <c r="FR21" s="70">
        <f t="shared" si="182"/>
        <v>0</v>
      </c>
      <c r="FT21" s="135">
        <f t="shared" si="183"/>
        <v>0</v>
      </c>
      <c r="FU21" s="135">
        <f t="shared" si="184"/>
        <v>0</v>
      </c>
      <c r="FW21" s="135">
        <f t="shared" si="185"/>
        <v>0</v>
      </c>
      <c r="FX21" s="135">
        <f t="shared" si="186"/>
        <v>0</v>
      </c>
      <c r="FZ21" s="135">
        <f t="shared" si="187"/>
        <v>0</v>
      </c>
      <c r="GA21" s="135">
        <f t="shared" si="188"/>
        <v>0</v>
      </c>
      <c r="GB21" s="70" t="e">
        <f t="shared" si="121"/>
        <v>#N/A</v>
      </c>
      <c r="GC21" s="70" t="e">
        <f t="shared" si="122"/>
        <v>#N/A</v>
      </c>
      <c r="GD21" s="70" t="e">
        <f t="shared" si="123"/>
        <v>#N/A</v>
      </c>
      <c r="GE21" s="70" t="e">
        <f t="shared" si="124"/>
        <v>#N/A</v>
      </c>
      <c r="GI21" s="135">
        <f t="shared" si="168"/>
        <v>0</v>
      </c>
      <c r="GJ21" s="135">
        <f t="shared" si="169"/>
        <v>0</v>
      </c>
      <c r="GL21" s="135">
        <f t="shared" si="170"/>
        <v>0</v>
      </c>
      <c r="GM21" s="135">
        <f t="shared" si="171"/>
        <v>0</v>
      </c>
      <c r="GO21" s="135">
        <f t="shared" si="172"/>
        <v>0</v>
      </c>
      <c r="GP21" s="135">
        <f t="shared" si="173"/>
        <v>0</v>
      </c>
      <c r="GV21" s="70">
        <v>19</v>
      </c>
      <c r="GW21" s="70">
        <f t="shared" si="130"/>
        <v>0</v>
      </c>
      <c r="GY21" s="135">
        <f t="shared" si="131"/>
        <v>0</v>
      </c>
      <c r="GZ21" s="135">
        <f t="shared" si="132"/>
        <v>0</v>
      </c>
      <c r="HB21" s="135">
        <f t="shared" si="133"/>
        <v>0</v>
      </c>
      <c r="HC21" s="135">
        <f t="shared" si="134"/>
        <v>0</v>
      </c>
      <c r="HE21" s="135">
        <f t="shared" si="135"/>
        <v>0</v>
      </c>
      <c r="HF21" s="135">
        <f t="shared" si="136"/>
        <v>0</v>
      </c>
      <c r="HG21" s="70" t="e">
        <f t="shared" si="205"/>
        <v>#N/A</v>
      </c>
      <c r="HH21" s="70" t="e">
        <f t="shared" si="206"/>
        <v>#N/A</v>
      </c>
      <c r="HI21" s="70" t="e">
        <f t="shared" si="207"/>
        <v>#N/A</v>
      </c>
      <c r="HJ21" s="70" t="e">
        <f t="shared" si="208"/>
        <v>#N/A</v>
      </c>
      <c r="HN21" s="135">
        <f t="shared" si="174"/>
        <v>0</v>
      </c>
      <c r="HO21" s="135">
        <f t="shared" si="175"/>
        <v>0</v>
      </c>
      <c r="HQ21" s="135">
        <f t="shared" si="176"/>
        <v>0</v>
      </c>
      <c r="HR21" s="135">
        <f t="shared" si="177"/>
        <v>0</v>
      </c>
      <c r="HT21" s="135">
        <f t="shared" si="178"/>
        <v>0</v>
      </c>
      <c r="HU21" s="135">
        <f t="shared" si="179"/>
        <v>0</v>
      </c>
      <c r="HV21" s="70" t="e">
        <f t="shared" si="165"/>
        <v>#N/A</v>
      </c>
      <c r="HW21" s="70" t="e">
        <f t="shared" si="166"/>
        <v>#N/A</v>
      </c>
      <c r="HX21" s="70" t="e">
        <f t="shared" si="167"/>
        <v>#N/A</v>
      </c>
      <c r="HY21" s="70" t="e">
        <f t="shared" si="148"/>
        <v>#N/A</v>
      </c>
      <c r="IB21" s="128"/>
      <c r="IC21" s="135">
        <f t="shared" si="149"/>
        <v>0</v>
      </c>
      <c r="ID21" s="135">
        <f t="shared" si="150"/>
        <v>0</v>
      </c>
      <c r="IE21" s="70">
        <f t="shared" si="151"/>
        <v>0</v>
      </c>
      <c r="IF21" s="70" t="e">
        <f t="shared" si="152"/>
        <v>#N/A</v>
      </c>
      <c r="IG21" s="70" t="e">
        <f t="shared" si="153"/>
        <v>#N/A</v>
      </c>
      <c r="IH21" s="70" t="e">
        <f t="shared" si="154"/>
        <v>#N/A</v>
      </c>
      <c r="II21" s="70" t="e">
        <f t="shared" si="155"/>
        <v>#N/A</v>
      </c>
      <c r="IJ21" s="138" t="e">
        <f t="shared" si="156"/>
        <v>#N/A</v>
      </c>
      <c r="IM21">
        <v>57</v>
      </c>
      <c r="IN21" s="135" t="str">
        <f t="shared" si="157"/>
        <v>Johan</v>
      </c>
      <c r="IO21" s="135" t="str">
        <f t="shared" si="158"/>
        <v>Pettersson</v>
      </c>
      <c r="IP21" s="70" t="str">
        <f t="shared" si="159"/>
        <v>Östergarns IK</v>
      </c>
      <c r="IQ21" s="70">
        <f t="shared" si="160"/>
        <v>0</v>
      </c>
      <c r="IR21" s="70">
        <f t="shared" si="161"/>
        <v>0</v>
      </c>
      <c r="IS21" s="70">
        <f t="shared" si="162"/>
        <v>0</v>
      </c>
      <c r="IT21" s="70">
        <f t="shared" si="163"/>
        <v>0</v>
      </c>
      <c r="IU21" s="138" t="str">
        <f t="shared" si="164"/>
        <v>B</v>
      </c>
    </row>
    <row r="22" spans="1:255" s="70" customFormat="1" x14ac:dyDescent="0.2">
      <c r="A22">
        <v>20</v>
      </c>
      <c r="B22" s="353" t="s">
        <v>115</v>
      </c>
      <c r="C22" s="353" t="s">
        <v>111</v>
      </c>
      <c r="D22" s="133" t="s">
        <v>116</v>
      </c>
      <c r="E22" s="133" t="str">
        <f t="shared" si="0"/>
        <v>E</v>
      </c>
      <c r="F22" s="133" t="str">
        <f t="shared" si="1"/>
        <v>H</v>
      </c>
      <c r="G22" s="251"/>
      <c r="H22" s="251"/>
      <c r="I22" s="251"/>
      <c r="J22" s="133">
        <f t="shared" si="2"/>
        <v>0</v>
      </c>
      <c r="K22" s="133">
        <f t="shared" si="3"/>
        <v>0</v>
      </c>
      <c r="L22" s="133" t="str">
        <f t="shared" si="4"/>
        <v>X</v>
      </c>
      <c r="M22" s="133"/>
      <c r="N22" s="133"/>
      <c r="O22" s="133"/>
      <c r="P22" s="135"/>
      <c r="Q22" s="135"/>
      <c r="R22" s="133"/>
      <c r="S22" s="133"/>
      <c r="T22" s="133"/>
      <c r="U22" s="133"/>
      <c r="V22" s="133"/>
      <c r="W22" s="133"/>
      <c r="Z22" s="135"/>
      <c r="AA22" s="135"/>
      <c r="AG22" s="135"/>
      <c r="AH22" s="135"/>
      <c r="AI22" s="128" t="s">
        <v>42</v>
      </c>
      <c r="AJ22" s="70" t="s">
        <v>386</v>
      </c>
      <c r="AK22" s="135"/>
      <c r="AS22" s="128" t="s">
        <v>387</v>
      </c>
      <c r="AT22" s="135" t="s">
        <v>388</v>
      </c>
      <c r="AU22" s="135" t="e">
        <f t="shared" si="194"/>
        <v>#N/A</v>
      </c>
      <c r="AV22" s="70" t="e">
        <f t="shared" si="195"/>
        <v>#N/A</v>
      </c>
      <c r="BC22" s="128"/>
      <c r="BD22" s="135"/>
      <c r="BE22" s="135"/>
      <c r="BN22" s="135"/>
      <c r="BO22" s="135"/>
      <c r="BX22" s="135">
        <f t="shared" si="209"/>
        <v>0</v>
      </c>
      <c r="BY22" s="135">
        <f t="shared" si="210"/>
        <v>0</v>
      </c>
      <c r="BZ22" s="70">
        <f t="shared" si="211"/>
        <v>0</v>
      </c>
      <c r="CE22" s="70" t="str">
        <f>IF(VLOOKUP(BW22,Namn,8)="X","Elit",IF(VLOOKUP(BW22,Namn,9)="X","A",IF(VLOOKUP(BW22,Namn,10)="X","B",IF(VLOOKUP(BW22,Namn,11)="X","C",IF(VLOOKUP(BW22,Namn,12)="X","D",IF(VLOOKUP(BW22,Namn,13)="X","OB",IF(VLOOKUP(BW22,Namn,10)="X","OG","")))))))</f>
        <v/>
      </c>
      <c r="CF22" s="70">
        <v>20</v>
      </c>
      <c r="CG22"/>
      <c r="CH22" s="135">
        <f t="shared" si="54"/>
        <v>0</v>
      </c>
      <c r="CI22" s="135">
        <f t="shared" si="55"/>
        <v>0</v>
      </c>
      <c r="CJ22" s="70">
        <f t="shared" si="56"/>
        <v>0</v>
      </c>
      <c r="CK22" s="70" t="e">
        <f t="shared" si="57"/>
        <v>#N/A</v>
      </c>
      <c r="CL22" s="70" t="e">
        <f t="shared" si="58"/>
        <v>#N/A</v>
      </c>
      <c r="CM22" s="70" t="e">
        <f t="shared" si="59"/>
        <v>#N/A</v>
      </c>
      <c r="CN22" s="70" t="e">
        <f t="shared" si="60"/>
        <v>#N/A</v>
      </c>
      <c r="CP22" s="70">
        <f t="shared" si="61"/>
        <v>0</v>
      </c>
      <c r="CQ22" s="70">
        <v>20</v>
      </c>
      <c r="CR22" s="128"/>
      <c r="CS22" s="135">
        <f t="shared" si="62"/>
        <v>0</v>
      </c>
      <c r="CT22" s="135">
        <f t="shared" si="63"/>
        <v>0</v>
      </c>
      <c r="CU22" s="70">
        <f t="shared" si="64"/>
        <v>0</v>
      </c>
      <c r="CV22" s="70" t="e">
        <f t="shared" si="65"/>
        <v>#N/A</v>
      </c>
      <c r="CW22" s="70" t="e">
        <f t="shared" si="66"/>
        <v>#N/A</v>
      </c>
      <c r="CX22" s="70" t="e">
        <f t="shared" si="67"/>
        <v>#N/A</v>
      </c>
      <c r="CY22" s="70" t="e">
        <f t="shared" si="68"/>
        <v>#N/A</v>
      </c>
      <c r="DA22" s="70">
        <f t="shared" si="69"/>
        <v>0</v>
      </c>
      <c r="DC22" s="128"/>
      <c r="DD22" s="135">
        <f>VLOOKUP(DC22,Namn,27)</f>
        <v>0</v>
      </c>
      <c r="DE22" s="135">
        <f t="shared" si="212"/>
        <v>0</v>
      </c>
      <c r="DF22" s="70">
        <f t="shared" si="213"/>
        <v>0</v>
      </c>
      <c r="DG22" s="134" t="e">
        <f t="shared" si="73"/>
        <v>#N/A</v>
      </c>
      <c r="DH22" s="134" t="e">
        <f t="shared" si="74"/>
        <v>#N/A</v>
      </c>
      <c r="DI22" s="134" t="e">
        <f t="shared" si="75"/>
        <v>#N/A</v>
      </c>
      <c r="DJ22" s="134" t="e">
        <f t="shared" si="76"/>
        <v>#N/A</v>
      </c>
      <c r="DL22" s="70">
        <v>20</v>
      </c>
      <c r="DM22" s="128"/>
      <c r="DN22" s="135">
        <f t="shared" si="77"/>
        <v>0</v>
      </c>
      <c r="DO22" s="135">
        <f t="shared" si="78"/>
        <v>0</v>
      </c>
      <c r="DP22" s="70">
        <f t="shared" si="79"/>
        <v>0</v>
      </c>
      <c r="DQ22" s="70" t="e">
        <f t="shared" si="80"/>
        <v>#N/A</v>
      </c>
      <c r="DR22" s="70" t="e">
        <f t="shared" si="81"/>
        <v>#N/A</v>
      </c>
      <c r="DS22" s="70" t="e">
        <f t="shared" si="82"/>
        <v>#N/A</v>
      </c>
      <c r="DT22" s="70" t="e">
        <f t="shared" si="83"/>
        <v>#N/A</v>
      </c>
      <c r="DU22" s="70" t="str">
        <f t="shared" si="189"/>
        <v/>
      </c>
      <c r="DW22" s="128"/>
      <c r="DX22" s="135"/>
      <c r="DY22" s="135"/>
      <c r="EA22" s="134"/>
      <c r="EB22" s="134"/>
      <c r="EC22" s="134"/>
      <c r="ED22" s="134"/>
      <c r="EF22" s="70">
        <v>20</v>
      </c>
      <c r="EG22" s="128"/>
      <c r="EH22" s="135">
        <f t="shared" si="87"/>
        <v>0</v>
      </c>
      <c r="EI22" s="135">
        <f t="shared" si="88"/>
        <v>0</v>
      </c>
      <c r="EJ22" s="70">
        <f t="shared" si="89"/>
        <v>0</v>
      </c>
      <c r="EK22" s="70" t="e">
        <f t="shared" si="90"/>
        <v>#N/A</v>
      </c>
      <c r="EL22" s="70" t="e">
        <f t="shared" si="91"/>
        <v>#N/A</v>
      </c>
      <c r="EM22" s="70" t="e">
        <f t="shared" si="92"/>
        <v>#N/A</v>
      </c>
      <c r="EN22" s="70" t="e">
        <f t="shared" si="93"/>
        <v>#N/A</v>
      </c>
      <c r="EO22" s="138" t="e">
        <f t="shared" si="94"/>
        <v>#N/A</v>
      </c>
      <c r="EQ22" s="70">
        <v>20</v>
      </c>
      <c r="ER22" s="128"/>
      <c r="ES22" s="135">
        <f t="shared" si="95"/>
        <v>0</v>
      </c>
      <c r="ET22" s="135">
        <f t="shared" si="96"/>
        <v>0</v>
      </c>
      <c r="EU22" s="70">
        <f t="shared" si="97"/>
        <v>0</v>
      </c>
      <c r="EV22" s="70" t="e">
        <f t="shared" si="98"/>
        <v>#N/A</v>
      </c>
      <c r="EW22" s="70" t="e">
        <f t="shared" si="99"/>
        <v>#N/A</v>
      </c>
      <c r="EX22" s="70" t="e">
        <f t="shared" si="100"/>
        <v>#N/A</v>
      </c>
      <c r="EY22" s="70" t="e">
        <f t="shared" si="101"/>
        <v>#N/A</v>
      </c>
      <c r="EZ22" s="138" t="e">
        <f t="shared" si="102"/>
        <v>#N/A</v>
      </c>
      <c r="FA22" s="70">
        <v>20</v>
      </c>
      <c r="FB22" s="70">
        <f t="shared" si="198"/>
        <v>0</v>
      </c>
      <c r="FC22" s="251"/>
      <c r="FD22" s="135">
        <f t="shared" si="199"/>
        <v>0</v>
      </c>
      <c r="FE22" s="135">
        <f t="shared" si="200"/>
        <v>0</v>
      </c>
      <c r="FF22" s="251"/>
      <c r="FG22" s="135">
        <f t="shared" si="201"/>
        <v>0</v>
      </c>
      <c r="FH22" s="135">
        <f t="shared" si="202"/>
        <v>0</v>
      </c>
      <c r="FI22" s="251"/>
      <c r="FJ22" s="135">
        <f t="shared" si="203"/>
        <v>0</v>
      </c>
      <c r="FK22" s="135">
        <f t="shared" si="204"/>
        <v>0</v>
      </c>
      <c r="FL22" s="70" t="e">
        <f t="shared" si="110"/>
        <v>#N/A</v>
      </c>
      <c r="FM22" s="70" t="e">
        <f t="shared" si="111"/>
        <v>#N/A</v>
      </c>
      <c r="FN22" s="70" t="e">
        <f t="shared" si="112"/>
        <v>#N/A</v>
      </c>
      <c r="FO22" s="70" t="e">
        <f t="shared" si="113"/>
        <v>#N/A</v>
      </c>
      <c r="FR22" s="70">
        <f t="shared" si="182"/>
        <v>0</v>
      </c>
      <c r="FT22" s="135">
        <f t="shared" si="183"/>
        <v>0</v>
      </c>
      <c r="FU22" s="135">
        <f t="shared" si="184"/>
        <v>0</v>
      </c>
      <c r="FW22" s="135">
        <f t="shared" si="185"/>
        <v>0</v>
      </c>
      <c r="FX22" s="135">
        <f t="shared" si="186"/>
        <v>0</v>
      </c>
      <c r="FZ22" s="135">
        <f t="shared" si="187"/>
        <v>0</v>
      </c>
      <c r="GA22" s="135">
        <f t="shared" si="188"/>
        <v>0</v>
      </c>
      <c r="GB22" s="70" t="e">
        <f t="shared" si="121"/>
        <v>#N/A</v>
      </c>
      <c r="GC22" s="70" t="e">
        <f t="shared" si="122"/>
        <v>#N/A</v>
      </c>
      <c r="GD22" s="70" t="e">
        <f t="shared" si="123"/>
        <v>#N/A</v>
      </c>
      <c r="GE22" s="70" t="e">
        <f t="shared" si="124"/>
        <v>#N/A</v>
      </c>
      <c r="GI22" s="135">
        <f t="shared" si="168"/>
        <v>0</v>
      </c>
      <c r="GJ22" s="135">
        <f t="shared" si="169"/>
        <v>0</v>
      </c>
      <c r="GL22" s="135">
        <f t="shared" si="170"/>
        <v>0</v>
      </c>
      <c r="GM22" s="135">
        <f t="shared" si="171"/>
        <v>0</v>
      </c>
      <c r="GO22" s="135">
        <f t="shared" si="172"/>
        <v>0</v>
      </c>
      <c r="GP22" s="135">
        <f t="shared" si="173"/>
        <v>0</v>
      </c>
      <c r="GV22" s="70">
        <v>20</v>
      </c>
      <c r="GW22" s="70">
        <f t="shared" si="130"/>
        <v>0</v>
      </c>
      <c r="GY22" s="135">
        <f t="shared" si="131"/>
        <v>0</v>
      </c>
      <c r="GZ22" s="135">
        <f t="shared" si="132"/>
        <v>0</v>
      </c>
      <c r="HB22" s="135">
        <f t="shared" si="133"/>
        <v>0</v>
      </c>
      <c r="HC22" s="135">
        <f t="shared" si="134"/>
        <v>0</v>
      </c>
      <c r="HE22" s="135">
        <f t="shared" si="135"/>
        <v>0</v>
      </c>
      <c r="HF22" s="135">
        <f t="shared" si="136"/>
        <v>0</v>
      </c>
      <c r="HG22" s="70" t="e">
        <f t="shared" si="205"/>
        <v>#N/A</v>
      </c>
      <c r="HH22" s="70" t="e">
        <f t="shared" si="206"/>
        <v>#N/A</v>
      </c>
      <c r="HI22" s="70" t="e">
        <f t="shared" si="207"/>
        <v>#N/A</v>
      </c>
      <c r="HJ22" s="70" t="e">
        <f t="shared" si="208"/>
        <v>#N/A</v>
      </c>
      <c r="HN22" s="135">
        <f t="shared" si="174"/>
        <v>0</v>
      </c>
      <c r="HO22" s="135">
        <f t="shared" si="175"/>
        <v>0</v>
      </c>
      <c r="HQ22" s="135">
        <f t="shared" si="176"/>
        <v>0</v>
      </c>
      <c r="HR22" s="135">
        <f t="shared" si="177"/>
        <v>0</v>
      </c>
      <c r="HT22" s="135">
        <f t="shared" si="178"/>
        <v>0</v>
      </c>
      <c r="HU22" s="135">
        <f t="shared" si="179"/>
        <v>0</v>
      </c>
      <c r="HV22" s="70" t="e">
        <f t="shared" si="165"/>
        <v>#N/A</v>
      </c>
      <c r="HW22" s="70" t="e">
        <f t="shared" si="166"/>
        <v>#N/A</v>
      </c>
      <c r="HX22" s="70" t="e">
        <f t="shared" si="167"/>
        <v>#N/A</v>
      </c>
      <c r="HY22" s="70" t="e">
        <f t="shared" si="148"/>
        <v>#N/A</v>
      </c>
      <c r="IB22" s="128"/>
      <c r="IC22" s="135">
        <f t="shared" si="149"/>
        <v>0</v>
      </c>
      <c r="ID22" s="135">
        <f t="shared" si="150"/>
        <v>0</v>
      </c>
      <c r="IE22" s="70">
        <f t="shared" si="151"/>
        <v>0</v>
      </c>
      <c r="IF22" s="70" t="e">
        <f t="shared" si="152"/>
        <v>#N/A</v>
      </c>
      <c r="IG22" s="70" t="e">
        <f t="shared" si="153"/>
        <v>#N/A</v>
      </c>
      <c r="IH22" s="70" t="e">
        <f t="shared" si="154"/>
        <v>#N/A</v>
      </c>
      <c r="II22" s="70" t="e">
        <f t="shared" si="155"/>
        <v>#N/A</v>
      </c>
      <c r="IJ22" s="138" t="e">
        <f t="shared" si="156"/>
        <v>#N/A</v>
      </c>
      <c r="IM22">
        <v>58</v>
      </c>
      <c r="IN22" s="135" t="str">
        <f t="shared" si="157"/>
        <v>Johan</v>
      </c>
      <c r="IO22" s="135" t="str">
        <f t="shared" si="158"/>
        <v>Pettersson</v>
      </c>
      <c r="IP22" s="70" t="str">
        <f t="shared" si="159"/>
        <v>Östergarns IK</v>
      </c>
      <c r="IQ22" s="70">
        <f t="shared" si="160"/>
        <v>0</v>
      </c>
      <c r="IR22" s="70">
        <f t="shared" si="161"/>
        <v>0</v>
      </c>
      <c r="IS22" s="70">
        <f t="shared" si="162"/>
        <v>0</v>
      </c>
      <c r="IT22" s="70">
        <f t="shared" si="163"/>
        <v>0</v>
      </c>
      <c r="IU22" s="138" t="str">
        <f t="shared" si="164"/>
        <v>B</v>
      </c>
    </row>
    <row r="23" spans="1:255" s="70" customFormat="1" x14ac:dyDescent="0.2">
      <c r="A23">
        <v>21</v>
      </c>
      <c r="B23" s="353" t="s">
        <v>114</v>
      </c>
      <c r="C23" s="353" t="s">
        <v>65</v>
      </c>
      <c r="D23" t="s">
        <v>116</v>
      </c>
      <c r="E23" s="133" t="str">
        <f t="shared" si="0"/>
        <v>A</v>
      </c>
      <c r="F23" s="133" t="str">
        <f t="shared" si="1"/>
        <v>H</v>
      </c>
      <c r="G23" s="251"/>
      <c r="H23" s="251"/>
      <c r="I23" s="251"/>
      <c r="J23" s="133">
        <f t="shared" si="2"/>
        <v>0</v>
      </c>
      <c r="K23" s="133">
        <f t="shared" si="3"/>
        <v>0</v>
      </c>
      <c r="L23" s="133" t="str">
        <f t="shared" si="4"/>
        <v>X</v>
      </c>
      <c r="M23" s="133"/>
      <c r="N23" s="133"/>
      <c r="O23" s="133"/>
      <c r="P23" s="133"/>
      <c r="Q23" s="133"/>
      <c r="R23" s="133"/>
      <c r="S23" s="133"/>
      <c r="T23" s="133"/>
      <c r="U23" s="133"/>
      <c r="V23" s="133"/>
      <c r="W23" s="133"/>
      <c r="AJ23" s="135">
        <f>VLOOKUP(AI23,Namn,27)</f>
        <v>0</v>
      </c>
      <c r="AK23" s="135">
        <f t="shared" si="191"/>
        <v>0</v>
      </c>
      <c r="AL23" s="70">
        <f t="shared" si="192"/>
        <v>0</v>
      </c>
      <c r="AS23" s="128"/>
      <c r="AT23" s="135">
        <f>VLOOKUP(AS23,Namn,27)</f>
        <v>0</v>
      </c>
      <c r="AU23" s="135">
        <f t="shared" si="194"/>
        <v>0</v>
      </c>
      <c r="AV23" s="70">
        <f t="shared" si="195"/>
        <v>0</v>
      </c>
      <c r="BC23" s="128"/>
      <c r="BX23" s="135">
        <f t="shared" si="209"/>
        <v>0</v>
      </c>
      <c r="BY23" s="135">
        <f t="shared" si="210"/>
        <v>0</v>
      </c>
      <c r="BZ23" s="70">
        <f t="shared" si="211"/>
        <v>0</v>
      </c>
      <c r="CE23" s="70" t="str">
        <f>IF(VLOOKUP(BW23,Namn,8)="X","Elit",IF(VLOOKUP(BW23,Namn,9)="X","A",IF(VLOOKUP(BW23,Namn,10)="X","B",IF(VLOOKUP(BW23,Namn,11)="X","C",IF(VLOOKUP(BW23,Namn,12)="X","D",IF(VLOOKUP(BW23,Namn,13)="X","OB",IF(VLOOKUP(BW23,Namn,10)="X","OG","")))))))</f>
        <v/>
      </c>
      <c r="CF23" s="70">
        <v>21</v>
      </c>
      <c r="CG23"/>
      <c r="CH23" s="135">
        <f t="shared" si="54"/>
        <v>0</v>
      </c>
      <c r="CI23" s="135">
        <f t="shared" si="55"/>
        <v>0</v>
      </c>
      <c r="CJ23" s="70">
        <f t="shared" si="56"/>
        <v>0</v>
      </c>
      <c r="CK23" s="70" t="e">
        <f t="shared" si="57"/>
        <v>#N/A</v>
      </c>
      <c r="CL23" s="70" t="e">
        <f t="shared" si="58"/>
        <v>#N/A</v>
      </c>
      <c r="CM23" s="70" t="e">
        <f t="shared" si="59"/>
        <v>#N/A</v>
      </c>
      <c r="CN23" s="70" t="e">
        <f t="shared" si="60"/>
        <v>#N/A</v>
      </c>
      <c r="CP23" s="70">
        <f t="shared" si="61"/>
        <v>0</v>
      </c>
      <c r="CQ23" s="70">
        <v>21</v>
      </c>
      <c r="CS23" s="135">
        <f t="shared" si="62"/>
        <v>0</v>
      </c>
      <c r="CT23" s="135">
        <f t="shared" si="63"/>
        <v>0</v>
      </c>
      <c r="CU23" s="70">
        <f t="shared" si="64"/>
        <v>0</v>
      </c>
      <c r="CV23" s="70" t="e">
        <f t="shared" si="65"/>
        <v>#N/A</v>
      </c>
      <c r="CW23" s="70" t="e">
        <f t="shared" si="66"/>
        <v>#N/A</v>
      </c>
      <c r="CX23" s="70" t="e">
        <f t="shared" si="67"/>
        <v>#N/A</v>
      </c>
      <c r="CY23" s="70" t="e">
        <f t="shared" si="68"/>
        <v>#N/A</v>
      </c>
      <c r="DA23" s="70">
        <f t="shared" si="69"/>
        <v>0</v>
      </c>
      <c r="DC23" s="128"/>
      <c r="DD23" s="135">
        <f>VLOOKUP(DC23,Namn,27)</f>
        <v>0</v>
      </c>
      <c r="DE23" s="135">
        <f t="shared" si="212"/>
        <v>0</v>
      </c>
      <c r="DF23" s="70">
        <f t="shared" si="213"/>
        <v>0</v>
      </c>
      <c r="DG23" s="134" t="e">
        <f t="shared" si="73"/>
        <v>#N/A</v>
      </c>
      <c r="DH23" s="134" t="e">
        <f t="shared" si="74"/>
        <v>#N/A</v>
      </c>
      <c r="DI23" s="134" t="e">
        <f t="shared" si="75"/>
        <v>#N/A</v>
      </c>
      <c r="DJ23" s="134" t="e">
        <f t="shared" si="76"/>
        <v>#N/A</v>
      </c>
      <c r="DL23" s="70">
        <v>21</v>
      </c>
      <c r="DM23" s="128"/>
      <c r="DN23" s="135">
        <f t="shared" si="77"/>
        <v>0</v>
      </c>
      <c r="DO23" s="135">
        <f t="shared" si="78"/>
        <v>0</v>
      </c>
      <c r="DP23" s="70">
        <f t="shared" si="79"/>
        <v>0</v>
      </c>
      <c r="DQ23" s="70" t="e">
        <f t="shared" si="80"/>
        <v>#N/A</v>
      </c>
      <c r="DR23" s="70" t="e">
        <f t="shared" si="81"/>
        <v>#N/A</v>
      </c>
      <c r="DS23" s="70" t="e">
        <f t="shared" si="82"/>
        <v>#N/A</v>
      </c>
      <c r="DT23" s="70" t="e">
        <f t="shared" si="83"/>
        <v>#N/A</v>
      </c>
      <c r="DU23" s="70" t="str">
        <f t="shared" si="189"/>
        <v/>
      </c>
      <c r="DW23" s="128"/>
      <c r="DX23" s="135"/>
      <c r="DY23" s="135"/>
      <c r="EA23" s="134"/>
      <c r="EB23" s="134"/>
      <c r="EC23" s="134"/>
      <c r="ED23" s="134"/>
      <c r="EF23" s="70">
        <v>21</v>
      </c>
      <c r="EG23" s="128"/>
      <c r="EH23" s="135">
        <f t="shared" si="87"/>
        <v>0</v>
      </c>
      <c r="EI23" s="135">
        <f t="shared" si="88"/>
        <v>0</v>
      </c>
      <c r="EJ23" s="70">
        <f t="shared" si="89"/>
        <v>0</v>
      </c>
      <c r="EK23" s="70" t="e">
        <f t="shared" si="90"/>
        <v>#N/A</v>
      </c>
      <c r="EL23" s="70" t="e">
        <f t="shared" si="91"/>
        <v>#N/A</v>
      </c>
      <c r="EM23" s="70" t="e">
        <f t="shared" si="92"/>
        <v>#N/A</v>
      </c>
      <c r="EN23" s="70" t="e">
        <f t="shared" si="93"/>
        <v>#N/A</v>
      </c>
      <c r="EO23" s="138" t="e">
        <f t="shared" si="94"/>
        <v>#N/A</v>
      </c>
      <c r="EQ23" s="70">
        <v>21</v>
      </c>
      <c r="ER23" s="128"/>
      <c r="ES23" s="135">
        <f t="shared" si="95"/>
        <v>0</v>
      </c>
      <c r="ET23" s="135">
        <f t="shared" si="96"/>
        <v>0</v>
      </c>
      <c r="EU23" s="70">
        <f t="shared" si="97"/>
        <v>0</v>
      </c>
      <c r="EV23" s="70" t="e">
        <f t="shared" si="98"/>
        <v>#N/A</v>
      </c>
      <c r="EW23" s="70" t="e">
        <f t="shared" si="99"/>
        <v>#N/A</v>
      </c>
      <c r="EX23" s="70" t="e">
        <f t="shared" si="100"/>
        <v>#N/A</v>
      </c>
      <c r="EY23" s="70" t="e">
        <f t="shared" si="101"/>
        <v>#N/A</v>
      </c>
      <c r="EZ23" s="138" t="e">
        <f t="shared" si="102"/>
        <v>#N/A</v>
      </c>
      <c r="FA23" s="70">
        <v>21</v>
      </c>
      <c r="FB23" s="70">
        <f t="shared" si="198"/>
        <v>0</v>
      </c>
      <c r="FC23" s="251"/>
      <c r="FD23" s="135">
        <f t="shared" si="199"/>
        <v>0</v>
      </c>
      <c r="FE23" s="135">
        <f t="shared" si="200"/>
        <v>0</v>
      </c>
      <c r="FF23" s="251"/>
      <c r="FG23" s="135">
        <f t="shared" si="201"/>
        <v>0</v>
      </c>
      <c r="FH23" s="135">
        <f t="shared" si="202"/>
        <v>0</v>
      </c>
      <c r="FI23" s="251"/>
      <c r="FJ23" s="135">
        <f t="shared" si="203"/>
        <v>0</v>
      </c>
      <c r="FK23" s="135">
        <f t="shared" si="204"/>
        <v>0</v>
      </c>
      <c r="FL23" s="70" t="e">
        <f t="shared" si="110"/>
        <v>#N/A</v>
      </c>
      <c r="FM23" s="70" t="e">
        <f t="shared" si="111"/>
        <v>#N/A</v>
      </c>
      <c r="FN23" s="70" t="e">
        <f t="shared" si="112"/>
        <v>#N/A</v>
      </c>
      <c r="FO23" s="70" t="e">
        <f t="shared" si="113"/>
        <v>#N/A</v>
      </c>
      <c r="FR23" s="70">
        <f t="shared" si="182"/>
        <v>0</v>
      </c>
      <c r="FT23" s="135">
        <f t="shared" si="183"/>
        <v>0</v>
      </c>
      <c r="FU23" s="135">
        <f t="shared" si="184"/>
        <v>0</v>
      </c>
      <c r="FW23" s="135">
        <f t="shared" si="185"/>
        <v>0</v>
      </c>
      <c r="FX23" s="135">
        <f t="shared" si="186"/>
        <v>0</v>
      </c>
      <c r="FZ23" s="135">
        <f t="shared" si="187"/>
        <v>0</v>
      </c>
      <c r="GA23" s="135">
        <f t="shared" si="188"/>
        <v>0</v>
      </c>
      <c r="GB23" s="70" t="e">
        <f t="shared" si="121"/>
        <v>#N/A</v>
      </c>
      <c r="GC23" s="70" t="e">
        <f t="shared" si="122"/>
        <v>#N/A</v>
      </c>
      <c r="GD23" s="70" t="e">
        <f t="shared" si="123"/>
        <v>#N/A</v>
      </c>
      <c r="GE23" s="70" t="e">
        <f t="shared" si="124"/>
        <v>#N/A</v>
      </c>
      <c r="GI23" s="135">
        <f t="shared" si="168"/>
        <v>0</v>
      </c>
      <c r="GJ23" s="135">
        <f t="shared" si="169"/>
        <v>0</v>
      </c>
      <c r="GL23" s="135">
        <f t="shared" si="170"/>
        <v>0</v>
      </c>
      <c r="GM23" s="135">
        <f t="shared" si="171"/>
        <v>0</v>
      </c>
      <c r="GO23" s="135">
        <f t="shared" si="172"/>
        <v>0</v>
      </c>
      <c r="GP23" s="135">
        <f t="shared" si="173"/>
        <v>0</v>
      </c>
      <c r="GV23" s="70">
        <v>21</v>
      </c>
      <c r="GW23" s="70">
        <f t="shared" si="130"/>
        <v>0</v>
      </c>
      <c r="GY23" s="135">
        <f t="shared" si="131"/>
        <v>0</v>
      </c>
      <c r="GZ23" s="135">
        <f t="shared" si="132"/>
        <v>0</v>
      </c>
      <c r="HB23" s="135">
        <f t="shared" si="133"/>
        <v>0</v>
      </c>
      <c r="HC23" s="135">
        <f t="shared" si="134"/>
        <v>0</v>
      </c>
      <c r="HE23" s="135">
        <f t="shared" si="135"/>
        <v>0</v>
      </c>
      <c r="HF23" s="135">
        <f t="shared" si="136"/>
        <v>0</v>
      </c>
      <c r="HG23" s="70" t="e">
        <f t="shared" si="205"/>
        <v>#N/A</v>
      </c>
      <c r="HH23" s="70" t="e">
        <f t="shared" si="206"/>
        <v>#N/A</v>
      </c>
      <c r="HI23" s="70" t="e">
        <f t="shared" si="207"/>
        <v>#N/A</v>
      </c>
      <c r="HJ23" s="70" t="e">
        <f t="shared" si="208"/>
        <v>#N/A</v>
      </c>
      <c r="HN23" s="135">
        <f t="shared" si="174"/>
        <v>0</v>
      </c>
      <c r="HO23" s="135">
        <f t="shared" si="175"/>
        <v>0</v>
      </c>
      <c r="HQ23" s="135">
        <f t="shared" si="176"/>
        <v>0</v>
      </c>
      <c r="HR23" s="135">
        <f t="shared" si="177"/>
        <v>0</v>
      </c>
      <c r="HT23" s="135">
        <f t="shared" si="178"/>
        <v>0</v>
      </c>
      <c r="HU23" s="135">
        <f t="shared" si="179"/>
        <v>0</v>
      </c>
      <c r="HV23" s="70" t="e">
        <f t="shared" si="165"/>
        <v>#N/A</v>
      </c>
      <c r="HW23" s="70" t="e">
        <f t="shared" si="166"/>
        <v>#N/A</v>
      </c>
      <c r="HX23" s="70" t="e">
        <f t="shared" si="167"/>
        <v>#N/A</v>
      </c>
      <c r="HY23" s="70" t="e">
        <f t="shared" si="148"/>
        <v>#N/A</v>
      </c>
      <c r="IB23" s="128"/>
      <c r="IC23" s="135">
        <f t="shared" si="149"/>
        <v>0</v>
      </c>
      <c r="ID23" s="135">
        <f t="shared" si="150"/>
        <v>0</v>
      </c>
      <c r="IE23" s="70">
        <f t="shared" si="151"/>
        <v>0</v>
      </c>
      <c r="IF23" s="70" t="e">
        <f t="shared" si="152"/>
        <v>#N/A</v>
      </c>
      <c r="IG23" s="70" t="e">
        <f t="shared" si="153"/>
        <v>#N/A</v>
      </c>
      <c r="IH23" s="70" t="e">
        <f t="shared" si="154"/>
        <v>#N/A</v>
      </c>
      <c r="II23" s="70" t="e">
        <f t="shared" si="155"/>
        <v>#N/A</v>
      </c>
      <c r="IJ23" s="138" t="e">
        <f t="shared" si="156"/>
        <v>#N/A</v>
      </c>
      <c r="IM23">
        <v>72</v>
      </c>
      <c r="IN23" s="135">
        <f t="shared" si="157"/>
        <v>0</v>
      </c>
      <c r="IO23" s="135">
        <f t="shared" si="158"/>
        <v>0</v>
      </c>
      <c r="IP23" s="70">
        <f t="shared" si="159"/>
        <v>0</v>
      </c>
      <c r="IQ23" s="70">
        <f t="shared" si="160"/>
        <v>0</v>
      </c>
      <c r="IR23" s="70">
        <f t="shared" si="161"/>
        <v>0</v>
      </c>
      <c r="IS23" s="70">
        <f t="shared" si="162"/>
        <v>0</v>
      </c>
      <c r="IT23" s="70">
        <f t="shared" si="163"/>
        <v>0</v>
      </c>
      <c r="IU23" s="138">
        <f t="shared" si="164"/>
        <v>0</v>
      </c>
    </row>
    <row r="24" spans="1:255" s="70" customFormat="1" x14ac:dyDescent="0.2">
      <c r="A24">
        <v>22</v>
      </c>
      <c r="B24" s="353" t="s">
        <v>112</v>
      </c>
      <c r="C24" s="353" t="s">
        <v>113</v>
      </c>
      <c r="D24" t="s">
        <v>116</v>
      </c>
      <c r="E24" s="133" t="str">
        <f t="shared" si="0"/>
        <v>E</v>
      </c>
      <c r="F24" s="133" t="str">
        <f t="shared" si="1"/>
        <v>H</v>
      </c>
      <c r="G24" s="251"/>
      <c r="H24" s="251"/>
      <c r="I24" s="251"/>
      <c r="J24" s="133">
        <f t="shared" si="2"/>
        <v>0</v>
      </c>
      <c r="K24" s="133">
        <f t="shared" si="3"/>
        <v>0</v>
      </c>
      <c r="L24" s="133" t="str">
        <f t="shared" si="4"/>
        <v>X</v>
      </c>
      <c r="M24" s="133"/>
      <c r="N24" s="133"/>
      <c r="O24" s="133"/>
      <c r="P24" s="135"/>
      <c r="Q24" s="135"/>
      <c r="R24" s="133"/>
      <c r="S24" s="133"/>
      <c r="T24" s="133"/>
      <c r="U24" s="133"/>
      <c r="V24" s="133"/>
      <c r="W24" s="133"/>
      <c r="Z24" s="135"/>
      <c r="AA24" s="135"/>
      <c r="AG24" s="135"/>
      <c r="AH24" s="135"/>
      <c r="AJ24" s="135">
        <f>VLOOKUP(AI24,Namn,27)</f>
        <v>0</v>
      </c>
      <c r="AK24" s="135">
        <f t="shared" si="191"/>
        <v>0</v>
      </c>
      <c r="AL24" s="70">
        <f t="shared" si="192"/>
        <v>0</v>
      </c>
      <c r="AS24" s="128"/>
      <c r="AT24" s="135">
        <f>VLOOKUP(AS24,Namn,27)</f>
        <v>0</v>
      </c>
      <c r="AU24" s="135">
        <f t="shared" si="194"/>
        <v>0</v>
      </c>
      <c r="AV24" s="70">
        <f t="shared" si="195"/>
        <v>0</v>
      </c>
      <c r="BD24" s="135"/>
      <c r="BE24" s="135"/>
      <c r="BN24" s="135"/>
      <c r="BO24" s="135"/>
      <c r="BX24" s="135">
        <f t="shared" si="209"/>
        <v>0</v>
      </c>
      <c r="BY24" s="135">
        <f t="shared" si="210"/>
        <v>0</v>
      </c>
      <c r="BZ24" s="70">
        <f t="shared" si="211"/>
        <v>0</v>
      </c>
      <c r="CE24" s="70" t="str">
        <f>IF(VLOOKUP(BW24,Namn,8)="X","Elit",IF(VLOOKUP(BW24,Namn,9)="X","A",IF(VLOOKUP(BW24,Namn,10)="X","B",IF(VLOOKUP(BW24,Namn,11)="X","C",IF(VLOOKUP(BW24,Namn,12)="X","D",IF(VLOOKUP(BW24,Namn,13)="X","OB",IF(VLOOKUP(BW24,Namn,10)="X","OG","")))))))</f>
        <v/>
      </c>
      <c r="CF24" s="70">
        <v>22</v>
      </c>
      <c r="CG24"/>
      <c r="CH24" s="135">
        <f t="shared" si="54"/>
        <v>0</v>
      </c>
      <c r="CI24" s="135">
        <f t="shared" si="55"/>
        <v>0</v>
      </c>
      <c r="CJ24" s="70">
        <f t="shared" si="56"/>
        <v>0</v>
      </c>
      <c r="CP24" s="70">
        <f t="shared" si="61"/>
        <v>0</v>
      </c>
      <c r="CQ24" s="70">
        <v>22</v>
      </c>
      <c r="CR24" s="128"/>
      <c r="CS24" s="135">
        <f t="shared" si="62"/>
        <v>0</v>
      </c>
      <c r="CT24" s="135">
        <f t="shared" si="63"/>
        <v>0</v>
      </c>
      <c r="CU24" s="70">
        <f t="shared" si="64"/>
        <v>0</v>
      </c>
      <c r="CV24" s="70" t="e">
        <f t="shared" si="65"/>
        <v>#N/A</v>
      </c>
      <c r="CW24" s="70" t="e">
        <f t="shared" si="66"/>
        <v>#N/A</v>
      </c>
      <c r="CX24" s="70" t="e">
        <f t="shared" si="67"/>
        <v>#N/A</v>
      </c>
      <c r="CY24" s="70" t="e">
        <f t="shared" si="68"/>
        <v>#N/A</v>
      </c>
      <c r="DA24" s="70">
        <f t="shared" si="69"/>
        <v>0</v>
      </c>
      <c r="DC24" s="128"/>
      <c r="DD24" s="135">
        <f>VLOOKUP(DC24,Namn,27)</f>
        <v>0</v>
      </c>
      <c r="DE24" s="135">
        <f t="shared" si="212"/>
        <v>0</v>
      </c>
      <c r="DF24" s="70">
        <f t="shared" si="213"/>
        <v>0</v>
      </c>
      <c r="DG24" s="134" t="e">
        <f t="shared" si="73"/>
        <v>#N/A</v>
      </c>
      <c r="DH24" s="134" t="e">
        <f t="shared" si="74"/>
        <v>#N/A</v>
      </c>
      <c r="DI24" s="134" t="e">
        <f t="shared" si="75"/>
        <v>#N/A</v>
      </c>
      <c r="DJ24" s="134" t="e">
        <f t="shared" si="76"/>
        <v>#N/A</v>
      </c>
      <c r="DL24" s="70">
        <v>22</v>
      </c>
      <c r="DM24" s="128"/>
      <c r="DN24" s="135">
        <f t="shared" si="77"/>
        <v>0</v>
      </c>
      <c r="DO24" s="135">
        <f t="shared" si="78"/>
        <v>0</v>
      </c>
      <c r="DP24" s="70">
        <f t="shared" si="79"/>
        <v>0</v>
      </c>
      <c r="DQ24" s="70" t="e">
        <f t="shared" si="80"/>
        <v>#N/A</v>
      </c>
      <c r="DR24" s="70" t="e">
        <f t="shared" si="81"/>
        <v>#N/A</v>
      </c>
      <c r="DS24" s="70" t="e">
        <f t="shared" si="82"/>
        <v>#N/A</v>
      </c>
      <c r="DT24" s="70" t="e">
        <f t="shared" si="83"/>
        <v>#N/A</v>
      </c>
      <c r="DU24" s="70" t="str">
        <f t="shared" si="189"/>
        <v/>
      </c>
      <c r="DW24" s="128"/>
      <c r="DX24" s="135"/>
      <c r="DY24" s="135"/>
      <c r="EA24" s="134"/>
      <c r="EB24" s="134"/>
      <c r="EC24" s="134"/>
      <c r="ED24" s="134"/>
      <c r="EF24" s="70">
        <v>22</v>
      </c>
      <c r="EH24" s="135">
        <f t="shared" si="87"/>
        <v>0</v>
      </c>
      <c r="EI24" s="135">
        <f t="shared" si="88"/>
        <v>0</v>
      </c>
      <c r="EJ24" s="70">
        <f t="shared" si="89"/>
        <v>0</v>
      </c>
      <c r="EK24" s="70" t="e">
        <f t="shared" si="90"/>
        <v>#N/A</v>
      </c>
      <c r="EL24" s="70" t="e">
        <f t="shared" si="91"/>
        <v>#N/A</v>
      </c>
      <c r="EM24" s="70" t="e">
        <f t="shared" si="92"/>
        <v>#N/A</v>
      </c>
      <c r="EN24" s="70" t="e">
        <f t="shared" si="93"/>
        <v>#N/A</v>
      </c>
      <c r="EO24" s="138" t="e">
        <f t="shared" si="94"/>
        <v>#N/A</v>
      </c>
      <c r="EQ24" s="70">
        <v>22</v>
      </c>
      <c r="ER24" s="128"/>
      <c r="ES24" s="135">
        <f t="shared" si="95"/>
        <v>0</v>
      </c>
      <c r="ET24" s="135">
        <f t="shared" si="96"/>
        <v>0</v>
      </c>
      <c r="EU24" s="70">
        <f t="shared" si="97"/>
        <v>0</v>
      </c>
      <c r="EV24" s="70" t="e">
        <f t="shared" si="98"/>
        <v>#N/A</v>
      </c>
      <c r="EW24" s="70" t="e">
        <f t="shared" si="99"/>
        <v>#N/A</v>
      </c>
      <c r="EX24" s="70" t="e">
        <f t="shared" si="100"/>
        <v>#N/A</v>
      </c>
      <c r="EY24" s="70" t="e">
        <f t="shared" si="101"/>
        <v>#N/A</v>
      </c>
      <c r="EZ24" s="138" t="e">
        <f t="shared" si="102"/>
        <v>#N/A</v>
      </c>
      <c r="FA24" s="70">
        <v>22</v>
      </c>
      <c r="FB24" s="70">
        <f t="shared" si="198"/>
        <v>0</v>
      </c>
      <c r="FC24" s="251"/>
      <c r="FD24" s="135">
        <f t="shared" si="199"/>
        <v>0</v>
      </c>
      <c r="FE24" s="135">
        <f t="shared" si="200"/>
        <v>0</v>
      </c>
      <c r="FF24" s="251"/>
      <c r="FG24" s="135">
        <f t="shared" si="201"/>
        <v>0</v>
      </c>
      <c r="FH24" s="135">
        <f t="shared" si="202"/>
        <v>0</v>
      </c>
      <c r="FI24" s="251"/>
      <c r="FJ24" s="135">
        <f t="shared" si="203"/>
        <v>0</v>
      </c>
      <c r="FK24" s="135">
        <f t="shared" si="204"/>
        <v>0</v>
      </c>
      <c r="FL24" s="70" t="e">
        <f t="shared" si="110"/>
        <v>#N/A</v>
      </c>
      <c r="FM24" s="70" t="e">
        <f t="shared" si="111"/>
        <v>#N/A</v>
      </c>
      <c r="FN24" s="70" t="e">
        <f t="shared" si="112"/>
        <v>#N/A</v>
      </c>
      <c r="FO24" s="70" t="e">
        <f t="shared" si="113"/>
        <v>#N/A</v>
      </c>
      <c r="FT24" s="135">
        <f t="shared" si="183"/>
        <v>0</v>
      </c>
      <c r="FU24" s="135">
        <f t="shared" si="184"/>
        <v>0</v>
      </c>
      <c r="FW24" s="135">
        <f t="shared" si="185"/>
        <v>0</v>
      </c>
      <c r="FX24" s="135">
        <f t="shared" si="186"/>
        <v>0</v>
      </c>
      <c r="FZ24" s="135">
        <f t="shared" si="187"/>
        <v>0</v>
      </c>
      <c r="GA24" s="135">
        <f t="shared" si="188"/>
        <v>0</v>
      </c>
      <c r="GB24" s="70" t="e">
        <f t="shared" si="121"/>
        <v>#N/A</v>
      </c>
      <c r="GC24" s="70" t="e">
        <f t="shared" si="122"/>
        <v>#N/A</v>
      </c>
      <c r="GD24" s="70" t="e">
        <f t="shared" si="123"/>
        <v>#N/A</v>
      </c>
      <c r="GE24" s="70" t="e">
        <f t="shared" si="124"/>
        <v>#N/A</v>
      </c>
      <c r="GI24" s="135">
        <f t="shared" si="168"/>
        <v>0</v>
      </c>
      <c r="GJ24" s="135">
        <f t="shared" si="169"/>
        <v>0</v>
      </c>
      <c r="GL24" s="135">
        <f t="shared" si="170"/>
        <v>0</v>
      </c>
      <c r="GM24" s="135">
        <f t="shared" si="171"/>
        <v>0</v>
      </c>
      <c r="GO24" s="135">
        <f t="shared" si="172"/>
        <v>0</v>
      </c>
      <c r="GP24" s="135">
        <f t="shared" si="173"/>
        <v>0</v>
      </c>
      <c r="GY24" s="135">
        <f t="shared" ref="GY24:GY42" si="214">VLOOKUP(GX24,Namn,27)</f>
        <v>0</v>
      </c>
      <c r="GZ24" s="135">
        <f t="shared" ref="GZ24:GZ42" si="215">VLOOKUP(GX24,Namn,3)</f>
        <v>0</v>
      </c>
      <c r="HB24" s="135">
        <f t="shared" ref="HB24:HB42" si="216">VLOOKUP(HA24,Namn,27)</f>
        <v>0</v>
      </c>
      <c r="HC24" s="135">
        <f t="shared" ref="HC24:HC42" si="217">VLOOKUP(HA24,Namn,3)</f>
        <v>0</v>
      </c>
      <c r="HE24" s="135">
        <f t="shared" ref="HE24:HE42" si="218">VLOOKUP(HD24,Namn,27)</f>
        <v>0</v>
      </c>
      <c r="HF24" s="135">
        <f t="shared" ref="HF24:HF42" si="219">VLOOKUP(HD24,Namn,3)</f>
        <v>0</v>
      </c>
      <c r="HG24" s="70" t="e">
        <f t="shared" si="205"/>
        <v>#N/A</v>
      </c>
      <c r="HH24" s="70" t="e">
        <f t="shared" si="206"/>
        <v>#N/A</v>
      </c>
      <c r="HI24" s="70" t="e">
        <f t="shared" si="207"/>
        <v>#N/A</v>
      </c>
      <c r="HJ24" s="70" t="e">
        <f t="shared" si="208"/>
        <v>#N/A</v>
      </c>
      <c r="HN24" s="135">
        <f t="shared" si="174"/>
        <v>0</v>
      </c>
      <c r="HO24" s="135">
        <f t="shared" si="175"/>
        <v>0</v>
      </c>
      <c r="HQ24" s="135">
        <f t="shared" si="176"/>
        <v>0</v>
      </c>
      <c r="HR24" s="135">
        <f t="shared" si="177"/>
        <v>0</v>
      </c>
      <c r="HT24" s="135">
        <f t="shared" si="178"/>
        <v>0</v>
      </c>
      <c r="HU24" s="135">
        <f t="shared" si="179"/>
        <v>0</v>
      </c>
      <c r="HV24" s="70" t="e">
        <f t="shared" si="165"/>
        <v>#N/A</v>
      </c>
      <c r="HW24" s="70" t="e">
        <f t="shared" si="166"/>
        <v>#N/A</v>
      </c>
      <c r="HX24" s="70" t="e">
        <f t="shared" si="167"/>
        <v>#N/A</v>
      </c>
      <c r="HY24" s="70" t="e">
        <f t="shared" si="148"/>
        <v>#N/A</v>
      </c>
      <c r="IB24" s="128"/>
      <c r="IC24" s="135">
        <f t="shared" si="149"/>
        <v>0</v>
      </c>
      <c r="ID24" s="135">
        <f t="shared" si="150"/>
        <v>0</v>
      </c>
      <c r="IE24" s="70">
        <f t="shared" si="151"/>
        <v>0</v>
      </c>
      <c r="IF24" s="70" t="e">
        <f t="shared" si="152"/>
        <v>#N/A</v>
      </c>
      <c r="IG24" s="70" t="e">
        <f t="shared" si="153"/>
        <v>#N/A</v>
      </c>
      <c r="IH24" s="70" t="e">
        <f t="shared" si="154"/>
        <v>#N/A</v>
      </c>
      <c r="II24" s="70" t="e">
        <f t="shared" si="155"/>
        <v>#N/A</v>
      </c>
      <c r="IJ24" s="138" t="e">
        <f t="shared" si="156"/>
        <v>#N/A</v>
      </c>
      <c r="IM24">
        <v>73</v>
      </c>
      <c r="IN24" s="135">
        <f t="shared" si="157"/>
        <v>0</v>
      </c>
      <c r="IO24" s="135">
        <f t="shared" si="158"/>
        <v>0</v>
      </c>
      <c r="IP24" s="70">
        <f t="shared" si="159"/>
        <v>0</v>
      </c>
      <c r="IQ24" s="70">
        <f t="shared" si="160"/>
        <v>0</v>
      </c>
      <c r="IR24" s="70">
        <f t="shared" si="161"/>
        <v>0</v>
      </c>
      <c r="IS24" s="70">
        <f t="shared" si="162"/>
        <v>0</v>
      </c>
      <c r="IT24" s="70">
        <f t="shared" si="163"/>
        <v>0</v>
      </c>
      <c r="IU24" s="138">
        <f t="shared" si="164"/>
        <v>0</v>
      </c>
    </row>
    <row r="25" spans="1:255" s="70" customFormat="1" ht="15.75" x14ac:dyDescent="0.25">
      <c r="A25">
        <v>23</v>
      </c>
      <c r="B25" s="353" t="s">
        <v>96</v>
      </c>
      <c r="C25" s="353" t="s">
        <v>48</v>
      </c>
      <c r="D25" s="133" t="s">
        <v>49</v>
      </c>
      <c r="E25" s="133" t="str">
        <f t="shared" si="0"/>
        <v>A</v>
      </c>
      <c r="F25" s="133" t="str">
        <f t="shared" si="1"/>
        <v>H</v>
      </c>
      <c r="G25" s="251"/>
      <c r="H25" s="251"/>
      <c r="I25" s="251"/>
      <c r="J25" s="133">
        <f t="shared" si="2"/>
        <v>0</v>
      </c>
      <c r="K25" s="133">
        <f t="shared" si="3"/>
        <v>0</v>
      </c>
      <c r="L25" s="133">
        <f t="shared" si="4"/>
        <v>0</v>
      </c>
      <c r="M25" s="133"/>
      <c r="N25" s="133"/>
      <c r="O25" s="133"/>
      <c r="P25" s="135"/>
      <c r="Q25" s="135"/>
      <c r="R25" s="133"/>
      <c r="S25" s="133"/>
      <c r="T25" s="133"/>
      <c r="U25" s="133"/>
      <c r="V25" s="133"/>
      <c r="W25" s="133"/>
      <c r="Y25" s="242" t="s">
        <v>389</v>
      </c>
      <c r="AG25" s="135"/>
      <c r="AH25" s="135"/>
      <c r="AJ25" s="135"/>
      <c r="AK25" s="135"/>
      <c r="AS25" s="128"/>
      <c r="AT25" s="135">
        <f>VLOOKUP(AS25,Namn,27)</f>
        <v>0</v>
      </c>
      <c r="AU25" s="135">
        <f t="shared" si="194"/>
        <v>0</v>
      </c>
      <c r="AV25" s="70">
        <f t="shared" si="195"/>
        <v>0</v>
      </c>
      <c r="BD25" s="135"/>
      <c r="BE25" s="135"/>
      <c r="BN25" s="135"/>
      <c r="BO25" s="135"/>
      <c r="BX25" s="135">
        <f t="shared" si="209"/>
        <v>0</v>
      </c>
      <c r="BY25" s="135">
        <f t="shared" si="210"/>
        <v>0</v>
      </c>
      <c r="BZ25" s="70">
        <f t="shared" si="211"/>
        <v>0</v>
      </c>
      <c r="CE25" s="70" t="str">
        <f>IF(VLOOKUP(BW25,Namn,8)="X","Elit",IF(VLOOKUP(BW25,Namn,9)="X","A",IF(VLOOKUP(BW25,Namn,10)="X","B",IF(VLOOKUP(BW25,Namn,11)="X","C",IF(VLOOKUP(BW25,Namn,12)="X","D",IF(VLOOKUP(BW25,Namn,13)="X","OB",IF(VLOOKUP(BW25,Namn,10)="X","OG","")))))))</f>
        <v/>
      </c>
      <c r="CF25" s="70">
        <v>23</v>
      </c>
      <c r="CG25"/>
      <c r="CH25" s="135">
        <f t="shared" si="54"/>
        <v>0</v>
      </c>
      <c r="CI25" s="135">
        <f t="shared" si="55"/>
        <v>0</v>
      </c>
      <c r="CJ25" s="70">
        <f t="shared" si="56"/>
        <v>0</v>
      </c>
      <c r="CP25" s="70">
        <f t="shared" si="61"/>
        <v>0</v>
      </c>
      <c r="CQ25" s="70">
        <v>23</v>
      </c>
      <c r="CS25" s="135">
        <f t="shared" si="62"/>
        <v>0</v>
      </c>
      <c r="CT25" s="135">
        <f t="shared" si="63"/>
        <v>0</v>
      </c>
      <c r="CU25" s="70">
        <f t="shared" si="64"/>
        <v>0</v>
      </c>
      <c r="CV25" s="70" t="e">
        <f t="shared" si="65"/>
        <v>#N/A</v>
      </c>
      <c r="CW25" s="70" t="e">
        <f t="shared" si="66"/>
        <v>#N/A</v>
      </c>
      <c r="CX25" s="70" t="e">
        <f t="shared" si="67"/>
        <v>#N/A</v>
      </c>
      <c r="CY25" s="70" t="e">
        <f t="shared" si="68"/>
        <v>#N/A</v>
      </c>
      <c r="DA25" s="70">
        <f t="shared" si="69"/>
        <v>0</v>
      </c>
      <c r="DC25" s="128"/>
      <c r="DD25" s="135"/>
      <c r="DE25" s="135">
        <f t="shared" si="212"/>
        <v>0</v>
      </c>
      <c r="DF25" s="70">
        <f t="shared" si="213"/>
        <v>0</v>
      </c>
      <c r="DG25" s="134"/>
      <c r="DH25" s="134"/>
      <c r="DI25" s="134"/>
      <c r="DJ25" s="134"/>
      <c r="DL25" s="70">
        <v>23</v>
      </c>
      <c r="DM25" s="128"/>
      <c r="DN25" s="135">
        <f t="shared" si="77"/>
        <v>0</v>
      </c>
      <c r="DO25" s="135">
        <f t="shared" si="78"/>
        <v>0</v>
      </c>
      <c r="DP25" s="70">
        <f t="shared" si="79"/>
        <v>0</v>
      </c>
      <c r="DQ25" s="70" t="e">
        <f t="shared" si="80"/>
        <v>#N/A</v>
      </c>
      <c r="DR25" s="70" t="e">
        <f t="shared" si="81"/>
        <v>#N/A</v>
      </c>
      <c r="DS25" s="70" t="e">
        <f t="shared" si="82"/>
        <v>#N/A</v>
      </c>
      <c r="DT25" s="70" t="e">
        <f t="shared" si="83"/>
        <v>#N/A</v>
      </c>
      <c r="DU25" s="70" t="str">
        <f t="shared" si="189"/>
        <v/>
      </c>
      <c r="DW25" s="128"/>
      <c r="DX25" s="135"/>
      <c r="DY25" s="135"/>
      <c r="EA25" s="134"/>
      <c r="EB25" s="134"/>
      <c r="EC25" s="134"/>
      <c r="ED25" s="134"/>
      <c r="EF25" s="70">
        <v>23</v>
      </c>
      <c r="EG25" s="128"/>
      <c r="EH25" s="135">
        <f t="shared" si="87"/>
        <v>0</v>
      </c>
      <c r="EI25" s="135">
        <f t="shared" si="88"/>
        <v>0</v>
      </c>
      <c r="EJ25" s="70">
        <f t="shared" si="89"/>
        <v>0</v>
      </c>
      <c r="EK25" s="70" t="e">
        <f t="shared" si="90"/>
        <v>#N/A</v>
      </c>
      <c r="EL25" s="70" t="e">
        <f t="shared" si="91"/>
        <v>#N/A</v>
      </c>
      <c r="EM25" s="70" t="e">
        <f t="shared" si="92"/>
        <v>#N/A</v>
      </c>
      <c r="EN25" s="70" t="e">
        <f t="shared" si="93"/>
        <v>#N/A</v>
      </c>
      <c r="EO25" s="138" t="e">
        <f t="shared" si="94"/>
        <v>#N/A</v>
      </c>
      <c r="EQ25" s="70">
        <v>23</v>
      </c>
      <c r="ER25" s="128"/>
      <c r="ES25" s="135">
        <f>VLOOKUP(ER25,Namn,27)</f>
        <v>0</v>
      </c>
      <c r="ET25" s="135">
        <f t="shared" ref="ET25:ET41" si="220">VLOOKUP(ER25,Namn,3)</f>
        <v>0</v>
      </c>
      <c r="EU25" s="70">
        <f t="shared" ref="EU25:EU41" si="221">VLOOKUP(ER25,Namn,26)</f>
        <v>0</v>
      </c>
      <c r="EZ25" s="138" t="e">
        <f t="shared" si="102"/>
        <v>#N/A</v>
      </c>
      <c r="FA25" s="70">
        <v>23</v>
      </c>
      <c r="FB25" s="70">
        <f t="shared" si="198"/>
        <v>0</v>
      </c>
      <c r="FC25" s="251"/>
      <c r="FD25" s="135">
        <f t="shared" si="199"/>
        <v>0</v>
      </c>
      <c r="FE25" s="135">
        <f t="shared" si="200"/>
        <v>0</v>
      </c>
      <c r="FF25" s="251"/>
      <c r="FG25" s="135">
        <f t="shared" si="201"/>
        <v>0</v>
      </c>
      <c r="FH25" s="135">
        <f t="shared" si="202"/>
        <v>0</v>
      </c>
      <c r="FI25" s="251"/>
      <c r="FJ25" s="135">
        <f t="shared" si="203"/>
        <v>0</v>
      </c>
      <c r="FK25" s="135">
        <f t="shared" si="204"/>
        <v>0</v>
      </c>
      <c r="FL25" s="70" t="e">
        <f t="shared" si="110"/>
        <v>#N/A</v>
      </c>
      <c r="FM25" s="70" t="e">
        <f t="shared" si="111"/>
        <v>#N/A</v>
      </c>
      <c r="FN25" s="70" t="e">
        <f t="shared" si="112"/>
        <v>#N/A</v>
      </c>
      <c r="FO25" s="70" t="e">
        <f t="shared" si="113"/>
        <v>#N/A</v>
      </c>
      <c r="FT25" s="135">
        <f t="shared" si="183"/>
        <v>0</v>
      </c>
      <c r="FU25" s="135">
        <f t="shared" si="184"/>
        <v>0</v>
      </c>
      <c r="FW25" s="135">
        <f t="shared" si="185"/>
        <v>0</v>
      </c>
      <c r="FX25" s="135">
        <f t="shared" si="186"/>
        <v>0</v>
      </c>
      <c r="FZ25" s="135">
        <f t="shared" si="187"/>
        <v>0</v>
      </c>
      <c r="GA25" s="135">
        <f t="shared" si="188"/>
        <v>0</v>
      </c>
      <c r="GB25" s="70" t="e">
        <f t="shared" si="121"/>
        <v>#N/A</v>
      </c>
      <c r="GC25" s="70" t="e">
        <f t="shared" si="122"/>
        <v>#N/A</v>
      </c>
      <c r="GD25" s="70" t="e">
        <f t="shared" si="123"/>
        <v>#N/A</v>
      </c>
      <c r="GE25" s="70" t="e">
        <f t="shared" si="124"/>
        <v>#N/A</v>
      </c>
      <c r="GI25" s="135">
        <f t="shared" si="168"/>
        <v>0</v>
      </c>
      <c r="GJ25" s="135">
        <f t="shared" si="169"/>
        <v>0</v>
      </c>
      <c r="GL25" s="135">
        <f t="shared" si="170"/>
        <v>0</v>
      </c>
      <c r="GM25" s="135">
        <f t="shared" si="171"/>
        <v>0</v>
      </c>
      <c r="GO25" s="135">
        <f t="shared" si="172"/>
        <v>0</v>
      </c>
      <c r="GP25" s="135">
        <f t="shared" si="173"/>
        <v>0</v>
      </c>
      <c r="GV25" s="70" t="s">
        <v>387</v>
      </c>
      <c r="GY25" s="135">
        <f t="shared" si="214"/>
        <v>0</v>
      </c>
      <c r="GZ25" s="135">
        <f t="shared" si="215"/>
        <v>0</v>
      </c>
      <c r="HB25" s="135">
        <f t="shared" si="216"/>
        <v>0</v>
      </c>
      <c r="HC25" s="135">
        <f t="shared" si="217"/>
        <v>0</v>
      </c>
      <c r="HE25" s="135">
        <f t="shared" si="218"/>
        <v>0</v>
      </c>
      <c r="HF25" s="135">
        <f t="shared" si="219"/>
        <v>0</v>
      </c>
      <c r="HN25" s="135">
        <f t="shared" si="174"/>
        <v>0</v>
      </c>
      <c r="HO25" s="135">
        <f t="shared" si="175"/>
        <v>0</v>
      </c>
      <c r="HQ25" s="135">
        <f t="shared" si="176"/>
        <v>0</v>
      </c>
      <c r="HR25" s="135">
        <f t="shared" si="177"/>
        <v>0</v>
      </c>
      <c r="HT25" s="135">
        <f t="shared" si="178"/>
        <v>0</v>
      </c>
      <c r="HU25" s="135">
        <f t="shared" si="179"/>
        <v>0</v>
      </c>
      <c r="HV25" s="70" t="e">
        <f t="shared" si="165"/>
        <v>#N/A</v>
      </c>
      <c r="HW25" s="70" t="e">
        <f t="shared" si="166"/>
        <v>#N/A</v>
      </c>
      <c r="HX25" s="70" t="e">
        <f t="shared" si="167"/>
        <v>#N/A</v>
      </c>
      <c r="HY25" s="70" t="e">
        <f t="shared" si="148"/>
        <v>#N/A</v>
      </c>
      <c r="IB25" s="128"/>
      <c r="IC25" s="135">
        <f t="shared" si="149"/>
        <v>0</v>
      </c>
      <c r="ID25" s="135">
        <f t="shared" si="150"/>
        <v>0</v>
      </c>
      <c r="IE25" s="70">
        <f t="shared" si="151"/>
        <v>0</v>
      </c>
      <c r="IF25" s="70" t="e">
        <f t="shared" si="152"/>
        <v>#N/A</v>
      </c>
      <c r="IG25" s="70" t="e">
        <f t="shared" si="153"/>
        <v>#N/A</v>
      </c>
      <c r="IH25" s="70" t="e">
        <f t="shared" si="154"/>
        <v>#N/A</v>
      </c>
      <c r="II25" s="70" t="e">
        <f t="shared" si="155"/>
        <v>#N/A</v>
      </c>
      <c r="IJ25" s="138" t="e">
        <f t="shared" si="156"/>
        <v>#N/A</v>
      </c>
      <c r="IM25">
        <v>74</v>
      </c>
      <c r="IN25" s="135">
        <f t="shared" si="157"/>
        <v>0</v>
      </c>
      <c r="IO25" s="135">
        <f t="shared" si="158"/>
        <v>0</v>
      </c>
      <c r="IP25" s="70">
        <f t="shared" si="159"/>
        <v>0</v>
      </c>
      <c r="IQ25" s="70">
        <f t="shared" si="160"/>
        <v>0</v>
      </c>
      <c r="IR25" s="70">
        <f t="shared" si="161"/>
        <v>0</v>
      </c>
      <c r="IS25" s="70">
        <f t="shared" si="162"/>
        <v>0</v>
      </c>
      <c r="IT25" s="70">
        <f t="shared" si="163"/>
        <v>0</v>
      </c>
      <c r="IU25" s="138">
        <f t="shared" si="164"/>
        <v>0</v>
      </c>
    </row>
    <row r="26" spans="1:255" s="70" customFormat="1" x14ac:dyDescent="0.2">
      <c r="A26">
        <v>24</v>
      </c>
      <c r="B26" s="353" t="s">
        <v>55</v>
      </c>
      <c r="C26" s="353" t="s">
        <v>48</v>
      </c>
      <c r="D26" s="133" t="s">
        <v>49</v>
      </c>
      <c r="E26" s="133" t="str">
        <f t="shared" si="0"/>
        <v>C</v>
      </c>
      <c r="F26" s="133" t="str">
        <f t="shared" si="1"/>
        <v>H</v>
      </c>
      <c r="G26" s="251"/>
      <c r="H26" s="251"/>
      <c r="I26" s="251"/>
      <c r="J26" s="133">
        <f t="shared" si="2"/>
        <v>0</v>
      </c>
      <c r="K26" s="133">
        <f t="shared" si="3"/>
        <v>0</v>
      </c>
      <c r="L26" s="133">
        <f t="shared" si="4"/>
        <v>0</v>
      </c>
      <c r="M26" s="133"/>
      <c r="N26" s="133"/>
      <c r="O26" s="133"/>
      <c r="P26" s="135"/>
      <c r="Q26" s="135"/>
      <c r="R26" s="133"/>
      <c r="S26" s="133"/>
      <c r="T26" s="133"/>
      <c r="U26" s="133"/>
      <c r="V26" s="133"/>
      <c r="W26" s="133"/>
      <c r="Y26" s="221" t="s">
        <v>12</v>
      </c>
      <c r="Z26" s="222" t="s">
        <v>214</v>
      </c>
      <c r="AA26" s="222"/>
      <c r="AB26" s="222" t="s">
        <v>311</v>
      </c>
      <c r="AC26" s="222" t="s">
        <v>378</v>
      </c>
      <c r="AD26" s="222" t="s">
        <v>379</v>
      </c>
      <c r="AE26" s="222" t="s">
        <v>380</v>
      </c>
      <c r="AF26" s="222" t="s">
        <v>381</v>
      </c>
      <c r="AG26" s="135"/>
      <c r="AH26" s="135"/>
      <c r="AJ26" s="135"/>
      <c r="AK26" s="135"/>
      <c r="AT26" s="135">
        <f>VLOOKUP(AS26,Namn,27)</f>
        <v>0</v>
      </c>
      <c r="AU26" s="135">
        <f t="shared" si="194"/>
        <v>0</v>
      </c>
      <c r="AV26" s="70">
        <f t="shared" si="195"/>
        <v>0</v>
      </c>
      <c r="BD26" s="135"/>
      <c r="BE26" s="135"/>
      <c r="BM26" s="128"/>
      <c r="BN26" s="135"/>
      <c r="BO26" s="135"/>
      <c r="BW26" s="128"/>
      <c r="BX26" s="135"/>
      <c r="BY26" s="135">
        <f t="shared" si="210"/>
        <v>0</v>
      </c>
      <c r="BZ26" s="70">
        <f t="shared" si="211"/>
        <v>0</v>
      </c>
      <c r="CF26" s="70">
        <v>24</v>
      </c>
      <c r="CG26" s="128"/>
      <c r="CH26" s="135">
        <f t="shared" si="54"/>
        <v>0</v>
      </c>
      <c r="CI26" s="135">
        <f t="shared" si="55"/>
        <v>0</v>
      </c>
      <c r="CJ26" s="70">
        <f t="shared" si="56"/>
        <v>0</v>
      </c>
      <c r="CP26" s="70">
        <f t="shared" si="61"/>
        <v>0</v>
      </c>
      <c r="CQ26" s="70">
        <v>24</v>
      </c>
      <c r="CR26" s="128"/>
      <c r="CS26" s="135">
        <f t="shared" si="62"/>
        <v>0</v>
      </c>
      <c r="CT26" s="135">
        <f t="shared" si="63"/>
        <v>0</v>
      </c>
      <c r="CU26" s="70">
        <f t="shared" si="64"/>
        <v>0</v>
      </c>
      <c r="CV26" s="70" t="e">
        <f t="shared" si="65"/>
        <v>#N/A</v>
      </c>
      <c r="CW26" s="70" t="e">
        <f t="shared" si="66"/>
        <v>#N/A</v>
      </c>
      <c r="CX26" s="70" t="e">
        <f t="shared" si="67"/>
        <v>#N/A</v>
      </c>
      <c r="CY26" s="70" t="e">
        <f t="shared" si="68"/>
        <v>#N/A</v>
      </c>
      <c r="DA26" s="70">
        <f t="shared" si="69"/>
        <v>0</v>
      </c>
      <c r="DC26" s="128"/>
      <c r="DD26" s="135">
        <f t="shared" ref="DD26:DD48" si="222">VLOOKUP(DC26,Namn,27)</f>
        <v>0</v>
      </c>
      <c r="DE26" s="135">
        <f t="shared" si="212"/>
        <v>0</v>
      </c>
      <c r="DF26" s="70">
        <f t="shared" si="213"/>
        <v>0</v>
      </c>
      <c r="DG26" s="134"/>
      <c r="DH26" s="134"/>
      <c r="DI26" s="134"/>
      <c r="DJ26" s="134"/>
      <c r="DL26" s="70">
        <v>24</v>
      </c>
      <c r="DM26" s="128"/>
      <c r="DN26" s="135">
        <f t="shared" si="77"/>
        <v>0</v>
      </c>
      <c r="DO26" s="135">
        <f t="shared" si="78"/>
        <v>0</v>
      </c>
      <c r="DP26" s="70">
        <f t="shared" si="79"/>
        <v>0</v>
      </c>
      <c r="DQ26" s="70" t="e">
        <f t="shared" si="80"/>
        <v>#N/A</v>
      </c>
      <c r="DR26" s="70" t="e">
        <f t="shared" si="81"/>
        <v>#N/A</v>
      </c>
      <c r="DS26" s="70" t="e">
        <f t="shared" si="82"/>
        <v>#N/A</v>
      </c>
      <c r="DT26" s="70" t="e">
        <f t="shared" si="83"/>
        <v>#N/A</v>
      </c>
      <c r="DU26" s="70" t="str">
        <f t="shared" si="189"/>
        <v/>
      </c>
      <c r="DW26" s="128"/>
      <c r="DX26" s="135"/>
      <c r="DY26" s="135"/>
      <c r="EA26" s="134"/>
      <c r="EB26" s="134"/>
      <c r="EC26" s="134"/>
      <c r="ED26" s="134"/>
      <c r="EF26" s="70">
        <v>24</v>
      </c>
      <c r="EG26" s="128"/>
      <c r="EH26" s="135">
        <f t="shared" si="87"/>
        <v>0</v>
      </c>
      <c r="EI26" s="135">
        <f t="shared" si="88"/>
        <v>0</v>
      </c>
      <c r="EJ26" s="70">
        <f t="shared" si="89"/>
        <v>0</v>
      </c>
      <c r="EK26" s="70" t="e">
        <f t="shared" si="90"/>
        <v>#N/A</v>
      </c>
      <c r="EL26" s="70" t="e">
        <f t="shared" si="91"/>
        <v>#N/A</v>
      </c>
      <c r="EM26" s="70" t="e">
        <f t="shared" si="92"/>
        <v>#N/A</v>
      </c>
      <c r="EN26" s="70" t="e">
        <f t="shared" si="93"/>
        <v>#N/A</v>
      </c>
      <c r="EO26" s="138" t="e">
        <f t="shared" si="94"/>
        <v>#N/A</v>
      </c>
      <c r="ER26" s="128"/>
      <c r="ES26" s="135">
        <f>VLOOKUP(ER26,Namn,27)</f>
        <v>0</v>
      </c>
      <c r="ET26" s="135">
        <f t="shared" si="220"/>
        <v>0</v>
      </c>
      <c r="EU26" s="70">
        <f t="shared" si="221"/>
        <v>0</v>
      </c>
      <c r="EV26" s="134"/>
      <c r="EW26" s="134"/>
      <c r="EX26" s="134"/>
      <c r="EY26" s="134"/>
      <c r="EZ26" s="252" t="e">
        <f t="shared" si="102"/>
        <v>#N/A</v>
      </c>
      <c r="FD26" s="135"/>
      <c r="FE26" s="135"/>
      <c r="FG26" s="135"/>
      <c r="FH26" s="135"/>
      <c r="FJ26" s="135"/>
      <c r="FK26" s="135"/>
      <c r="FL26" s="70" t="e">
        <f t="shared" si="110"/>
        <v>#N/A</v>
      </c>
      <c r="FM26" s="70" t="e">
        <f t="shared" si="111"/>
        <v>#N/A</v>
      </c>
      <c r="FN26" s="70" t="e">
        <f t="shared" si="112"/>
        <v>#N/A</v>
      </c>
      <c r="FO26" s="70" t="e">
        <f t="shared" si="113"/>
        <v>#N/A</v>
      </c>
      <c r="FT26" s="135">
        <f t="shared" si="183"/>
        <v>0</v>
      </c>
      <c r="FU26" s="135">
        <f t="shared" si="184"/>
        <v>0</v>
      </c>
      <c r="FW26" s="135">
        <f t="shared" si="185"/>
        <v>0</v>
      </c>
      <c r="FX26" s="135">
        <f t="shared" si="186"/>
        <v>0</v>
      </c>
      <c r="FZ26" s="135">
        <f t="shared" si="187"/>
        <v>0</v>
      </c>
      <c r="GA26" s="135">
        <f t="shared" si="188"/>
        <v>0</v>
      </c>
      <c r="GB26" s="70" t="e">
        <f t="shared" si="121"/>
        <v>#N/A</v>
      </c>
      <c r="GC26" s="70" t="e">
        <f t="shared" si="122"/>
        <v>#N/A</v>
      </c>
      <c r="GD26" s="70" t="e">
        <f t="shared" si="123"/>
        <v>#N/A</v>
      </c>
      <c r="GE26" s="70" t="e">
        <f t="shared" si="124"/>
        <v>#N/A</v>
      </c>
      <c r="GI26" s="135">
        <f t="shared" si="168"/>
        <v>0</v>
      </c>
      <c r="GJ26" s="135">
        <f t="shared" si="169"/>
        <v>0</v>
      </c>
      <c r="GL26" s="135">
        <f t="shared" si="170"/>
        <v>0</v>
      </c>
      <c r="GM26" s="135">
        <f t="shared" si="171"/>
        <v>0</v>
      </c>
      <c r="GO26" s="135">
        <f t="shared" si="172"/>
        <v>0</v>
      </c>
      <c r="GP26" s="135">
        <f t="shared" si="173"/>
        <v>0</v>
      </c>
      <c r="GY26" s="135">
        <f t="shared" si="214"/>
        <v>0</v>
      </c>
      <c r="GZ26" s="135">
        <f t="shared" si="215"/>
        <v>0</v>
      </c>
      <c r="HB26" s="135">
        <f t="shared" si="216"/>
        <v>0</v>
      </c>
      <c r="HC26" s="135">
        <f t="shared" si="217"/>
        <v>0</v>
      </c>
      <c r="HE26" s="135">
        <f t="shared" si="218"/>
        <v>0</v>
      </c>
      <c r="HF26" s="135">
        <f t="shared" si="219"/>
        <v>0</v>
      </c>
      <c r="HN26" s="135">
        <f t="shared" si="174"/>
        <v>0</v>
      </c>
      <c r="HO26" s="135">
        <f t="shared" si="175"/>
        <v>0</v>
      </c>
      <c r="HQ26" s="135">
        <f t="shared" si="176"/>
        <v>0</v>
      </c>
      <c r="HR26" s="135">
        <f t="shared" si="177"/>
        <v>0</v>
      </c>
      <c r="HT26" s="135">
        <f t="shared" si="178"/>
        <v>0</v>
      </c>
      <c r="HU26" s="135">
        <f t="shared" si="179"/>
        <v>0</v>
      </c>
      <c r="HV26" s="70" t="e">
        <f t="shared" si="165"/>
        <v>#N/A</v>
      </c>
      <c r="HW26" s="70" t="e">
        <f t="shared" si="166"/>
        <v>#N/A</v>
      </c>
      <c r="HX26" s="70" t="e">
        <f t="shared" si="167"/>
        <v>#N/A</v>
      </c>
      <c r="HY26" s="70" t="e">
        <f t="shared" si="148"/>
        <v>#N/A</v>
      </c>
      <c r="IB26" s="128"/>
      <c r="IC26" s="135">
        <f t="shared" si="149"/>
        <v>0</v>
      </c>
      <c r="ID26" s="135">
        <f t="shared" si="150"/>
        <v>0</v>
      </c>
      <c r="IE26" s="70">
        <f t="shared" si="151"/>
        <v>0</v>
      </c>
      <c r="IF26" s="70" t="e">
        <f t="shared" si="152"/>
        <v>#N/A</v>
      </c>
      <c r="IG26" s="70" t="e">
        <f t="shared" si="153"/>
        <v>#N/A</v>
      </c>
      <c r="IH26" s="70" t="e">
        <f t="shared" si="154"/>
        <v>#N/A</v>
      </c>
      <c r="II26" s="70" t="e">
        <f t="shared" si="155"/>
        <v>#N/A</v>
      </c>
      <c r="IJ26" s="138" t="e">
        <f t="shared" si="156"/>
        <v>#N/A</v>
      </c>
      <c r="IM26">
        <v>84</v>
      </c>
      <c r="IN26" s="135">
        <f t="shared" si="157"/>
        <v>0</v>
      </c>
      <c r="IO26" s="135">
        <f t="shared" si="158"/>
        <v>0</v>
      </c>
      <c r="IP26" s="70">
        <f t="shared" si="159"/>
        <v>0</v>
      </c>
      <c r="IQ26" s="70">
        <f t="shared" si="160"/>
        <v>0</v>
      </c>
      <c r="IR26" s="70">
        <f t="shared" si="161"/>
        <v>0</v>
      </c>
      <c r="IS26" s="70">
        <f t="shared" si="162"/>
        <v>0</v>
      </c>
      <c r="IT26" s="70">
        <f t="shared" si="163"/>
        <v>0</v>
      </c>
      <c r="IU26" s="138">
        <f t="shared" si="164"/>
        <v>0</v>
      </c>
    </row>
    <row r="27" spans="1:255" s="70" customFormat="1" x14ac:dyDescent="0.2">
      <c r="A27">
        <v>25</v>
      </c>
      <c r="B27" s="353" t="s">
        <v>57</v>
      </c>
      <c r="C27" s="353" t="s">
        <v>48</v>
      </c>
      <c r="D27" s="133" t="s">
        <v>49</v>
      </c>
      <c r="E27" s="133" t="str">
        <f t="shared" si="0"/>
        <v>B</v>
      </c>
      <c r="F27" s="133" t="str">
        <f t="shared" si="1"/>
        <v>H</v>
      </c>
      <c r="G27" s="251"/>
      <c r="H27" s="251"/>
      <c r="I27" s="251"/>
      <c r="J27" s="133">
        <f t="shared" si="2"/>
        <v>0</v>
      </c>
      <c r="K27" s="133">
        <f t="shared" si="3"/>
        <v>0</v>
      </c>
      <c r="L27" s="133">
        <f t="shared" si="4"/>
        <v>0</v>
      </c>
      <c r="M27" s="133"/>
      <c r="N27" s="133"/>
      <c r="O27" s="133"/>
      <c r="P27" s="135"/>
      <c r="Q27" s="135"/>
      <c r="R27" s="133"/>
      <c r="S27" s="133"/>
      <c r="T27" s="133"/>
      <c r="U27" s="133"/>
      <c r="V27" s="133"/>
      <c r="W27" s="133"/>
      <c r="X27" s="70">
        <v>1</v>
      </c>
      <c r="Y27" s="128"/>
      <c r="Z27" s="135">
        <f>VLOOKUP(Y27,Namn,2)</f>
        <v>0</v>
      </c>
      <c r="AA27" s="135">
        <f>VLOOKUP(Y27,Namn,3)</f>
        <v>0</v>
      </c>
      <c r="AB27" s="70">
        <f>VLOOKUP(Y27,Namn,27)</f>
        <v>0</v>
      </c>
      <c r="AC27" s="70" t="e">
        <f>VLOOKUP(Y27,$A$3:$J$277,7)</f>
        <v>#N/A</v>
      </c>
      <c r="AD27" s="70" t="e">
        <f>VLOOKUP(Y27,$A$3:$J$277,8)</f>
        <v>#N/A</v>
      </c>
      <c r="AE27" s="70" t="e">
        <f>VLOOKUP(Y27,$A$3:$J$277,9)</f>
        <v>#N/A</v>
      </c>
      <c r="AF27" s="70" t="e">
        <f>VLOOKUP(Y27,$A$3:$J$277,10)</f>
        <v>#N/A</v>
      </c>
      <c r="AG27" s="135"/>
      <c r="AH27" s="135"/>
      <c r="AJ27" s="135"/>
      <c r="AK27" s="135"/>
      <c r="AT27" s="135"/>
      <c r="AU27" s="135"/>
      <c r="BD27" s="135"/>
      <c r="BE27" s="135"/>
      <c r="BM27" s="128"/>
      <c r="BN27" s="135"/>
      <c r="BO27" s="135"/>
      <c r="BW27" s="128"/>
      <c r="BX27" s="135">
        <f>VLOOKUP(BW27,Namn,27)</f>
        <v>0</v>
      </c>
      <c r="BY27" s="135">
        <f t="shared" si="210"/>
        <v>0</v>
      </c>
      <c r="BZ27" s="70">
        <f t="shared" si="211"/>
        <v>0</v>
      </c>
      <c r="CF27" s="70">
        <v>25</v>
      </c>
      <c r="CG27" s="128"/>
      <c r="CH27" s="135">
        <f t="shared" si="54"/>
        <v>0</v>
      </c>
      <c r="CI27" s="135">
        <f t="shared" si="55"/>
        <v>0</v>
      </c>
      <c r="CJ27" s="70">
        <f t="shared" si="56"/>
        <v>0</v>
      </c>
      <c r="CP27" s="70">
        <f t="shared" si="61"/>
        <v>0</v>
      </c>
      <c r="CQ27" s="70">
        <v>25</v>
      </c>
      <c r="CR27" s="128"/>
      <c r="CS27" s="135">
        <f t="shared" si="62"/>
        <v>0</v>
      </c>
      <c r="CT27" s="135">
        <f t="shared" si="63"/>
        <v>0</v>
      </c>
      <c r="CU27" s="70">
        <f t="shared" si="64"/>
        <v>0</v>
      </c>
      <c r="CV27" s="70" t="e">
        <f t="shared" si="65"/>
        <v>#N/A</v>
      </c>
      <c r="CW27" s="70" t="e">
        <f t="shared" si="66"/>
        <v>#N/A</v>
      </c>
      <c r="CX27" s="70" t="e">
        <f t="shared" si="67"/>
        <v>#N/A</v>
      </c>
      <c r="CY27" s="70" t="e">
        <f t="shared" si="68"/>
        <v>#N/A</v>
      </c>
      <c r="DA27" s="70">
        <f t="shared" si="69"/>
        <v>0</v>
      </c>
      <c r="DC27" s="128"/>
      <c r="DD27" s="135">
        <f t="shared" si="222"/>
        <v>0</v>
      </c>
      <c r="DE27" s="135">
        <f t="shared" si="212"/>
        <v>0</v>
      </c>
      <c r="DF27" s="70">
        <f t="shared" si="213"/>
        <v>0</v>
      </c>
      <c r="DG27" s="134"/>
      <c r="DH27" s="134"/>
      <c r="DI27" s="134"/>
      <c r="DJ27" s="134"/>
      <c r="DM27" s="128"/>
      <c r="DN27" s="135">
        <f>VLOOKUP(DM27,Namn,27)</f>
        <v>0</v>
      </c>
      <c r="DO27" s="135">
        <f t="shared" ref="DO27:DO34" si="223">VLOOKUP(DM27,Namn,3)</f>
        <v>0</v>
      </c>
      <c r="DP27" s="70">
        <f t="shared" ref="DP27:DP34" si="224">VLOOKUP(DM27,Namn,26)</f>
        <v>0</v>
      </c>
      <c r="DQ27" s="134" t="e">
        <f t="shared" si="80"/>
        <v>#N/A</v>
      </c>
      <c r="DR27" s="134" t="e">
        <f t="shared" si="81"/>
        <v>#N/A</v>
      </c>
      <c r="DS27" s="134" t="e">
        <f t="shared" si="82"/>
        <v>#N/A</v>
      </c>
      <c r="DT27" s="134" t="e">
        <f t="shared" si="83"/>
        <v>#N/A</v>
      </c>
      <c r="DW27" s="128"/>
      <c r="DX27" s="135"/>
      <c r="DY27" s="135"/>
      <c r="EA27" s="134"/>
      <c r="EB27" s="134"/>
      <c r="EC27" s="134"/>
      <c r="ED27" s="134"/>
      <c r="EF27" s="70">
        <v>25</v>
      </c>
      <c r="EG27" s="128"/>
      <c r="EH27" s="135">
        <f t="shared" si="87"/>
        <v>0</v>
      </c>
      <c r="EI27" s="135">
        <f t="shared" si="88"/>
        <v>0</v>
      </c>
      <c r="EJ27" s="70">
        <f t="shared" si="89"/>
        <v>0</v>
      </c>
      <c r="EK27" s="70" t="e">
        <f t="shared" si="90"/>
        <v>#N/A</v>
      </c>
      <c r="EL27" s="70" t="e">
        <f t="shared" si="91"/>
        <v>#N/A</v>
      </c>
      <c r="EM27" s="70" t="e">
        <f t="shared" si="92"/>
        <v>#N/A</v>
      </c>
      <c r="EN27" s="70" t="e">
        <f t="shared" si="93"/>
        <v>#N/A</v>
      </c>
      <c r="EO27" s="138" t="e">
        <f t="shared" si="94"/>
        <v>#N/A</v>
      </c>
      <c r="ER27" s="128"/>
      <c r="ES27" s="135">
        <f>VLOOKUP(ER27,Namn,27)</f>
        <v>0</v>
      </c>
      <c r="ET27" s="135">
        <f t="shared" si="220"/>
        <v>0</v>
      </c>
      <c r="EU27" s="70">
        <f t="shared" si="221"/>
        <v>0</v>
      </c>
      <c r="EV27" s="134"/>
      <c r="EW27" s="134"/>
      <c r="EX27" s="134"/>
      <c r="EY27" s="134"/>
      <c r="EZ27" s="252" t="e">
        <f t="shared" si="102"/>
        <v>#N/A</v>
      </c>
      <c r="FD27" s="135"/>
      <c r="FE27" s="135"/>
      <c r="FG27" s="135"/>
      <c r="FH27" s="135"/>
      <c r="FJ27" s="135"/>
      <c r="FK27" s="135"/>
      <c r="FL27" s="70" t="e">
        <f t="shared" si="110"/>
        <v>#N/A</v>
      </c>
      <c r="FM27" s="70" t="e">
        <f t="shared" si="111"/>
        <v>#N/A</v>
      </c>
      <c r="FN27" s="70" t="e">
        <f t="shared" si="112"/>
        <v>#N/A</v>
      </c>
      <c r="FO27" s="70" t="e">
        <f t="shared" si="113"/>
        <v>#N/A</v>
      </c>
      <c r="FT27" s="135">
        <f t="shared" si="183"/>
        <v>0</v>
      </c>
      <c r="FU27" s="135">
        <f t="shared" si="184"/>
        <v>0</v>
      </c>
      <c r="FW27" s="135">
        <f t="shared" si="185"/>
        <v>0</v>
      </c>
      <c r="FX27" s="135">
        <f t="shared" si="186"/>
        <v>0</v>
      </c>
      <c r="FZ27" s="135">
        <f t="shared" si="187"/>
        <v>0</v>
      </c>
      <c r="GA27" s="135">
        <f t="shared" si="188"/>
        <v>0</v>
      </c>
      <c r="GB27" s="70" t="e">
        <f t="shared" si="121"/>
        <v>#N/A</v>
      </c>
      <c r="GC27" s="70" t="e">
        <f t="shared" si="122"/>
        <v>#N/A</v>
      </c>
      <c r="GD27" s="70" t="e">
        <f t="shared" si="123"/>
        <v>#N/A</v>
      </c>
      <c r="GE27" s="70" t="e">
        <f t="shared" si="124"/>
        <v>#N/A</v>
      </c>
      <c r="GI27" s="135">
        <f t="shared" si="168"/>
        <v>0</v>
      </c>
      <c r="GJ27" s="135">
        <f t="shared" si="169"/>
        <v>0</v>
      </c>
      <c r="GL27" s="135">
        <f t="shared" si="170"/>
        <v>0</v>
      </c>
      <c r="GM27" s="135">
        <f t="shared" si="171"/>
        <v>0</v>
      </c>
      <c r="GO27" s="135">
        <f t="shared" si="172"/>
        <v>0</v>
      </c>
      <c r="GP27" s="135">
        <f t="shared" si="173"/>
        <v>0</v>
      </c>
      <c r="GY27" s="135">
        <f t="shared" si="214"/>
        <v>0</v>
      </c>
      <c r="GZ27" s="135">
        <f t="shared" si="215"/>
        <v>0</v>
      </c>
      <c r="HB27" s="135">
        <f t="shared" si="216"/>
        <v>0</v>
      </c>
      <c r="HC27" s="135">
        <f t="shared" si="217"/>
        <v>0</v>
      </c>
      <c r="HE27" s="135">
        <f t="shared" si="218"/>
        <v>0</v>
      </c>
      <c r="HF27" s="135">
        <f t="shared" si="219"/>
        <v>0</v>
      </c>
      <c r="HN27" s="135">
        <f t="shared" si="174"/>
        <v>0</v>
      </c>
      <c r="HO27" s="135">
        <f t="shared" si="175"/>
        <v>0</v>
      </c>
      <c r="HQ27" s="135">
        <f t="shared" si="176"/>
        <v>0</v>
      </c>
      <c r="HR27" s="135">
        <f t="shared" si="177"/>
        <v>0</v>
      </c>
      <c r="HT27" s="135">
        <f t="shared" si="178"/>
        <v>0</v>
      </c>
      <c r="HU27" s="135">
        <f t="shared" si="179"/>
        <v>0</v>
      </c>
      <c r="HV27" s="70" t="e">
        <f t="shared" si="165"/>
        <v>#N/A</v>
      </c>
      <c r="HW27" s="70" t="e">
        <f t="shared" si="166"/>
        <v>#N/A</v>
      </c>
      <c r="HX27" s="70" t="e">
        <f t="shared" si="167"/>
        <v>#N/A</v>
      </c>
      <c r="HY27" s="70" t="e">
        <f t="shared" si="148"/>
        <v>#N/A</v>
      </c>
      <c r="IB27" s="128"/>
      <c r="IC27" s="135">
        <f t="shared" si="149"/>
        <v>0</v>
      </c>
      <c r="ID27" s="135">
        <f t="shared" si="150"/>
        <v>0</v>
      </c>
      <c r="IE27" s="70">
        <f t="shared" si="151"/>
        <v>0</v>
      </c>
      <c r="IF27" s="70" t="e">
        <f t="shared" si="152"/>
        <v>#N/A</v>
      </c>
      <c r="IG27" s="70" t="e">
        <f t="shared" si="153"/>
        <v>#N/A</v>
      </c>
      <c r="IH27" s="70" t="e">
        <f t="shared" si="154"/>
        <v>#N/A</v>
      </c>
      <c r="II27" s="70" t="e">
        <f t="shared" si="155"/>
        <v>#N/A</v>
      </c>
      <c r="IJ27" s="138" t="e">
        <f t="shared" si="156"/>
        <v>#N/A</v>
      </c>
      <c r="IM27">
        <v>88</v>
      </c>
      <c r="IN27" s="135">
        <f t="shared" si="157"/>
        <v>0</v>
      </c>
      <c r="IO27" s="135">
        <f t="shared" si="158"/>
        <v>0</v>
      </c>
      <c r="IP27" s="70">
        <f t="shared" si="159"/>
        <v>0</v>
      </c>
      <c r="IQ27" s="70">
        <f t="shared" si="160"/>
        <v>0</v>
      </c>
      <c r="IR27" s="70">
        <f t="shared" si="161"/>
        <v>0</v>
      </c>
      <c r="IS27" s="70">
        <f t="shared" si="162"/>
        <v>0</v>
      </c>
      <c r="IT27" s="70">
        <f t="shared" si="163"/>
        <v>0</v>
      </c>
      <c r="IU27" s="138">
        <f t="shared" si="164"/>
        <v>0</v>
      </c>
    </row>
    <row r="28" spans="1:255" s="70" customFormat="1" x14ac:dyDescent="0.2">
      <c r="A28">
        <v>26</v>
      </c>
      <c r="B28" s="353" t="s">
        <v>59</v>
      </c>
      <c r="C28" s="353" t="s">
        <v>60</v>
      </c>
      <c r="D28" s="133" t="s">
        <v>49</v>
      </c>
      <c r="E28" s="133" t="str">
        <f t="shared" si="0"/>
        <v>A</v>
      </c>
      <c r="F28" s="133" t="str">
        <f t="shared" si="1"/>
        <v>H</v>
      </c>
      <c r="G28" s="251"/>
      <c r="H28" s="251"/>
      <c r="I28" s="251"/>
      <c r="J28" s="133">
        <f t="shared" si="2"/>
        <v>0</v>
      </c>
      <c r="K28" s="133">
        <f t="shared" si="3"/>
        <v>0</v>
      </c>
      <c r="L28" s="133">
        <f t="shared" si="4"/>
        <v>0</v>
      </c>
      <c r="M28" s="133"/>
      <c r="N28" s="133"/>
      <c r="O28" s="133"/>
      <c r="P28" s="135"/>
      <c r="Q28" s="135"/>
      <c r="R28" s="133"/>
      <c r="S28" s="133"/>
      <c r="T28" s="133"/>
      <c r="U28" s="133"/>
      <c r="V28" s="133"/>
      <c r="W28" s="133"/>
      <c r="X28" s="70">
        <v>2</v>
      </c>
      <c r="Y28" s="128"/>
      <c r="Z28" s="135">
        <f>VLOOKUP(Y28,Namn,2)</f>
        <v>0</v>
      </c>
      <c r="AA28" s="135">
        <f>VLOOKUP(Y28,Namn,3)</f>
        <v>0</v>
      </c>
      <c r="AB28" s="70">
        <f>VLOOKUP(Y28,Namn,27)</f>
        <v>0</v>
      </c>
      <c r="AC28" s="70" t="e">
        <f>VLOOKUP(Y28,$A$3:$J$277,7)</f>
        <v>#N/A</v>
      </c>
      <c r="AD28" s="70" t="e">
        <f>VLOOKUP(Y28,$A$3:$J$277,8)</f>
        <v>#N/A</v>
      </c>
      <c r="AE28" s="70" t="e">
        <f>VLOOKUP(Y28,$A$3:$J$277,9)</f>
        <v>#N/A</v>
      </c>
      <c r="AF28" s="70" t="e">
        <f>VLOOKUP(Y28,$A$3:$J$277,10)</f>
        <v>#N/A</v>
      </c>
      <c r="AG28" s="135"/>
      <c r="AH28" s="135"/>
      <c r="AJ28" s="135"/>
      <c r="AK28" s="135"/>
      <c r="AT28" s="135"/>
      <c r="AU28" s="135"/>
      <c r="BD28" s="135"/>
      <c r="BE28" s="135"/>
      <c r="BN28" s="135"/>
      <c r="BO28" s="135"/>
      <c r="BX28" s="135"/>
      <c r="BY28" s="135"/>
      <c r="CF28" s="70">
        <v>26</v>
      </c>
      <c r="CH28" s="135">
        <f t="shared" si="54"/>
        <v>0</v>
      </c>
      <c r="CI28" s="135">
        <f t="shared" si="55"/>
        <v>0</v>
      </c>
      <c r="CJ28" s="70">
        <f t="shared" si="56"/>
        <v>0</v>
      </c>
      <c r="CP28" s="70">
        <f t="shared" si="61"/>
        <v>0</v>
      </c>
      <c r="CQ28" s="70">
        <v>26</v>
      </c>
      <c r="CS28" s="135">
        <f t="shared" si="62"/>
        <v>0</v>
      </c>
      <c r="CT28" s="135">
        <f t="shared" si="63"/>
        <v>0</v>
      </c>
      <c r="CU28" s="70">
        <f t="shared" si="64"/>
        <v>0</v>
      </c>
      <c r="CV28" s="70" t="e">
        <f t="shared" si="65"/>
        <v>#N/A</v>
      </c>
      <c r="CW28" s="70" t="e">
        <f t="shared" si="66"/>
        <v>#N/A</v>
      </c>
      <c r="CX28" s="70" t="e">
        <f t="shared" si="67"/>
        <v>#N/A</v>
      </c>
      <c r="CY28" s="70" t="e">
        <f t="shared" si="68"/>
        <v>#N/A</v>
      </c>
      <c r="DA28" s="70">
        <f t="shared" si="69"/>
        <v>0</v>
      </c>
      <c r="DC28" s="128"/>
      <c r="DD28" s="135">
        <f t="shared" si="222"/>
        <v>0</v>
      </c>
      <c r="DE28" s="135">
        <f t="shared" si="212"/>
        <v>0</v>
      </c>
      <c r="DF28" s="70">
        <f t="shared" si="213"/>
        <v>0</v>
      </c>
      <c r="DG28" s="134"/>
      <c r="DH28" s="134"/>
      <c r="DI28" s="134"/>
      <c r="DJ28" s="134"/>
      <c r="DM28" s="128"/>
      <c r="DN28" s="135">
        <f>VLOOKUP(DM28,Namn,27)</f>
        <v>0</v>
      </c>
      <c r="DO28" s="135">
        <f t="shared" si="223"/>
        <v>0</v>
      </c>
      <c r="DP28" s="70">
        <f t="shared" si="224"/>
        <v>0</v>
      </c>
      <c r="DQ28" s="134" t="e">
        <f t="shared" si="80"/>
        <v>#N/A</v>
      </c>
      <c r="DR28" s="134" t="e">
        <f t="shared" si="81"/>
        <v>#N/A</v>
      </c>
      <c r="DS28" s="134" t="e">
        <f t="shared" si="82"/>
        <v>#N/A</v>
      </c>
      <c r="DT28" s="134" t="e">
        <f t="shared" si="83"/>
        <v>#N/A</v>
      </c>
      <c r="DW28" s="128"/>
      <c r="DX28" s="135"/>
      <c r="DY28" s="135"/>
      <c r="EA28" s="134"/>
      <c r="EB28" s="134"/>
      <c r="EC28" s="134"/>
      <c r="ED28" s="134"/>
      <c r="EF28" s="70">
        <v>26</v>
      </c>
      <c r="EG28" s="128"/>
      <c r="EH28" s="135">
        <f t="shared" si="87"/>
        <v>0</v>
      </c>
      <c r="EI28" s="135">
        <f t="shared" si="88"/>
        <v>0</v>
      </c>
      <c r="EJ28" s="70">
        <f t="shared" si="89"/>
        <v>0</v>
      </c>
      <c r="EK28" s="70" t="e">
        <f t="shared" si="90"/>
        <v>#N/A</v>
      </c>
      <c r="EL28" s="70" t="e">
        <f t="shared" si="91"/>
        <v>#N/A</v>
      </c>
      <c r="EM28" s="70" t="e">
        <f t="shared" si="92"/>
        <v>#N/A</v>
      </c>
      <c r="EN28" s="70" t="e">
        <f t="shared" si="93"/>
        <v>#N/A</v>
      </c>
      <c r="EO28" s="138" t="e">
        <f t="shared" si="94"/>
        <v>#N/A</v>
      </c>
      <c r="ER28" s="128"/>
      <c r="ES28" s="135"/>
      <c r="ET28" s="135">
        <f t="shared" si="220"/>
        <v>0</v>
      </c>
      <c r="EU28" s="70">
        <f t="shared" si="221"/>
        <v>0</v>
      </c>
      <c r="EV28" s="134"/>
      <c r="EW28" s="134"/>
      <c r="EX28" s="134"/>
      <c r="EY28" s="134"/>
      <c r="EZ28" s="252" t="e">
        <f t="shared" si="102"/>
        <v>#N/A</v>
      </c>
      <c r="FD28" s="135"/>
      <c r="FE28" s="135"/>
      <c r="FG28" s="135"/>
      <c r="FH28" s="135"/>
      <c r="FJ28" s="135"/>
      <c r="FK28" s="135"/>
      <c r="FL28" s="70" t="e">
        <f t="shared" si="110"/>
        <v>#N/A</v>
      </c>
      <c r="FM28" s="70" t="e">
        <f t="shared" si="111"/>
        <v>#N/A</v>
      </c>
      <c r="FN28" s="70" t="e">
        <f t="shared" si="112"/>
        <v>#N/A</v>
      </c>
      <c r="FO28" s="70" t="e">
        <f t="shared" si="113"/>
        <v>#N/A</v>
      </c>
      <c r="FT28" s="135">
        <f t="shared" si="183"/>
        <v>0</v>
      </c>
      <c r="FU28" s="135">
        <f t="shared" si="184"/>
        <v>0</v>
      </c>
      <c r="FW28" s="135">
        <f t="shared" si="185"/>
        <v>0</v>
      </c>
      <c r="FX28" s="135">
        <f t="shared" si="186"/>
        <v>0</v>
      </c>
      <c r="FZ28" s="135">
        <f t="shared" si="187"/>
        <v>0</v>
      </c>
      <c r="GA28" s="135">
        <f t="shared" si="188"/>
        <v>0</v>
      </c>
      <c r="GB28" s="70" t="e">
        <f t="shared" si="121"/>
        <v>#N/A</v>
      </c>
      <c r="GC28" s="70" t="e">
        <f t="shared" si="122"/>
        <v>#N/A</v>
      </c>
      <c r="GD28" s="70" t="e">
        <f t="shared" si="123"/>
        <v>#N/A</v>
      </c>
      <c r="GE28" s="70" t="e">
        <f t="shared" si="124"/>
        <v>#N/A</v>
      </c>
      <c r="GI28" s="135">
        <f t="shared" si="168"/>
        <v>0</v>
      </c>
      <c r="GJ28" s="135">
        <f t="shared" si="169"/>
        <v>0</v>
      </c>
      <c r="GL28" s="135">
        <f t="shared" si="170"/>
        <v>0</v>
      </c>
      <c r="GM28" s="135">
        <f t="shared" si="171"/>
        <v>0</v>
      </c>
      <c r="GO28" s="135">
        <f t="shared" si="172"/>
        <v>0</v>
      </c>
      <c r="GP28" s="135">
        <f t="shared" si="173"/>
        <v>0</v>
      </c>
      <c r="GY28" s="135">
        <f t="shared" si="214"/>
        <v>0</v>
      </c>
      <c r="GZ28" s="135">
        <f t="shared" si="215"/>
        <v>0</v>
      </c>
      <c r="HB28" s="135">
        <f t="shared" si="216"/>
        <v>0</v>
      </c>
      <c r="HC28" s="135">
        <f t="shared" si="217"/>
        <v>0</v>
      </c>
      <c r="HE28" s="135">
        <f t="shared" si="218"/>
        <v>0</v>
      </c>
      <c r="HF28" s="135">
        <f t="shared" si="219"/>
        <v>0</v>
      </c>
      <c r="HN28" s="135">
        <f t="shared" si="174"/>
        <v>0</v>
      </c>
      <c r="HO28" s="135">
        <f t="shared" si="175"/>
        <v>0</v>
      </c>
      <c r="HQ28" s="135">
        <f t="shared" si="176"/>
        <v>0</v>
      </c>
      <c r="HR28" s="135">
        <f t="shared" si="177"/>
        <v>0</v>
      </c>
      <c r="HT28" s="135">
        <f t="shared" si="178"/>
        <v>0</v>
      </c>
      <c r="HU28" s="135">
        <f t="shared" si="179"/>
        <v>0</v>
      </c>
      <c r="HV28" s="70" t="e">
        <f t="shared" si="165"/>
        <v>#N/A</v>
      </c>
      <c r="HW28" s="70" t="e">
        <f t="shared" si="166"/>
        <v>#N/A</v>
      </c>
      <c r="HX28" s="70" t="e">
        <f t="shared" si="167"/>
        <v>#N/A</v>
      </c>
      <c r="HY28" s="70" t="e">
        <f t="shared" si="148"/>
        <v>#N/A</v>
      </c>
      <c r="IB28" s="128"/>
      <c r="IC28" s="135">
        <f t="shared" si="149"/>
        <v>0</v>
      </c>
      <c r="ID28" s="135">
        <f t="shared" si="150"/>
        <v>0</v>
      </c>
      <c r="IE28" s="70">
        <f t="shared" si="151"/>
        <v>0</v>
      </c>
      <c r="IF28" s="70" t="e">
        <f t="shared" si="152"/>
        <v>#N/A</v>
      </c>
      <c r="IG28" s="70" t="e">
        <f t="shared" si="153"/>
        <v>#N/A</v>
      </c>
      <c r="IH28" s="70" t="e">
        <f t="shared" si="154"/>
        <v>#N/A</v>
      </c>
      <c r="II28" s="70" t="e">
        <f t="shared" si="155"/>
        <v>#N/A</v>
      </c>
      <c r="IJ28" s="138" t="e">
        <f t="shared" si="156"/>
        <v>#N/A</v>
      </c>
      <c r="IM28">
        <v>91</v>
      </c>
      <c r="IN28" s="135">
        <f t="shared" si="157"/>
        <v>0</v>
      </c>
      <c r="IO28" s="135">
        <f t="shared" si="158"/>
        <v>0</v>
      </c>
      <c r="IP28" s="70">
        <f t="shared" si="159"/>
        <v>0</v>
      </c>
      <c r="IQ28" s="70">
        <f t="shared" si="160"/>
        <v>0</v>
      </c>
      <c r="IR28" s="70">
        <f t="shared" si="161"/>
        <v>0</v>
      </c>
      <c r="IS28" s="70">
        <f t="shared" si="162"/>
        <v>0</v>
      </c>
      <c r="IT28" s="70">
        <f t="shared" si="163"/>
        <v>0</v>
      </c>
      <c r="IU28" s="138">
        <f t="shared" si="164"/>
        <v>0</v>
      </c>
    </row>
    <row r="29" spans="1:255" s="70" customFormat="1" x14ac:dyDescent="0.2">
      <c r="A29">
        <v>27</v>
      </c>
      <c r="B29" s="353" t="s">
        <v>117</v>
      </c>
      <c r="C29" s="353" t="s">
        <v>118</v>
      </c>
      <c r="D29" s="133" t="s">
        <v>128</v>
      </c>
      <c r="E29" s="133" t="str">
        <f t="shared" si="0"/>
        <v>E</v>
      </c>
      <c r="F29" s="133" t="str">
        <f t="shared" si="1"/>
        <v>H</v>
      </c>
      <c r="G29" s="251"/>
      <c r="H29" s="251"/>
      <c r="I29" s="251"/>
      <c r="J29" s="133">
        <f t="shared" si="2"/>
        <v>0</v>
      </c>
      <c r="K29" s="133">
        <f t="shared" si="3"/>
        <v>0</v>
      </c>
      <c r="L29" s="133">
        <f t="shared" si="4"/>
        <v>0</v>
      </c>
      <c r="M29" s="133"/>
      <c r="N29" s="133"/>
      <c r="O29" s="133"/>
      <c r="P29" s="135"/>
      <c r="Q29" s="135"/>
      <c r="R29" s="133"/>
      <c r="S29" s="133"/>
      <c r="T29" s="133"/>
      <c r="U29" s="133"/>
      <c r="V29" s="133"/>
      <c r="W29" s="133"/>
      <c r="X29" s="70">
        <v>3</v>
      </c>
      <c r="Y29" s="128"/>
      <c r="Z29" s="135">
        <f>VLOOKUP(Y29,Namn,2)</f>
        <v>0</v>
      </c>
      <c r="AA29" s="135">
        <f>VLOOKUP(Y29,Namn,3)</f>
        <v>0</v>
      </c>
      <c r="AB29" s="70">
        <f>VLOOKUP(Y29,Namn,27)</f>
        <v>0</v>
      </c>
      <c r="AC29" s="70" t="e">
        <f>VLOOKUP(Y29,$A$3:$J$277,7)</f>
        <v>#N/A</v>
      </c>
      <c r="AD29" s="70" t="e">
        <f>VLOOKUP(Y29,$A$3:$J$277,8)</f>
        <v>#N/A</v>
      </c>
      <c r="AE29" s="70" t="e">
        <f>VLOOKUP(Y29,$A$3:$J$277,9)</f>
        <v>#N/A</v>
      </c>
      <c r="AF29" s="70" t="e">
        <f>VLOOKUP(Y29,$A$3:$J$277,10)</f>
        <v>#N/A</v>
      </c>
      <c r="AG29" s="135"/>
      <c r="AH29" s="135"/>
      <c r="AJ29" s="135"/>
      <c r="AK29" s="135"/>
      <c r="AT29" s="135"/>
      <c r="AU29" s="135"/>
      <c r="BD29" s="135"/>
      <c r="BE29" s="135"/>
      <c r="BN29" s="135"/>
      <c r="BO29" s="135"/>
      <c r="BX29" s="135"/>
      <c r="BY29" s="135"/>
      <c r="CF29" s="70">
        <v>27</v>
      </c>
      <c r="CG29" s="128"/>
      <c r="CH29" s="135">
        <f t="shared" si="54"/>
        <v>0</v>
      </c>
      <c r="CI29" s="135">
        <f t="shared" si="55"/>
        <v>0</v>
      </c>
      <c r="CJ29" s="70">
        <f t="shared" si="56"/>
        <v>0</v>
      </c>
      <c r="CP29" s="70">
        <f t="shared" si="61"/>
        <v>0</v>
      </c>
      <c r="CQ29" s="70">
        <v>27</v>
      </c>
      <c r="CR29" s="128"/>
      <c r="CS29" s="135">
        <f t="shared" si="62"/>
        <v>0</v>
      </c>
      <c r="CT29" s="135">
        <f t="shared" si="63"/>
        <v>0</v>
      </c>
      <c r="CU29" s="70">
        <f t="shared" si="64"/>
        <v>0</v>
      </c>
      <c r="CV29" s="70" t="e">
        <f t="shared" si="65"/>
        <v>#N/A</v>
      </c>
      <c r="CW29" s="70" t="e">
        <f t="shared" si="66"/>
        <v>#N/A</v>
      </c>
      <c r="CX29" s="70" t="e">
        <f t="shared" si="67"/>
        <v>#N/A</v>
      </c>
      <c r="CY29" s="70" t="e">
        <f t="shared" si="68"/>
        <v>#N/A</v>
      </c>
      <c r="DA29" s="70">
        <f t="shared" si="69"/>
        <v>0</v>
      </c>
      <c r="DC29" s="128"/>
      <c r="DD29" s="135">
        <f t="shared" si="222"/>
        <v>0</v>
      </c>
      <c r="DE29" s="135">
        <f t="shared" si="212"/>
        <v>0</v>
      </c>
      <c r="DF29" s="70">
        <f t="shared" si="213"/>
        <v>0</v>
      </c>
      <c r="DG29" s="134"/>
      <c r="DH29" s="134"/>
      <c r="DI29" s="134"/>
      <c r="DJ29" s="134"/>
      <c r="DM29" s="128"/>
      <c r="DN29" s="135">
        <f>VLOOKUP(DM29,Namn,27)</f>
        <v>0</v>
      </c>
      <c r="DO29" s="135">
        <f t="shared" si="223"/>
        <v>0</v>
      </c>
      <c r="DP29" s="70">
        <f t="shared" si="224"/>
        <v>0</v>
      </c>
      <c r="DQ29" s="134"/>
      <c r="DR29" s="134"/>
      <c r="DS29" s="134"/>
      <c r="DT29" s="134"/>
      <c r="DW29" s="128"/>
      <c r="DX29" s="135"/>
      <c r="DY29" s="135"/>
      <c r="EA29" s="134"/>
      <c r="EB29" s="134"/>
      <c r="EC29" s="134"/>
      <c r="ED29" s="134"/>
      <c r="EF29" s="70" t="s">
        <v>387</v>
      </c>
      <c r="EH29" s="135">
        <f t="shared" si="87"/>
        <v>0</v>
      </c>
      <c r="EI29" s="135">
        <f t="shared" si="88"/>
        <v>0</v>
      </c>
      <c r="EJ29" s="70">
        <f t="shared" si="89"/>
        <v>0</v>
      </c>
      <c r="EK29" s="70" t="e">
        <f t="shared" si="90"/>
        <v>#N/A</v>
      </c>
      <c r="EL29" s="70" t="e">
        <f t="shared" si="91"/>
        <v>#N/A</v>
      </c>
      <c r="EM29" s="70" t="e">
        <f t="shared" si="92"/>
        <v>#N/A</v>
      </c>
      <c r="EN29" s="70" t="e">
        <f t="shared" si="93"/>
        <v>#N/A</v>
      </c>
      <c r="EO29" s="138" t="e">
        <f t="shared" si="94"/>
        <v>#N/A</v>
      </c>
      <c r="ER29" s="128"/>
      <c r="ES29" s="135">
        <f t="shared" ref="ES29:ES41" si="225">VLOOKUP(ER29,Namn,27)</f>
        <v>0</v>
      </c>
      <c r="ET29" s="135">
        <f t="shared" si="220"/>
        <v>0</v>
      </c>
      <c r="EU29" s="70">
        <f t="shared" si="221"/>
        <v>0</v>
      </c>
      <c r="EV29" s="134"/>
      <c r="EW29" s="134"/>
      <c r="EX29" s="134"/>
      <c r="EY29" s="134"/>
      <c r="FD29" s="135"/>
      <c r="FE29" s="135"/>
      <c r="FG29" s="135"/>
      <c r="FH29" s="135"/>
      <c r="FJ29" s="135"/>
      <c r="FK29" s="135"/>
      <c r="FT29" s="135">
        <f t="shared" si="183"/>
        <v>0</v>
      </c>
      <c r="FU29" s="135">
        <f t="shared" si="184"/>
        <v>0</v>
      </c>
      <c r="FW29" s="135">
        <f t="shared" si="185"/>
        <v>0</v>
      </c>
      <c r="FX29" s="135">
        <f t="shared" si="186"/>
        <v>0</v>
      </c>
      <c r="FZ29" s="135">
        <f t="shared" si="187"/>
        <v>0</v>
      </c>
      <c r="GA29" s="135">
        <f t="shared" si="188"/>
        <v>0</v>
      </c>
      <c r="GI29" s="135">
        <f t="shared" si="168"/>
        <v>0</v>
      </c>
      <c r="GJ29" s="135">
        <f t="shared" si="169"/>
        <v>0</v>
      </c>
      <c r="GL29" s="135">
        <f t="shared" si="170"/>
        <v>0</v>
      </c>
      <c r="GM29" s="135">
        <f t="shared" si="171"/>
        <v>0</v>
      </c>
      <c r="GO29" s="135">
        <f t="shared" si="172"/>
        <v>0</v>
      </c>
      <c r="GP29" s="135">
        <f t="shared" si="173"/>
        <v>0</v>
      </c>
      <c r="GY29" s="135">
        <f t="shared" si="214"/>
        <v>0</v>
      </c>
      <c r="GZ29" s="135">
        <f t="shared" si="215"/>
        <v>0</v>
      </c>
      <c r="HB29" s="135">
        <f t="shared" si="216"/>
        <v>0</v>
      </c>
      <c r="HC29" s="135">
        <f t="shared" si="217"/>
        <v>0</v>
      </c>
      <c r="HE29" s="135">
        <f t="shared" si="218"/>
        <v>0</v>
      </c>
      <c r="HF29" s="135">
        <f t="shared" si="219"/>
        <v>0</v>
      </c>
      <c r="HN29" s="135">
        <f t="shared" si="174"/>
        <v>0</v>
      </c>
      <c r="HO29" s="135">
        <f t="shared" si="175"/>
        <v>0</v>
      </c>
      <c r="HQ29" s="135">
        <f t="shared" si="176"/>
        <v>0</v>
      </c>
      <c r="HR29" s="135">
        <f t="shared" si="177"/>
        <v>0</v>
      </c>
      <c r="HT29" s="135">
        <f t="shared" si="178"/>
        <v>0</v>
      </c>
      <c r="HU29" s="135">
        <f t="shared" si="179"/>
        <v>0</v>
      </c>
      <c r="HV29" s="70" t="e">
        <f t="shared" si="165"/>
        <v>#N/A</v>
      </c>
      <c r="HW29" s="70" t="e">
        <f t="shared" si="166"/>
        <v>#N/A</v>
      </c>
      <c r="HX29" s="70" t="e">
        <f t="shared" si="167"/>
        <v>#N/A</v>
      </c>
      <c r="HY29" s="70" t="e">
        <f t="shared" si="148"/>
        <v>#N/A</v>
      </c>
      <c r="IB29" s="128"/>
      <c r="IC29" s="135">
        <f t="shared" si="149"/>
        <v>0</v>
      </c>
      <c r="ID29" s="135">
        <f t="shared" si="150"/>
        <v>0</v>
      </c>
      <c r="IE29" s="70">
        <f t="shared" si="151"/>
        <v>0</v>
      </c>
      <c r="IF29" s="70" t="e">
        <f t="shared" si="152"/>
        <v>#N/A</v>
      </c>
      <c r="IG29" s="70" t="e">
        <f t="shared" si="153"/>
        <v>#N/A</v>
      </c>
      <c r="IH29" s="70" t="e">
        <f t="shared" si="154"/>
        <v>#N/A</v>
      </c>
      <c r="II29" s="70" t="e">
        <f t="shared" si="155"/>
        <v>#N/A</v>
      </c>
      <c r="IJ29" s="138" t="e">
        <f t="shared" si="156"/>
        <v>#N/A</v>
      </c>
      <c r="IM29">
        <v>92</v>
      </c>
      <c r="IN29" s="135">
        <f t="shared" si="157"/>
        <v>0</v>
      </c>
      <c r="IO29" s="135">
        <f t="shared" si="158"/>
        <v>0</v>
      </c>
      <c r="IP29" s="70">
        <f t="shared" si="159"/>
        <v>0</v>
      </c>
      <c r="IQ29" s="70">
        <f t="shared" si="160"/>
        <v>0</v>
      </c>
      <c r="IR29" s="70">
        <f t="shared" si="161"/>
        <v>0</v>
      </c>
      <c r="IS29" s="70">
        <f t="shared" si="162"/>
        <v>0</v>
      </c>
      <c r="IT29" s="70">
        <f t="shared" si="163"/>
        <v>0</v>
      </c>
      <c r="IU29" s="138">
        <f t="shared" si="164"/>
        <v>0</v>
      </c>
    </row>
    <row r="30" spans="1:255" s="70" customFormat="1" x14ac:dyDescent="0.2">
      <c r="A30">
        <v>28</v>
      </c>
      <c r="B30" s="353" t="s">
        <v>440</v>
      </c>
      <c r="C30" s="353" t="s">
        <v>71</v>
      </c>
      <c r="D30" s="133" t="s">
        <v>128</v>
      </c>
      <c r="E30" s="133" t="str">
        <f t="shared" si="0"/>
        <v>C</v>
      </c>
      <c r="F30" s="133" t="str">
        <f t="shared" si="1"/>
        <v>D</v>
      </c>
      <c r="G30" s="251"/>
      <c r="H30" s="251"/>
      <c r="I30" s="251"/>
      <c r="J30" s="133">
        <f t="shared" si="2"/>
        <v>0</v>
      </c>
      <c r="K30" s="133">
        <f t="shared" si="3"/>
        <v>0</v>
      </c>
      <c r="L30" s="133">
        <f t="shared" si="4"/>
        <v>0</v>
      </c>
      <c r="M30" s="133"/>
      <c r="N30" s="133"/>
      <c r="O30" s="133"/>
      <c r="P30" s="133"/>
      <c r="Q30" s="133"/>
      <c r="R30" s="133"/>
      <c r="S30" s="133"/>
      <c r="T30" s="133"/>
      <c r="U30" s="133"/>
      <c r="V30" s="133"/>
      <c r="W30" s="133"/>
      <c r="X30" s="70">
        <v>4</v>
      </c>
      <c r="Y30" s="128"/>
      <c r="Z30" s="135">
        <f>VLOOKUP(Y30,Namn,2)</f>
        <v>0</v>
      </c>
      <c r="AA30" s="135">
        <f>VLOOKUP(Y30,Namn,3)</f>
        <v>0</v>
      </c>
      <c r="AB30" s="70">
        <f>VLOOKUP(Y30,Namn,27)</f>
        <v>0</v>
      </c>
      <c r="AC30" s="70" t="e">
        <f>VLOOKUP(Y30,$A$3:$J$277,7)</f>
        <v>#N/A</v>
      </c>
      <c r="AD30" s="70" t="e">
        <f>VLOOKUP(Y30,$A$3:$J$277,8)</f>
        <v>#N/A</v>
      </c>
      <c r="AE30" s="70" t="e">
        <f>VLOOKUP(Y30,$A$3:$J$277,9)</f>
        <v>#N/A</v>
      </c>
      <c r="AF30" s="70" t="e">
        <f>VLOOKUP(Y30,$A$3:$J$277,10)</f>
        <v>#N/A</v>
      </c>
      <c r="CF30" s="70">
        <v>28</v>
      </c>
      <c r="CG30" s="128"/>
      <c r="CH30" s="135">
        <f t="shared" si="54"/>
        <v>0</v>
      </c>
      <c r="CI30" s="135">
        <f t="shared" si="55"/>
        <v>0</v>
      </c>
      <c r="CJ30" s="70">
        <f t="shared" si="56"/>
        <v>0</v>
      </c>
      <c r="CP30" s="70">
        <f t="shared" si="61"/>
        <v>0</v>
      </c>
      <c r="CQ30" s="70">
        <v>28</v>
      </c>
      <c r="CR30" s="128"/>
      <c r="CS30" s="135">
        <f t="shared" si="62"/>
        <v>0</v>
      </c>
      <c r="CT30" s="135">
        <f t="shared" si="63"/>
        <v>0</v>
      </c>
      <c r="CU30" s="70">
        <f t="shared" si="64"/>
        <v>0</v>
      </c>
      <c r="CV30" s="70" t="e">
        <f t="shared" si="65"/>
        <v>#N/A</v>
      </c>
      <c r="CW30" s="70" t="e">
        <f t="shared" si="66"/>
        <v>#N/A</v>
      </c>
      <c r="CX30" s="70" t="e">
        <f t="shared" si="67"/>
        <v>#N/A</v>
      </c>
      <c r="CY30" s="70" t="e">
        <f t="shared" si="68"/>
        <v>#N/A</v>
      </c>
      <c r="DA30" s="70">
        <f t="shared" si="69"/>
        <v>0</v>
      </c>
      <c r="DC30" s="128"/>
      <c r="DD30" s="135">
        <f t="shared" si="222"/>
        <v>0</v>
      </c>
      <c r="DE30" s="135">
        <f t="shared" si="212"/>
        <v>0</v>
      </c>
      <c r="DF30" s="70">
        <f t="shared" si="213"/>
        <v>0</v>
      </c>
      <c r="DG30" s="134"/>
      <c r="DH30" s="134"/>
      <c r="DI30" s="134"/>
      <c r="DJ30" s="134"/>
      <c r="DM30" s="128"/>
      <c r="DN30" s="135">
        <f>VLOOKUP(DM30,Namn,27)</f>
        <v>0</v>
      </c>
      <c r="DO30" s="135">
        <f t="shared" si="223"/>
        <v>0</v>
      </c>
      <c r="DP30" s="70">
        <f t="shared" si="224"/>
        <v>0</v>
      </c>
      <c r="DQ30" s="134"/>
      <c r="DR30" s="134"/>
      <c r="DS30" s="134"/>
      <c r="DT30" s="134"/>
      <c r="DW30" s="128"/>
      <c r="DX30" s="135"/>
      <c r="DY30" s="135"/>
      <c r="EA30" s="134"/>
      <c r="EB30" s="134"/>
      <c r="EC30" s="134"/>
      <c r="ED30" s="134"/>
      <c r="EF30" s="70">
        <v>28</v>
      </c>
      <c r="EG30" s="128"/>
      <c r="EH30" s="135">
        <f t="shared" si="87"/>
        <v>0</v>
      </c>
      <c r="EI30" s="135">
        <f t="shared" si="88"/>
        <v>0</v>
      </c>
      <c r="EJ30" s="70">
        <f t="shared" si="89"/>
        <v>0</v>
      </c>
      <c r="EK30" s="70" t="e">
        <f t="shared" si="90"/>
        <v>#N/A</v>
      </c>
      <c r="EL30" s="70" t="e">
        <f t="shared" si="91"/>
        <v>#N/A</v>
      </c>
      <c r="EM30" s="70" t="e">
        <f t="shared" si="92"/>
        <v>#N/A</v>
      </c>
      <c r="EN30" s="70" t="e">
        <f t="shared" si="93"/>
        <v>#N/A</v>
      </c>
      <c r="EO30" s="138" t="e">
        <f t="shared" si="94"/>
        <v>#N/A</v>
      </c>
      <c r="ER30" s="128"/>
      <c r="ES30" s="135">
        <f t="shared" si="225"/>
        <v>0</v>
      </c>
      <c r="ET30" s="135">
        <f t="shared" si="220"/>
        <v>0</v>
      </c>
      <c r="EU30" s="70">
        <f t="shared" si="221"/>
        <v>0</v>
      </c>
      <c r="EV30" s="134"/>
      <c r="EW30" s="134"/>
      <c r="EX30" s="134"/>
      <c r="EY30" s="134"/>
      <c r="FD30" s="135"/>
      <c r="FE30" s="135"/>
      <c r="FG30" s="135"/>
      <c r="FH30" s="135"/>
      <c r="FJ30" s="135"/>
      <c r="FK30" s="135"/>
      <c r="FT30" s="135">
        <f t="shared" si="183"/>
        <v>0</v>
      </c>
      <c r="FU30" s="135">
        <f t="shared" si="184"/>
        <v>0</v>
      </c>
      <c r="FW30" s="135">
        <f t="shared" si="185"/>
        <v>0</v>
      </c>
      <c r="FX30" s="135">
        <f t="shared" si="186"/>
        <v>0</v>
      </c>
      <c r="FZ30" s="135">
        <f t="shared" si="187"/>
        <v>0</v>
      </c>
      <c r="GA30" s="135">
        <f t="shared" si="188"/>
        <v>0</v>
      </c>
      <c r="GI30" s="135">
        <f t="shared" si="168"/>
        <v>0</v>
      </c>
      <c r="GJ30" s="135">
        <f t="shared" si="169"/>
        <v>0</v>
      </c>
      <c r="GL30" s="135">
        <f t="shared" si="170"/>
        <v>0</v>
      </c>
      <c r="GM30" s="135">
        <f t="shared" si="171"/>
        <v>0</v>
      </c>
      <c r="GO30" s="135">
        <f t="shared" si="172"/>
        <v>0</v>
      </c>
      <c r="GP30" s="135">
        <f t="shared" si="173"/>
        <v>0</v>
      </c>
      <c r="GY30" s="135">
        <f t="shared" si="214"/>
        <v>0</v>
      </c>
      <c r="GZ30" s="135">
        <f t="shared" si="215"/>
        <v>0</v>
      </c>
      <c r="HB30" s="135">
        <f t="shared" si="216"/>
        <v>0</v>
      </c>
      <c r="HC30" s="135">
        <f t="shared" si="217"/>
        <v>0</v>
      </c>
      <c r="HE30" s="135">
        <f t="shared" si="218"/>
        <v>0</v>
      </c>
      <c r="HF30" s="135">
        <f t="shared" si="219"/>
        <v>0</v>
      </c>
      <c r="HN30" s="135">
        <f t="shared" si="174"/>
        <v>0</v>
      </c>
      <c r="HO30" s="135">
        <f t="shared" si="175"/>
        <v>0</v>
      </c>
      <c r="HQ30" s="135">
        <f t="shared" si="176"/>
        <v>0</v>
      </c>
      <c r="HR30" s="135">
        <f t="shared" si="177"/>
        <v>0</v>
      </c>
      <c r="HT30" s="135">
        <f t="shared" si="178"/>
        <v>0</v>
      </c>
      <c r="HU30" s="135">
        <f t="shared" si="179"/>
        <v>0</v>
      </c>
      <c r="HV30" s="70" t="e">
        <f t="shared" si="165"/>
        <v>#N/A</v>
      </c>
      <c r="HW30" s="70" t="e">
        <f t="shared" si="166"/>
        <v>#N/A</v>
      </c>
      <c r="HX30" s="70" t="e">
        <f t="shared" si="167"/>
        <v>#N/A</v>
      </c>
      <c r="HY30" s="70" t="e">
        <f t="shared" si="148"/>
        <v>#N/A</v>
      </c>
      <c r="IB30" s="128"/>
      <c r="IC30" s="135">
        <f t="shared" si="149"/>
        <v>0</v>
      </c>
      <c r="ID30" s="135">
        <f t="shared" si="150"/>
        <v>0</v>
      </c>
      <c r="IE30" s="70">
        <f t="shared" si="151"/>
        <v>0</v>
      </c>
      <c r="IF30" s="70" t="e">
        <f t="shared" si="152"/>
        <v>#N/A</v>
      </c>
      <c r="IG30" s="70" t="e">
        <f t="shared" si="153"/>
        <v>#N/A</v>
      </c>
      <c r="IH30" s="70" t="e">
        <f t="shared" si="154"/>
        <v>#N/A</v>
      </c>
      <c r="II30" s="70" t="e">
        <f t="shared" si="155"/>
        <v>#N/A</v>
      </c>
      <c r="IJ30" s="138" t="e">
        <f t="shared" si="156"/>
        <v>#N/A</v>
      </c>
      <c r="IM30">
        <v>95</v>
      </c>
      <c r="IN30" s="135">
        <f t="shared" si="157"/>
        <v>0</v>
      </c>
      <c r="IO30" s="135">
        <f t="shared" si="158"/>
        <v>0</v>
      </c>
      <c r="IP30" s="70">
        <f t="shared" si="159"/>
        <v>0</v>
      </c>
      <c r="IQ30" s="70">
        <f t="shared" si="160"/>
        <v>0</v>
      </c>
      <c r="IR30" s="70">
        <f t="shared" si="161"/>
        <v>0</v>
      </c>
      <c r="IS30" s="70">
        <f t="shared" si="162"/>
        <v>0</v>
      </c>
      <c r="IT30" s="70">
        <f t="shared" si="163"/>
        <v>0</v>
      </c>
      <c r="IU30" s="138">
        <f t="shared" si="164"/>
        <v>0</v>
      </c>
    </row>
    <row r="31" spans="1:255" s="70" customFormat="1" x14ac:dyDescent="0.2">
      <c r="A31">
        <v>29</v>
      </c>
      <c r="B31" s="353" t="s">
        <v>439</v>
      </c>
      <c r="C31" s="353" t="s">
        <v>103</v>
      </c>
      <c r="D31" t="s">
        <v>128</v>
      </c>
      <c r="E31" s="133" t="str">
        <f t="shared" si="0"/>
        <v>C</v>
      </c>
      <c r="F31" s="133" t="str">
        <f t="shared" si="1"/>
        <v>D</v>
      </c>
      <c r="G31" s="251"/>
      <c r="H31" s="251"/>
      <c r="I31" s="251"/>
      <c r="J31" s="133">
        <f t="shared" si="2"/>
        <v>0</v>
      </c>
      <c r="K31" s="133">
        <f t="shared" si="3"/>
        <v>0</v>
      </c>
      <c r="L31" s="133">
        <f t="shared" si="4"/>
        <v>0</v>
      </c>
      <c r="M31" s="133"/>
      <c r="N31" s="133"/>
      <c r="O31" s="133"/>
      <c r="P31" s="135"/>
      <c r="Q31" s="135"/>
      <c r="R31" s="133"/>
      <c r="S31" s="133"/>
      <c r="T31" s="133"/>
      <c r="U31" s="133"/>
      <c r="V31" s="133"/>
      <c r="W31" s="133"/>
      <c r="Z31" s="135"/>
      <c r="AA31" s="135"/>
      <c r="AC31" s="128" t="e">
        <f>VLOOKUP(Y31,$A$3:$J$277,7)</f>
        <v>#N/A</v>
      </c>
      <c r="AD31" s="128" t="e">
        <f>VLOOKUP(Y31,$A$3:$J$277,8)</f>
        <v>#N/A</v>
      </c>
      <c r="AE31" s="128" t="e">
        <f>VLOOKUP(Y31,$A$3:$J$277,9)</f>
        <v>#N/A</v>
      </c>
      <c r="AF31" s="128" t="e">
        <f>VLOOKUP(Y31,$A$3:$J$277,10)</f>
        <v>#N/A</v>
      </c>
      <c r="AG31" s="135"/>
      <c r="AH31" s="135"/>
      <c r="AJ31" s="135"/>
      <c r="AK31" s="135"/>
      <c r="AT31" s="135"/>
      <c r="AU31" s="135"/>
      <c r="BD31" s="135"/>
      <c r="BE31" s="135"/>
      <c r="BN31" s="135"/>
      <c r="BO31" s="135"/>
      <c r="BX31" s="135"/>
      <c r="BY31" s="135"/>
      <c r="CG31" s="128"/>
      <c r="CH31" s="135">
        <f>VLOOKUP(CG31,Namn,27)</f>
        <v>0</v>
      </c>
      <c r="CI31" s="135">
        <f t="shared" si="55"/>
        <v>0</v>
      </c>
      <c r="CJ31" s="70">
        <f>VLOOKUP(CG31,Namn,26)</f>
        <v>0</v>
      </c>
      <c r="CP31" s="70">
        <f t="shared" si="61"/>
        <v>0</v>
      </c>
      <c r="CQ31" s="70">
        <v>29</v>
      </c>
      <c r="CS31" s="135">
        <f t="shared" si="62"/>
        <v>0</v>
      </c>
      <c r="CT31" s="135">
        <f t="shared" si="63"/>
        <v>0</v>
      </c>
      <c r="CU31" s="70">
        <f t="shared" si="64"/>
        <v>0</v>
      </c>
      <c r="CV31" s="70" t="e">
        <f t="shared" si="65"/>
        <v>#N/A</v>
      </c>
      <c r="CW31" s="70" t="e">
        <f t="shared" si="66"/>
        <v>#N/A</v>
      </c>
      <c r="CX31" s="70" t="e">
        <f t="shared" si="67"/>
        <v>#N/A</v>
      </c>
      <c r="CY31" s="70" t="e">
        <f t="shared" si="68"/>
        <v>#N/A</v>
      </c>
      <c r="DA31" s="70">
        <f t="shared" si="69"/>
        <v>0</v>
      </c>
      <c r="DC31" s="128"/>
      <c r="DD31" s="135">
        <f t="shared" si="222"/>
        <v>0</v>
      </c>
      <c r="DE31" s="135">
        <f t="shared" si="212"/>
        <v>0</v>
      </c>
      <c r="DF31" s="70">
        <f t="shared" si="213"/>
        <v>0</v>
      </c>
      <c r="DG31" s="134"/>
      <c r="DH31" s="134"/>
      <c r="DI31" s="134"/>
      <c r="DJ31" s="134"/>
      <c r="DM31" s="128"/>
      <c r="DN31" s="135"/>
      <c r="DO31" s="135">
        <f t="shared" si="223"/>
        <v>0</v>
      </c>
      <c r="DP31" s="70">
        <f t="shared" si="224"/>
        <v>0</v>
      </c>
      <c r="DQ31" s="134"/>
      <c r="DR31" s="134"/>
      <c r="DS31" s="134"/>
      <c r="DT31" s="134"/>
      <c r="DW31" s="128"/>
      <c r="DX31" s="135"/>
      <c r="DY31" s="135"/>
      <c r="EA31" s="134"/>
      <c r="EB31" s="134"/>
      <c r="EC31" s="134"/>
      <c r="ED31" s="134"/>
      <c r="EF31" s="70">
        <v>29</v>
      </c>
      <c r="EG31" s="128"/>
      <c r="EH31" s="135">
        <f t="shared" si="87"/>
        <v>0</v>
      </c>
      <c r="EI31" s="135">
        <f t="shared" si="88"/>
        <v>0</v>
      </c>
      <c r="EJ31" s="70">
        <f t="shared" si="89"/>
        <v>0</v>
      </c>
      <c r="EK31" s="70" t="e">
        <f t="shared" si="90"/>
        <v>#N/A</v>
      </c>
      <c r="EL31" s="70" t="e">
        <f t="shared" si="91"/>
        <v>#N/A</v>
      </c>
      <c r="EM31" s="70" t="e">
        <f t="shared" si="92"/>
        <v>#N/A</v>
      </c>
      <c r="EN31" s="70" t="e">
        <f t="shared" si="93"/>
        <v>#N/A</v>
      </c>
      <c r="EO31" s="138" t="e">
        <f t="shared" si="94"/>
        <v>#N/A</v>
      </c>
      <c r="ER31" s="128"/>
      <c r="ES31" s="135">
        <f t="shared" si="225"/>
        <v>0</v>
      </c>
      <c r="ET31" s="135">
        <f t="shared" si="220"/>
        <v>0</v>
      </c>
      <c r="EU31" s="70">
        <f t="shared" si="221"/>
        <v>0</v>
      </c>
      <c r="EV31" s="134"/>
      <c r="EW31" s="134"/>
      <c r="EX31" s="134"/>
      <c r="EY31" s="134"/>
      <c r="FD31" s="135"/>
      <c r="FE31" s="135"/>
      <c r="FG31" s="135"/>
      <c r="FH31" s="135"/>
      <c r="FJ31" s="135"/>
      <c r="FK31" s="135"/>
      <c r="FT31" s="135">
        <f t="shared" si="183"/>
        <v>0</v>
      </c>
      <c r="FU31" s="135">
        <f t="shared" si="184"/>
        <v>0</v>
      </c>
      <c r="FW31" s="135">
        <f t="shared" si="185"/>
        <v>0</v>
      </c>
      <c r="FX31" s="135">
        <f t="shared" si="186"/>
        <v>0</v>
      </c>
      <c r="FZ31" s="135">
        <f t="shared" si="187"/>
        <v>0</v>
      </c>
      <c r="GA31" s="135">
        <f t="shared" si="188"/>
        <v>0</v>
      </c>
      <c r="GI31" s="135">
        <f t="shared" si="168"/>
        <v>0</v>
      </c>
      <c r="GJ31" s="135">
        <f t="shared" si="169"/>
        <v>0</v>
      </c>
      <c r="GL31" s="135">
        <f t="shared" si="170"/>
        <v>0</v>
      </c>
      <c r="GM31" s="135">
        <f t="shared" si="171"/>
        <v>0</v>
      </c>
      <c r="GO31" s="135">
        <f t="shared" si="172"/>
        <v>0</v>
      </c>
      <c r="GP31" s="135">
        <f t="shared" si="173"/>
        <v>0</v>
      </c>
      <c r="GY31" s="135">
        <f t="shared" si="214"/>
        <v>0</v>
      </c>
      <c r="GZ31" s="135">
        <f t="shared" si="215"/>
        <v>0</v>
      </c>
      <c r="HB31" s="135">
        <f t="shared" si="216"/>
        <v>0</v>
      </c>
      <c r="HC31" s="135">
        <f t="shared" si="217"/>
        <v>0</v>
      </c>
      <c r="HE31" s="135">
        <f t="shared" si="218"/>
        <v>0</v>
      </c>
      <c r="HF31" s="135">
        <f t="shared" si="219"/>
        <v>0</v>
      </c>
      <c r="HN31" s="135">
        <f t="shared" si="174"/>
        <v>0</v>
      </c>
      <c r="HO31" s="135">
        <f t="shared" si="175"/>
        <v>0</v>
      </c>
      <c r="HQ31" s="135">
        <f t="shared" si="176"/>
        <v>0</v>
      </c>
      <c r="HR31" s="135">
        <f t="shared" si="177"/>
        <v>0</v>
      </c>
      <c r="HT31" s="135">
        <f t="shared" si="178"/>
        <v>0</v>
      </c>
      <c r="HU31" s="135">
        <f t="shared" si="179"/>
        <v>0</v>
      </c>
      <c r="HV31" s="70" t="e">
        <f t="shared" si="165"/>
        <v>#N/A</v>
      </c>
      <c r="HW31" s="70" t="e">
        <f t="shared" si="166"/>
        <v>#N/A</v>
      </c>
      <c r="HX31" s="70" t="e">
        <f t="shared" si="167"/>
        <v>#N/A</v>
      </c>
      <c r="HY31" s="70" t="e">
        <f t="shared" si="148"/>
        <v>#N/A</v>
      </c>
      <c r="IB31" s="128"/>
      <c r="IC31" s="135">
        <f t="shared" si="149"/>
        <v>0</v>
      </c>
      <c r="ID31" s="135">
        <f t="shared" si="150"/>
        <v>0</v>
      </c>
      <c r="IE31" s="70">
        <f t="shared" si="151"/>
        <v>0</v>
      </c>
      <c r="IF31" s="70" t="e">
        <f t="shared" si="152"/>
        <v>#N/A</v>
      </c>
      <c r="IG31" s="70" t="e">
        <f t="shared" si="153"/>
        <v>#N/A</v>
      </c>
      <c r="IH31" s="70" t="e">
        <f t="shared" si="154"/>
        <v>#N/A</v>
      </c>
      <c r="II31" s="70" t="e">
        <f t="shared" si="155"/>
        <v>#N/A</v>
      </c>
      <c r="IJ31" s="138" t="e">
        <f t="shared" si="156"/>
        <v>#N/A</v>
      </c>
      <c r="IM31">
        <v>105</v>
      </c>
      <c r="IN31" s="135">
        <f t="shared" si="157"/>
        <v>0</v>
      </c>
      <c r="IO31" s="135">
        <f t="shared" si="158"/>
        <v>0</v>
      </c>
      <c r="IP31" s="70">
        <f t="shared" si="159"/>
        <v>0</v>
      </c>
      <c r="IQ31" s="70">
        <f t="shared" si="160"/>
        <v>0</v>
      </c>
      <c r="IR31" s="70">
        <f t="shared" si="161"/>
        <v>0</v>
      </c>
      <c r="IS31" s="70">
        <f t="shared" si="162"/>
        <v>0</v>
      </c>
      <c r="IT31" s="70">
        <f t="shared" si="163"/>
        <v>0</v>
      </c>
      <c r="IU31" s="138">
        <f t="shared" si="164"/>
        <v>0</v>
      </c>
    </row>
    <row r="32" spans="1:255" s="70" customFormat="1" x14ac:dyDescent="0.2">
      <c r="A32">
        <v>30</v>
      </c>
      <c r="B32" s="353" t="s">
        <v>119</v>
      </c>
      <c r="C32" s="353" t="s">
        <v>120</v>
      </c>
      <c r="D32" t="s">
        <v>128</v>
      </c>
      <c r="E32" s="133" t="str">
        <f t="shared" si="0"/>
        <v>E</v>
      </c>
      <c r="F32" s="133" t="str">
        <f t="shared" si="1"/>
        <v>H</v>
      </c>
      <c r="G32" s="251"/>
      <c r="H32" s="251"/>
      <c r="I32" s="251"/>
      <c r="J32" s="133">
        <f t="shared" si="2"/>
        <v>0</v>
      </c>
      <c r="K32" s="133">
        <f t="shared" si="3"/>
        <v>0</v>
      </c>
      <c r="L32" s="133">
        <f t="shared" si="4"/>
        <v>0</v>
      </c>
      <c r="M32" s="133"/>
      <c r="N32" s="133"/>
      <c r="O32" s="133"/>
      <c r="P32" s="135"/>
      <c r="Q32" s="135"/>
      <c r="R32" s="133"/>
      <c r="S32" s="133"/>
      <c r="T32" s="133"/>
      <c r="U32" s="133"/>
      <c r="V32" s="133"/>
      <c r="W32" s="133"/>
      <c r="Z32" s="135" t="s">
        <v>390</v>
      </c>
      <c r="AA32" s="135"/>
      <c r="AG32" s="135"/>
      <c r="AH32" s="135"/>
      <c r="AJ32" s="135"/>
      <c r="AK32" s="135"/>
      <c r="AT32" s="135"/>
      <c r="AU32" s="135"/>
      <c r="BD32" s="135"/>
      <c r="BE32" s="135"/>
      <c r="BN32" s="135"/>
      <c r="BO32" s="135"/>
      <c r="BX32" s="135"/>
      <c r="BY32" s="135"/>
      <c r="CG32" s="128"/>
      <c r="CH32" s="135">
        <f>VLOOKUP(CG32,Namn,27)</f>
        <v>0</v>
      </c>
      <c r="CI32" s="135">
        <f t="shared" si="55"/>
        <v>0</v>
      </c>
      <c r="CJ32" s="70">
        <f>VLOOKUP(CG32,Namn,26)</f>
        <v>0</v>
      </c>
      <c r="CP32" s="70">
        <f t="shared" si="61"/>
        <v>0</v>
      </c>
      <c r="CQ32" s="70">
        <v>30</v>
      </c>
      <c r="CR32" s="128"/>
      <c r="CS32" s="135">
        <f t="shared" si="62"/>
        <v>0</v>
      </c>
      <c r="CT32" s="135">
        <f t="shared" si="63"/>
        <v>0</v>
      </c>
      <c r="CU32" s="70">
        <f t="shared" si="64"/>
        <v>0</v>
      </c>
      <c r="CV32" s="70" t="e">
        <f t="shared" si="65"/>
        <v>#N/A</v>
      </c>
      <c r="CW32" s="70" t="e">
        <f t="shared" si="66"/>
        <v>#N/A</v>
      </c>
      <c r="CX32" s="70" t="e">
        <f t="shared" si="67"/>
        <v>#N/A</v>
      </c>
      <c r="CY32" s="70" t="e">
        <f t="shared" si="68"/>
        <v>#N/A</v>
      </c>
      <c r="DA32" s="70">
        <f t="shared" si="69"/>
        <v>0</v>
      </c>
      <c r="DC32" s="128"/>
      <c r="DD32" s="135">
        <f t="shared" si="222"/>
        <v>0</v>
      </c>
      <c r="DE32" s="135">
        <f t="shared" si="212"/>
        <v>0</v>
      </c>
      <c r="DF32" s="70">
        <f t="shared" si="213"/>
        <v>0</v>
      </c>
      <c r="DG32" s="134"/>
      <c r="DH32" s="134"/>
      <c r="DI32" s="134"/>
      <c r="DJ32" s="134"/>
      <c r="DM32" s="128"/>
      <c r="DN32" s="135">
        <f t="shared" ref="DN32:DN52" si="226">VLOOKUP(DM32,Namn,27)</f>
        <v>0</v>
      </c>
      <c r="DO32" s="135">
        <f t="shared" si="223"/>
        <v>0</v>
      </c>
      <c r="DP32" s="70">
        <f t="shared" si="224"/>
        <v>0</v>
      </c>
      <c r="DQ32" s="134"/>
      <c r="DR32" s="134"/>
      <c r="DS32" s="134"/>
      <c r="DT32" s="134"/>
      <c r="DW32" s="128"/>
      <c r="DX32" s="135"/>
      <c r="DY32" s="135"/>
      <c r="EA32" s="134"/>
      <c r="EB32" s="134"/>
      <c r="EC32" s="134"/>
      <c r="ED32" s="134"/>
      <c r="EF32" s="70">
        <v>30</v>
      </c>
      <c r="EG32" s="128"/>
      <c r="EH32" s="135">
        <f t="shared" si="87"/>
        <v>0</v>
      </c>
      <c r="EI32" s="135">
        <f t="shared" si="88"/>
        <v>0</v>
      </c>
      <c r="EJ32" s="70">
        <f t="shared" si="89"/>
        <v>0</v>
      </c>
      <c r="EK32" s="70" t="e">
        <f t="shared" si="90"/>
        <v>#N/A</v>
      </c>
      <c r="EL32" s="70" t="e">
        <f t="shared" si="91"/>
        <v>#N/A</v>
      </c>
      <c r="EM32" s="70" t="e">
        <f t="shared" si="92"/>
        <v>#N/A</v>
      </c>
      <c r="EN32" s="70" t="e">
        <f t="shared" si="93"/>
        <v>#N/A</v>
      </c>
      <c r="EO32" s="138" t="e">
        <f t="shared" si="94"/>
        <v>#N/A</v>
      </c>
      <c r="ER32" s="128"/>
      <c r="ES32" s="135">
        <f t="shared" si="225"/>
        <v>0</v>
      </c>
      <c r="ET32" s="135">
        <f t="shared" si="220"/>
        <v>0</v>
      </c>
      <c r="EU32" s="70">
        <f t="shared" si="221"/>
        <v>0</v>
      </c>
      <c r="EV32" s="134"/>
      <c r="EW32" s="134"/>
      <c r="EX32" s="134"/>
      <c r="EY32" s="134"/>
      <c r="FD32" s="135"/>
      <c r="FE32" s="135"/>
      <c r="FG32" s="135"/>
      <c r="FH32" s="135"/>
      <c r="FJ32" s="135"/>
      <c r="FK32" s="135"/>
      <c r="FT32" s="135">
        <f t="shared" si="183"/>
        <v>0</v>
      </c>
      <c r="FU32" s="135">
        <f t="shared" si="184"/>
        <v>0</v>
      </c>
      <c r="FW32" s="135">
        <f t="shared" si="185"/>
        <v>0</v>
      </c>
      <c r="FX32" s="135">
        <f t="shared" si="186"/>
        <v>0</v>
      </c>
      <c r="FZ32" s="135">
        <f t="shared" si="187"/>
        <v>0</v>
      </c>
      <c r="GA32" s="135">
        <f t="shared" si="188"/>
        <v>0</v>
      </c>
      <c r="GI32" s="135">
        <f t="shared" si="168"/>
        <v>0</v>
      </c>
      <c r="GJ32" s="135">
        <f t="shared" si="169"/>
        <v>0</v>
      </c>
      <c r="GL32" s="135">
        <f t="shared" si="170"/>
        <v>0</v>
      </c>
      <c r="GM32" s="135">
        <f t="shared" si="171"/>
        <v>0</v>
      </c>
      <c r="GO32" s="135">
        <f t="shared" si="172"/>
        <v>0</v>
      </c>
      <c r="GP32" s="135">
        <f t="shared" si="173"/>
        <v>0</v>
      </c>
      <c r="GY32" s="135">
        <f t="shared" si="214"/>
        <v>0</v>
      </c>
      <c r="GZ32" s="135">
        <f t="shared" si="215"/>
        <v>0</v>
      </c>
      <c r="HB32" s="135">
        <f t="shared" si="216"/>
        <v>0</v>
      </c>
      <c r="HC32" s="135">
        <f t="shared" si="217"/>
        <v>0</v>
      </c>
      <c r="HE32" s="135">
        <f t="shared" si="218"/>
        <v>0</v>
      </c>
      <c r="HF32" s="135">
        <f t="shared" si="219"/>
        <v>0</v>
      </c>
      <c r="HN32" s="135">
        <f t="shared" si="174"/>
        <v>0</v>
      </c>
      <c r="HO32" s="135">
        <f t="shared" si="175"/>
        <v>0</v>
      </c>
      <c r="HQ32" s="135">
        <f t="shared" si="176"/>
        <v>0</v>
      </c>
      <c r="HR32" s="135">
        <f t="shared" si="177"/>
        <v>0</v>
      </c>
      <c r="HT32" s="135">
        <f t="shared" si="178"/>
        <v>0</v>
      </c>
      <c r="HU32" s="135">
        <f t="shared" si="179"/>
        <v>0</v>
      </c>
      <c r="HV32" s="70" t="e">
        <f t="shared" si="165"/>
        <v>#N/A</v>
      </c>
      <c r="HW32" s="70" t="e">
        <f t="shared" si="166"/>
        <v>#N/A</v>
      </c>
      <c r="HX32" s="70" t="e">
        <f t="shared" si="167"/>
        <v>#N/A</v>
      </c>
      <c r="HY32" s="70" t="e">
        <f t="shared" si="148"/>
        <v>#N/A</v>
      </c>
      <c r="IB32" s="128"/>
      <c r="IC32" s="135">
        <f t="shared" si="149"/>
        <v>0</v>
      </c>
      <c r="ID32" s="135">
        <f t="shared" si="150"/>
        <v>0</v>
      </c>
      <c r="IE32" s="70">
        <f t="shared" si="151"/>
        <v>0</v>
      </c>
      <c r="IF32" s="70" t="e">
        <f t="shared" si="152"/>
        <v>#N/A</v>
      </c>
      <c r="IG32" s="70" t="e">
        <f t="shared" si="153"/>
        <v>#N/A</v>
      </c>
      <c r="IH32" s="70" t="e">
        <f t="shared" si="154"/>
        <v>#N/A</v>
      </c>
      <c r="II32" s="70" t="e">
        <f t="shared" si="155"/>
        <v>#N/A</v>
      </c>
      <c r="IJ32" s="138" t="e">
        <f t="shared" si="156"/>
        <v>#N/A</v>
      </c>
      <c r="IM32">
        <v>112</v>
      </c>
      <c r="IN32" s="135">
        <f t="shared" si="157"/>
        <v>0</v>
      </c>
      <c r="IO32" s="135">
        <f t="shared" si="158"/>
        <v>0</v>
      </c>
      <c r="IP32" s="70">
        <f t="shared" si="159"/>
        <v>0</v>
      </c>
      <c r="IQ32" s="70">
        <f t="shared" si="160"/>
        <v>0</v>
      </c>
      <c r="IR32" s="70">
        <f t="shared" si="161"/>
        <v>0</v>
      </c>
      <c r="IS32" s="70">
        <f t="shared" si="162"/>
        <v>0</v>
      </c>
      <c r="IT32" s="70">
        <f t="shared" si="163"/>
        <v>0</v>
      </c>
      <c r="IU32" s="138">
        <f t="shared" si="164"/>
        <v>0</v>
      </c>
    </row>
    <row r="33" spans="1:255" s="70" customFormat="1" x14ac:dyDescent="0.2">
      <c r="A33">
        <v>31</v>
      </c>
      <c r="B33" s="353" t="s">
        <v>126</v>
      </c>
      <c r="C33" s="353" t="s">
        <v>65</v>
      </c>
      <c r="D33" t="s">
        <v>128</v>
      </c>
      <c r="E33" s="133" t="str">
        <f t="shared" si="0"/>
        <v>A</v>
      </c>
      <c r="F33" s="133" t="str">
        <f t="shared" si="1"/>
        <v>H</v>
      </c>
      <c r="G33" s="348"/>
      <c r="H33" s="348"/>
      <c r="I33" s="348"/>
      <c r="J33" s="133">
        <f t="shared" si="2"/>
        <v>0</v>
      </c>
      <c r="K33" s="133">
        <f t="shared" si="3"/>
        <v>0</v>
      </c>
      <c r="L33" s="133">
        <f t="shared" si="4"/>
        <v>0</v>
      </c>
      <c r="M33" s="133"/>
      <c r="N33" s="133"/>
      <c r="O33" s="133"/>
      <c r="P33" s="135"/>
      <c r="Q33" s="135"/>
      <c r="R33" s="133"/>
      <c r="S33" s="133"/>
      <c r="T33" s="133"/>
      <c r="U33" s="133"/>
      <c r="V33" s="133"/>
      <c r="W33" s="133"/>
      <c r="Z33" s="135"/>
      <c r="AA33" s="135"/>
      <c r="AG33" s="135"/>
      <c r="AH33" s="135"/>
      <c r="AJ33" s="135"/>
      <c r="AK33" s="135"/>
      <c r="AT33" s="135"/>
      <c r="AU33" s="135"/>
      <c r="BD33" s="135"/>
      <c r="BE33" s="135"/>
      <c r="BN33" s="135"/>
      <c r="BO33" s="135"/>
      <c r="BX33" s="135"/>
      <c r="BY33" s="135"/>
      <c r="CG33" s="128"/>
      <c r="CH33" s="135">
        <f>VLOOKUP(CG33,Namn,27)</f>
        <v>0</v>
      </c>
      <c r="CI33" s="135">
        <f t="shared" si="55"/>
        <v>0</v>
      </c>
      <c r="CJ33" s="70">
        <f>VLOOKUP(CG33,Namn,26)</f>
        <v>0</v>
      </c>
      <c r="CP33" s="70">
        <f t="shared" si="61"/>
        <v>0</v>
      </c>
      <c r="CQ33" s="70">
        <v>31</v>
      </c>
      <c r="CR33" s="128"/>
      <c r="CS33" s="135">
        <f t="shared" si="62"/>
        <v>0</v>
      </c>
      <c r="CT33" s="135">
        <f t="shared" si="63"/>
        <v>0</v>
      </c>
      <c r="CU33" s="70">
        <f t="shared" si="64"/>
        <v>0</v>
      </c>
      <c r="CV33" s="70" t="e">
        <f t="shared" si="65"/>
        <v>#N/A</v>
      </c>
      <c r="CW33" s="70" t="e">
        <f t="shared" si="66"/>
        <v>#N/A</v>
      </c>
      <c r="CX33" s="70" t="e">
        <f t="shared" si="67"/>
        <v>#N/A</v>
      </c>
      <c r="CY33" s="70" t="e">
        <f t="shared" si="68"/>
        <v>#N/A</v>
      </c>
      <c r="DA33" s="70">
        <f t="shared" si="69"/>
        <v>0</v>
      </c>
      <c r="DC33" s="128"/>
      <c r="DD33" s="135">
        <f t="shared" si="222"/>
        <v>0</v>
      </c>
      <c r="DE33" s="135">
        <f t="shared" si="212"/>
        <v>0</v>
      </c>
      <c r="DF33" s="70">
        <f t="shared" si="213"/>
        <v>0</v>
      </c>
      <c r="DG33" s="134"/>
      <c r="DH33" s="134"/>
      <c r="DI33" s="134"/>
      <c r="DJ33" s="134"/>
      <c r="DM33" s="128"/>
      <c r="DN33" s="135">
        <f t="shared" si="226"/>
        <v>0</v>
      </c>
      <c r="DO33" s="135">
        <f t="shared" si="223"/>
        <v>0</v>
      </c>
      <c r="DP33" s="70">
        <f t="shared" si="224"/>
        <v>0</v>
      </c>
      <c r="DQ33" s="134"/>
      <c r="DR33" s="134"/>
      <c r="DS33" s="134"/>
      <c r="DT33" s="134"/>
      <c r="DW33" s="128"/>
      <c r="DX33" s="135"/>
      <c r="DY33" s="135"/>
      <c r="EA33" s="134"/>
      <c r="EB33" s="134"/>
      <c r="EC33" s="134"/>
      <c r="ED33" s="134"/>
      <c r="EF33" s="70">
        <v>31</v>
      </c>
      <c r="EG33" s="128"/>
      <c r="EH33" s="135">
        <f t="shared" si="87"/>
        <v>0</v>
      </c>
      <c r="EI33" s="135">
        <f t="shared" si="88"/>
        <v>0</v>
      </c>
      <c r="EJ33" s="70">
        <f t="shared" si="89"/>
        <v>0</v>
      </c>
      <c r="EK33" s="70" t="e">
        <f t="shared" si="90"/>
        <v>#N/A</v>
      </c>
      <c r="EL33" s="70" t="e">
        <f t="shared" si="91"/>
        <v>#N/A</v>
      </c>
      <c r="EM33" s="70" t="e">
        <f t="shared" si="92"/>
        <v>#N/A</v>
      </c>
      <c r="EN33" s="70" t="e">
        <f t="shared" si="93"/>
        <v>#N/A</v>
      </c>
      <c r="EO33" s="138" t="e">
        <f t="shared" si="94"/>
        <v>#N/A</v>
      </c>
      <c r="ER33" s="128"/>
      <c r="ES33" s="135">
        <f t="shared" si="225"/>
        <v>0</v>
      </c>
      <c r="ET33" s="135">
        <f t="shared" si="220"/>
        <v>0</v>
      </c>
      <c r="EU33" s="70">
        <f t="shared" si="221"/>
        <v>0</v>
      </c>
      <c r="EV33" s="134"/>
      <c r="EW33" s="134"/>
      <c r="EX33" s="134"/>
      <c r="EY33" s="134"/>
      <c r="FD33" s="135"/>
      <c r="FE33" s="135"/>
      <c r="FG33" s="135"/>
      <c r="FH33" s="135"/>
      <c r="FJ33" s="135"/>
      <c r="FK33" s="135"/>
      <c r="FT33" s="135">
        <f t="shared" si="183"/>
        <v>0</v>
      </c>
      <c r="FU33" s="135">
        <f t="shared" si="184"/>
        <v>0</v>
      </c>
      <c r="FW33" s="135">
        <f t="shared" si="185"/>
        <v>0</v>
      </c>
      <c r="FX33" s="135">
        <f t="shared" si="186"/>
        <v>0</v>
      </c>
      <c r="FZ33" s="135">
        <f t="shared" si="187"/>
        <v>0</v>
      </c>
      <c r="GA33" s="135">
        <f t="shared" si="188"/>
        <v>0</v>
      </c>
      <c r="GI33" s="135">
        <f t="shared" si="168"/>
        <v>0</v>
      </c>
      <c r="GJ33" s="135">
        <f t="shared" si="169"/>
        <v>0</v>
      </c>
      <c r="GL33" s="135">
        <f t="shared" si="170"/>
        <v>0</v>
      </c>
      <c r="GM33" s="135">
        <f t="shared" si="171"/>
        <v>0</v>
      </c>
      <c r="GO33" s="135">
        <f t="shared" si="172"/>
        <v>0</v>
      </c>
      <c r="GP33" s="135">
        <f t="shared" si="173"/>
        <v>0</v>
      </c>
      <c r="GY33" s="135">
        <f t="shared" si="214"/>
        <v>0</v>
      </c>
      <c r="GZ33" s="135">
        <f t="shared" si="215"/>
        <v>0</v>
      </c>
      <c r="HB33" s="135">
        <f t="shared" si="216"/>
        <v>0</v>
      </c>
      <c r="HC33" s="135">
        <f t="shared" si="217"/>
        <v>0</v>
      </c>
      <c r="HE33" s="135">
        <f t="shared" si="218"/>
        <v>0</v>
      </c>
      <c r="HF33" s="135">
        <f t="shared" si="219"/>
        <v>0</v>
      </c>
      <c r="HN33" s="135">
        <f t="shared" si="174"/>
        <v>0</v>
      </c>
      <c r="HO33" s="135">
        <f t="shared" si="175"/>
        <v>0</v>
      </c>
      <c r="HQ33" s="135">
        <f t="shared" si="176"/>
        <v>0</v>
      </c>
      <c r="HR33" s="135">
        <f t="shared" si="177"/>
        <v>0</v>
      </c>
      <c r="HT33" s="135">
        <f t="shared" si="178"/>
        <v>0</v>
      </c>
      <c r="HU33" s="135">
        <f t="shared" si="179"/>
        <v>0</v>
      </c>
      <c r="HV33" s="70" t="e">
        <f t="shared" si="165"/>
        <v>#N/A</v>
      </c>
      <c r="HW33" s="70" t="e">
        <f t="shared" si="166"/>
        <v>#N/A</v>
      </c>
      <c r="HX33" s="70" t="e">
        <f t="shared" si="167"/>
        <v>#N/A</v>
      </c>
      <c r="HY33" s="70" t="e">
        <f t="shared" si="148"/>
        <v>#N/A</v>
      </c>
      <c r="IB33" s="128"/>
      <c r="IC33" s="135">
        <f t="shared" si="149"/>
        <v>0</v>
      </c>
      <c r="ID33" s="135">
        <f t="shared" si="150"/>
        <v>0</v>
      </c>
      <c r="IE33" s="70">
        <f t="shared" si="151"/>
        <v>0</v>
      </c>
      <c r="IF33" s="70" t="e">
        <f t="shared" si="152"/>
        <v>#N/A</v>
      </c>
      <c r="IG33" s="70" t="e">
        <f t="shared" si="153"/>
        <v>#N/A</v>
      </c>
      <c r="IH33" s="70" t="e">
        <f t="shared" si="154"/>
        <v>#N/A</v>
      </c>
      <c r="II33" s="70" t="e">
        <f t="shared" si="155"/>
        <v>#N/A</v>
      </c>
      <c r="IJ33" s="138" t="e">
        <f t="shared" si="156"/>
        <v>#N/A</v>
      </c>
      <c r="IM33">
        <v>20</v>
      </c>
      <c r="IN33" s="135" t="str">
        <f t="shared" si="157"/>
        <v>Göran</v>
      </c>
      <c r="IO33" s="135" t="str">
        <f t="shared" si="158"/>
        <v>Augustsson</v>
      </c>
      <c r="IP33" s="70" t="str">
        <f t="shared" si="159"/>
        <v>Garda IK</v>
      </c>
      <c r="IQ33" s="70">
        <f t="shared" si="160"/>
        <v>0</v>
      </c>
      <c r="IR33" s="70">
        <f t="shared" si="161"/>
        <v>0</v>
      </c>
      <c r="IS33" s="70">
        <f t="shared" si="162"/>
        <v>0</v>
      </c>
      <c r="IT33" s="70">
        <f t="shared" si="163"/>
        <v>0</v>
      </c>
      <c r="IU33" s="138" t="str">
        <f t="shared" si="164"/>
        <v>E</v>
      </c>
    </row>
    <row r="34" spans="1:255" s="70" customFormat="1" ht="15.75" x14ac:dyDescent="0.25">
      <c r="A34">
        <v>32</v>
      </c>
      <c r="B34" s="353" t="s">
        <v>125</v>
      </c>
      <c r="C34" s="353" t="s">
        <v>65</v>
      </c>
      <c r="D34" t="s">
        <v>128</v>
      </c>
      <c r="E34" s="133" t="str">
        <f t="shared" si="0"/>
        <v>A</v>
      </c>
      <c r="F34" s="133" t="str">
        <f t="shared" si="1"/>
        <v>H</v>
      </c>
      <c r="G34" s="251"/>
      <c r="H34" s="251"/>
      <c r="I34" s="251"/>
      <c r="J34" s="133">
        <f t="shared" si="2"/>
        <v>0</v>
      </c>
      <c r="K34" s="133">
        <f t="shared" si="3"/>
        <v>0</v>
      </c>
      <c r="L34" s="133">
        <f t="shared" si="4"/>
        <v>0</v>
      </c>
      <c r="M34" s="133"/>
      <c r="N34" s="133"/>
      <c r="O34" s="133"/>
      <c r="P34" s="135"/>
      <c r="Q34" s="135"/>
      <c r="R34" s="133"/>
      <c r="S34" s="133"/>
      <c r="T34" s="133"/>
      <c r="U34" s="133"/>
      <c r="V34" s="133"/>
      <c r="W34" s="133"/>
      <c r="Y34" s="242" t="s">
        <v>401</v>
      </c>
      <c r="AG34" s="135"/>
      <c r="AI34" s="242" t="s">
        <v>402</v>
      </c>
      <c r="AS34" s="242" t="s">
        <v>399</v>
      </c>
      <c r="BD34" s="135"/>
      <c r="BE34" s="135"/>
      <c r="BM34" s="242" t="s">
        <v>400</v>
      </c>
      <c r="BW34" s="242" t="s">
        <v>391</v>
      </c>
      <c r="CH34" s="135"/>
      <c r="CI34" s="135">
        <f t="shared" si="55"/>
        <v>0</v>
      </c>
      <c r="CJ34" s="70">
        <f>VLOOKUP(CG34,Namn,26)</f>
        <v>0</v>
      </c>
      <c r="CQ34" s="70">
        <v>32</v>
      </c>
      <c r="CS34" s="135">
        <f t="shared" si="62"/>
        <v>0</v>
      </c>
      <c r="CT34" s="135">
        <f t="shared" si="63"/>
        <v>0</v>
      </c>
      <c r="CU34" s="70">
        <f t="shared" si="64"/>
        <v>0</v>
      </c>
      <c r="CV34" s="70" t="e">
        <f t="shared" si="65"/>
        <v>#N/A</v>
      </c>
      <c r="CW34" s="70" t="e">
        <f t="shared" si="66"/>
        <v>#N/A</v>
      </c>
      <c r="CX34" s="70" t="e">
        <f t="shared" si="67"/>
        <v>#N/A</v>
      </c>
      <c r="CY34" s="70" t="e">
        <f t="shared" si="68"/>
        <v>#N/A</v>
      </c>
      <c r="DA34" s="70">
        <f t="shared" si="69"/>
        <v>0</v>
      </c>
      <c r="DC34" s="128"/>
      <c r="DD34" s="135">
        <f t="shared" si="222"/>
        <v>0</v>
      </c>
      <c r="DE34" s="135">
        <f t="shared" si="212"/>
        <v>0</v>
      </c>
      <c r="DF34" s="70">
        <f t="shared" si="213"/>
        <v>0</v>
      </c>
      <c r="DG34" s="134"/>
      <c r="DH34" s="134"/>
      <c r="DI34" s="134"/>
      <c r="DJ34" s="134"/>
      <c r="DM34" s="128"/>
      <c r="DN34" s="135">
        <f t="shared" si="226"/>
        <v>0</v>
      </c>
      <c r="DO34" s="135">
        <f t="shared" si="223"/>
        <v>0</v>
      </c>
      <c r="DP34" s="70">
        <f t="shared" si="224"/>
        <v>0</v>
      </c>
      <c r="DQ34" s="134"/>
      <c r="DR34" s="134"/>
      <c r="DS34" s="134"/>
      <c r="DT34" s="134"/>
      <c r="DW34" s="128"/>
      <c r="DX34" s="135"/>
      <c r="DY34" s="135"/>
      <c r="EA34" s="134"/>
      <c r="EB34" s="134"/>
      <c r="EC34" s="134"/>
      <c r="ED34" s="134"/>
      <c r="EF34" s="70">
        <v>32</v>
      </c>
      <c r="EG34" s="128"/>
      <c r="EH34" s="135">
        <f t="shared" si="87"/>
        <v>0</v>
      </c>
      <c r="EI34" s="135">
        <f t="shared" si="88"/>
        <v>0</v>
      </c>
      <c r="EJ34" s="70">
        <f t="shared" si="89"/>
        <v>0</v>
      </c>
      <c r="EK34" s="70" t="e">
        <f t="shared" si="90"/>
        <v>#N/A</v>
      </c>
      <c r="EL34" s="70" t="e">
        <f t="shared" si="91"/>
        <v>#N/A</v>
      </c>
      <c r="EM34" s="70" t="e">
        <f t="shared" si="92"/>
        <v>#N/A</v>
      </c>
      <c r="EN34" s="70" t="e">
        <f t="shared" si="93"/>
        <v>#N/A</v>
      </c>
      <c r="EO34" s="138" t="e">
        <f t="shared" si="94"/>
        <v>#N/A</v>
      </c>
      <c r="ER34" s="128"/>
      <c r="ES34" s="135">
        <f t="shared" si="225"/>
        <v>0</v>
      </c>
      <c r="ET34" s="135">
        <f t="shared" si="220"/>
        <v>0</v>
      </c>
      <c r="EU34" s="70">
        <f t="shared" si="221"/>
        <v>0</v>
      </c>
      <c r="EV34" s="134"/>
      <c r="EW34" s="134"/>
      <c r="EX34" s="134"/>
      <c r="EY34" s="134"/>
      <c r="FD34" s="135"/>
      <c r="FE34" s="135"/>
      <c r="FG34" s="135"/>
      <c r="FH34" s="135"/>
      <c r="FJ34" s="135"/>
      <c r="FK34" s="135"/>
      <c r="FT34" s="135">
        <f t="shared" si="183"/>
        <v>0</v>
      </c>
      <c r="FU34" s="135">
        <f t="shared" si="184"/>
        <v>0</v>
      </c>
      <c r="FW34" s="135">
        <f t="shared" si="185"/>
        <v>0</v>
      </c>
      <c r="FX34" s="135">
        <f t="shared" si="186"/>
        <v>0</v>
      </c>
      <c r="FZ34" s="135">
        <f t="shared" si="187"/>
        <v>0</v>
      </c>
      <c r="GA34" s="135">
        <f t="shared" si="188"/>
        <v>0</v>
      </c>
      <c r="GI34" s="135">
        <f t="shared" si="168"/>
        <v>0</v>
      </c>
      <c r="GJ34" s="135">
        <f t="shared" si="169"/>
        <v>0</v>
      </c>
      <c r="GL34" s="135">
        <f t="shared" si="170"/>
        <v>0</v>
      </c>
      <c r="GM34" s="135">
        <f t="shared" si="171"/>
        <v>0</v>
      </c>
      <c r="GO34" s="135">
        <f t="shared" si="172"/>
        <v>0</v>
      </c>
      <c r="GP34" s="135">
        <f t="shared" si="173"/>
        <v>0</v>
      </c>
      <c r="GY34" s="135">
        <f t="shared" si="214"/>
        <v>0</v>
      </c>
      <c r="GZ34" s="135">
        <f t="shared" si="215"/>
        <v>0</v>
      </c>
      <c r="HB34" s="135">
        <f t="shared" si="216"/>
        <v>0</v>
      </c>
      <c r="HC34" s="135">
        <f t="shared" si="217"/>
        <v>0</v>
      </c>
      <c r="HE34" s="135">
        <f t="shared" si="218"/>
        <v>0</v>
      </c>
      <c r="HF34" s="135">
        <f t="shared" si="219"/>
        <v>0</v>
      </c>
      <c r="HN34" s="135">
        <f t="shared" si="174"/>
        <v>0</v>
      </c>
      <c r="HO34" s="135">
        <f t="shared" si="175"/>
        <v>0</v>
      </c>
      <c r="HQ34" s="135">
        <f t="shared" si="176"/>
        <v>0</v>
      </c>
      <c r="HR34" s="135">
        <f t="shared" si="177"/>
        <v>0</v>
      </c>
      <c r="HT34" s="135">
        <f t="shared" si="178"/>
        <v>0</v>
      </c>
      <c r="HU34" s="135">
        <f t="shared" si="179"/>
        <v>0</v>
      </c>
      <c r="HV34" s="70" t="e">
        <f t="shared" si="165"/>
        <v>#N/A</v>
      </c>
      <c r="HW34" s="70" t="e">
        <f t="shared" si="166"/>
        <v>#N/A</v>
      </c>
      <c r="HX34" s="70" t="e">
        <f t="shared" si="167"/>
        <v>#N/A</v>
      </c>
      <c r="HY34" s="70" t="e">
        <f t="shared" si="148"/>
        <v>#N/A</v>
      </c>
      <c r="IB34" s="128"/>
      <c r="IC34" s="135">
        <f t="shared" si="149"/>
        <v>0</v>
      </c>
      <c r="ID34" s="135">
        <f t="shared" si="150"/>
        <v>0</v>
      </c>
      <c r="IE34" s="70">
        <f t="shared" si="151"/>
        <v>0</v>
      </c>
      <c r="IF34" s="70" t="e">
        <f t="shared" si="152"/>
        <v>#N/A</v>
      </c>
      <c r="IG34" s="70" t="e">
        <f t="shared" si="153"/>
        <v>#N/A</v>
      </c>
      <c r="IH34" s="70" t="e">
        <f t="shared" si="154"/>
        <v>#N/A</v>
      </c>
      <c r="II34" s="70" t="e">
        <f t="shared" si="155"/>
        <v>#N/A</v>
      </c>
      <c r="IJ34" s="138" t="e">
        <f t="shared" si="156"/>
        <v>#N/A</v>
      </c>
      <c r="IM34">
        <v>23</v>
      </c>
      <c r="IN34" s="135" t="str">
        <f t="shared" si="157"/>
        <v>Johan</v>
      </c>
      <c r="IO34" s="135" t="str">
        <f t="shared" si="158"/>
        <v>Lindberg</v>
      </c>
      <c r="IP34" s="70" t="str">
        <f t="shared" si="159"/>
        <v>Gotl. Bara IF</v>
      </c>
      <c r="IQ34" s="70">
        <f t="shared" si="160"/>
        <v>0</v>
      </c>
      <c r="IR34" s="70">
        <f t="shared" si="161"/>
        <v>0</v>
      </c>
      <c r="IS34" s="70">
        <f t="shared" si="162"/>
        <v>0</v>
      </c>
      <c r="IT34" s="70">
        <f t="shared" si="163"/>
        <v>0</v>
      </c>
      <c r="IU34" s="138" t="str">
        <f t="shared" si="164"/>
        <v>A</v>
      </c>
    </row>
    <row r="35" spans="1:255" s="70" customFormat="1" x14ac:dyDescent="0.2">
      <c r="A35">
        <v>33</v>
      </c>
      <c r="B35" s="353" t="s">
        <v>121</v>
      </c>
      <c r="C35" s="353" t="s">
        <v>65</v>
      </c>
      <c r="D35" t="s">
        <v>128</v>
      </c>
      <c r="E35" s="133" t="str">
        <f t="shared" ref="E35:E66" si="227">VLOOKUP(A35,Namn,10)</f>
        <v>E</v>
      </c>
      <c r="F35" s="133" t="str">
        <f t="shared" ref="F35:F66" si="228">VLOOKUP(A35,Namn,5)</f>
        <v>H</v>
      </c>
      <c r="G35" s="251"/>
      <c r="H35" s="251"/>
      <c r="I35" s="251"/>
      <c r="J35" s="133">
        <f t="shared" ref="J35:J66" si="229">SUM(G35:I35)</f>
        <v>0</v>
      </c>
      <c r="K35" s="133">
        <f t="shared" ref="K35:K66" si="230">VLOOKUP(A35,Namn,8)</f>
        <v>0</v>
      </c>
      <c r="L35" s="133">
        <f t="shared" ref="L35:L66" si="231">VLOOKUP(A35,Namn,9)</f>
        <v>0</v>
      </c>
      <c r="M35" s="133"/>
      <c r="N35" s="133"/>
      <c r="O35" s="133"/>
      <c r="P35" s="135"/>
      <c r="Q35" s="135"/>
      <c r="R35" s="133"/>
      <c r="S35" s="133"/>
      <c r="T35" s="133"/>
      <c r="U35" s="133"/>
      <c r="V35" s="133"/>
      <c r="W35" s="133"/>
      <c r="Y35" s="221" t="s">
        <v>12</v>
      </c>
      <c r="Z35" s="222" t="s">
        <v>214</v>
      </c>
      <c r="AA35" s="222"/>
      <c r="AB35" s="222" t="s">
        <v>311</v>
      </c>
      <c r="AC35" s="222" t="s">
        <v>378</v>
      </c>
      <c r="AD35" s="222" t="s">
        <v>379</v>
      </c>
      <c r="AE35" s="222" t="s">
        <v>380</v>
      </c>
      <c r="AF35" s="222" t="s">
        <v>381</v>
      </c>
      <c r="AG35" s="135"/>
      <c r="AI35" s="221" t="s">
        <v>12</v>
      </c>
      <c r="AJ35" s="222" t="s">
        <v>214</v>
      </c>
      <c r="AK35" s="222"/>
      <c r="AL35" s="222" t="s">
        <v>311</v>
      </c>
      <c r="AM35" s="222" t="s">
        <v>378</v>
      </c>
      <c r="AN35" s="222" t="s">
        <v>379</v>
      </c>
      <c r="AO35" s="222" t="s">
        <v>380</v>
      </c>
      <c r="AP35" s="222" t="s">
        <v>381</v>
      </c>
      <c r="AS35" s="221" t="s">
        <v>12</v>
      </c>
      <c r="AT35" s="222" t="s">
        <v>214</v>
      </c>
      <c r="AU35" s="222"/>
      <c r="AV35" s="222" t="s">
        <v>311</v>
      </c>
      <c r="AW35" s="222" t="s">
        <v>378</v>
      </c>
      <c r="AX35" s="222" t="s">
        <v>379</v>
      </c>
      <c r="AY35" s="222" t="s">
        <v>380</v>
      </c>
      <c r="AZ35" s="222" t="s">
        <v>381</v>
      </c>
      <c r="BD35" s="135"/>
      <c r="BE35" s="135"/>
      <c r="BM35" s="221" t="s">
        <v>12</v>
      </c>
      <c r="BN35" s="222" t="s">
        <v>214</v>
      </c>
      <c r="BO35" s="222"/>
      <c r="BP35" s="222" t="s">
        <v>311</v>
      </c>
      <c r="BQ35" s="222" t="s">
        <v>378</v>
      </c>
      <c r="BR35" s="222" t="s">
        <v>379</v>
      </c>
      <c r="BS35" s="222" t="s">
        <v>380</v>
      </c>
      <c r="BT35" s="222" t="s">
        <v>381</v>
      </c>
      <c r="BW35" s="221" t="s">
        <v>12</v>
      </c>
      <c r="BX35" s="222" t="s">
        <v>214</v>
      </c>
      <c r="BY35" s="222"/>
      <c r="BZ35" s="222" t="s">
        <v>311</v>
      </c>
      <c r="CA35" s="222" t="s">
        <v>378</v>
      </c>
      <c r="CB35" s="222" t="s">
        <v>379</v>
      </c>
      <c r="CC35" s="222" t="s">
        <v>380</v>
      </c>
      <c r="CD35" s="222" t="s">
        <v>381</v>
      </c>
      <c r="CH35" s="135">
        <f t="shared" ref="CH35:CH53" si="232">VLOOKUP(CG35,Namn,27)</f>
        <v>0</v>
      </c>
      <c r="CI35" s="135">
        <f t="shared" ref="CI35:CI53" si="233">VLOOKUP(CG35,Namn,3)</f>
        <v>0</v>
      </c>
      <c r="CJ35" s="70">
        <f t="shared" ref="CJ35:CJ53" si="234">VLOOKUP(CG35,Namn,26)</f>
        <v>0</v>
      </c>
      <c r="CQ35" s="70">
        <v>33</v>
      </c>
      <c r="CR35" s="128"/>
      <c r="CS35" s="135">
        <f t="shared" si="62"/>
        <v>0</v>
      </c>
      <c r="CT35" s="135">
        <f t="shared" si="63"/>
        <v>0</v>
      </c>
      <c r="CU35" s="70">
        <f t="shared" si="64"/>
        <v>0</v>
      </c>
      <c r="CV35" s="70" t="e">
        <f t="shared" si="65"/>
        <v>#N/A</v>
      </c>
      <c r="CW35" s="70" t="e">
        <f t="shared" si="66"/>
        <v>#N/A</v>
      </c>
      <c r="CX35" s="70" t="e">
        <f t="shared" si="67"/>
        <v>#N/A</v>
      </c>
      <c r="CY35" s="70" t="e">
        <f t="shared" si="68"/>
        <v>#N/A</v>
      </c>
      <c r="DA35" s="70">
        <f t="shared" si="69"/>
        <v>0</v>
      </c>
      <c r="DC35" s="128"/>
      <c r="DD35" s="135">
        <f t="shared" si="222"/>
        <v>0</v>
      </c>
      <c r="DE35" s="135">
        <f t="shared" si="212"/>
        <v>0</v>
      </c>
      <c r="DF35" s="70">
        <f t="shared" si="213"/>
        <v>0</v>
      </c>
      <c r="DG35" s="134"/>
      <c r="DH35" s="134"/>
      <c r="DI35" s="134"/>
      <c r="DJ35" s="134"/>
      <c r="DM35" s="128"/>
      <c r="DN35" s="135">
        <f t="shared" si="226"/>
        <v>0</v>
      </c>
      <c r="DO35" s="135">
        <f t="shared" ref="DO35:DO52" si="235">VLOOKUP(DM35,Namn,3)</f>
        <v>0</v>
      </c>
      <c r="DP35" s="70">
        <f t="shared" ref="DP35:DP52" si="236">VLOOKUP(DM35,Namn,26)</f>
        <v>0</v>
      </c>
      <c r="DQ35" s="134"/>
      <c r="DR35" s="134"/>
      <c r="DS35" s="134"/>
      <c r="DT35" s="134"/>
      <c r="DW35" s="128"/>
      <c r="DX35" s="135"/>
      <c r="DY35" s="135"/>
      <c r="EA35" s="134"/>
      <c r="EB35" s="134"/>
      <c r="EC35" s="134"/>
      <c r="ED35" s="134"/>
      <c r="EF35" s="70">
        <v>33</v>
      </c>
      <c r="EG35" s="128"/>
      <c r="EH35" s="135">
        <f t="shared" ref="EH35:EH66" si="237">VLOOKUP(EG35,Namn,2)</f>
        <v>0</v>
      </c>
      <c r="EI35" s="135">
        <f t="shared" ref="EI35:EI67" si="238">VLOOKUP(EG35,Namn,3)</f>
        <v>0</v>
      </c>
      <c r="EJ35" s="70">
        <f t="shared" ref="EJ35:EJ67" si="239">VLOOKUP(EG35,Namn,27)</f>
        <v>0</v>
      </c>
      <c r="EK35" s="70" t="e">
        <f t="shared" si="90"/>
        <v>#N/A</v>
      </c>
      <c r="EL35" s="70" t="e">
        <f t="shared" si="91"/>
        <v>#N/A</v>
      </c>
      <c r="EM35" s="70" t="e">
        <f t="shared" si="92"/>
        <v>#N/A</v>
      </c>
      <c r="EN35" s="70" t="e">
        <f t="shared" si="93"/>
        <v>#N/A</v>
      </c>
      <c r="EO35" s="138" t="e">
        <f t="shared" ref="EO35:EO57" si="240">VLOOKUP(EG35,$A$3:$J$277,5)</f>
        <v>#N/A</v>
      </c>
      <c r="ER35" s="128"/>
      <c r="ES35" s="135">
        <f t="shared" si="225"/>
        <v>0</v>
      </c>
      <c r="ET35" s="135">
        <f t="shared" si="220"/>
        <v>0</v>
      </c>
      <c r="EU35" s="70">
        <f t="shared" si="221"/>
        <v>0</v>
      </c>
      <c r="EV35" s="134"/>
      <c r="EW35" s="134"/>
      <c r="EX35" s="134"/>
      <c r="EY35" s="134"/>
      <c r="FD35" s="135"/>
      <c r="FE35" s="135"/>
      <c r="FG35" s="135"/>
      <c r="FH35" s="135"/>
      <c r="FJ35" s="135"/>
      <c r="FK35" s="135"/>
      <c r="FT35" s="135">
        <f t="shared" si="183"/>
        <v>0</v>
      </c>
      <c r="FU35" s="135">
        <f t="shared" si="184"/>
        <v>0</v>
      </c>
      <c r="FW35" s="135">
        <f t="shared" si="185"/>
        <v>0</v>
      </c>
      <c r="FX35" s="135">
        <f t="shared" si="186"/>
        <v>0</v>
      </c>
      <c r="FZ35" s="135">
        <f t="shared" si="187"/>
        <v>0</v>
      </c>
      <c r="GA35" s="135">
        <f t="shared" si="188"/>
        <v>0</v>
      </c>
      <c r="GI35" s="135">
        <f t="shared" si="168"/>
        <v>0</v>
      </c>
      <c r="GJ35" s="135">
        <f t="shared" si="169"/>
        <v>0</v>
      </c>
      <c r="GL35" s="135">
        <f t="shared" si="170"/>
        <v>0</v>
      </c>
      <c r="GM35" s="135">
        <f t="shared" si="171"/>
        <v>0</v>
      </c>
      <c r="GO35" s="135">
        <f t="shared" si="172"/>
        <v>0</v>
      </c>
      <c r="GP35" s="135">
        <f t="shared" si="173"/>
        <v>0</v>
      </c>
      <c r="GY35" s="135">
        <f t="shared" si="214"/>
        <v>0</v>
      </c>
      <c r="GZ35" s="135">
        <f t="shared" si="215"/>
        <v>0</v>
      </c>
      <c r="HB35" s="135">
        <f t="shared" si="216"/>
        <v>0</v>
      </c>
      <c r="HC35" s="135">
        <f t="shared" si="217"/>
        <v>0</v>
      </c>
      <c r="HE35" s="135">
        <f t="shared" si="218"/>
        <v>0</v>
      </c>
      <c r="HF35" s="135">
        <f t="shared" si="219"/>
        <v>0</v>
      </c>
      <c r="HN35" s="135">
        <f t="shared" si="174"/>
        <v>0</v>
      </c>
      <c r="HO35" s="135">
        <f t="shared" si="175"/>
        <v>0</v>
      </c>
      <c r="HQ35" s="135">
        <f t="shared" si="176"/>
        <v>0</v>
      </c>
      <c r="HR35" s="135">
        <f t="shared" si="177"/>
        <v>0</v>
      </c>
      <c r="HT35" s="135">
        <f t="shared" si="178"/>
        <v>0</v>
      </c>
      <c r="HU35" s="135">
        <f t="shared" si="179"/>
        <v>0</v>
      </c>
      <c r="HV35" s="70" t="e">
        <f t="shared" si="165"/>
        <v>#N/A</v>
      </c>
      <c r="HW35" s="70" t="e">
        <f t="shared" si="166"/>
        <v>#N/A</v>
      </c>
      <c r="HX35" s="70" t="e">
        <f t="shared" si="167"/>
        <v>#N/A</v>
      </c>
      <c r="HY35" s="70" t="e">
        <f t="shared" si="148"/>
        <v>#N/A</v>
      </c>
      <c r="IB35" s="128"/>
      <c r="IC35" s="135">
        <f t="shared" si="149"/>
        <v>0</v>
      </c>
      <c r="ID35" s="135">
        <f t="shared" si="150"/>
        <v>0</v>
      </c>
      <c r="IE35" s="70">
        <f t="shared" si="151"/>
        <v>0</v>
      </c>
      <c r="IJ35" s="138" t="e">
        <f t="shared" ref="IJ35:IJ61" si="241">VLOOKUP(IB35,$A$3:$J$277,5)</f>
        <v>#N/A</v>
      </c>
      <c r="IM35">
        <v>31</v>
      </c>
      <c r="IN35" s="135" t="str">
        <f t="shared" ref="IN35:IN61" si="242">VLOOKUP(IM35,Namn,2)</f>
        <v>Kenneth</v>
      </c>
      <c r="IO35" s="135" t="str">
        <f t="shared" ref="IO35:IO66" si="243">VLOOKUP(IM35,Namn,3)</f>
        <v>Nilsson</v>
      </c>
      <c r="IP35" s="70" t="str">
        <f t="shared" ref="IP35:IP61" si="244">VLOOKUP(IM35,Namn,27)</f>
        <v>Hablingbo IK</v>
      </c>
      <c r="IQ35" s="70">
        <f t="shared" ref="IQ35:IQ67" si="245">VLOOKUP(IM35,$A$3:$J$277,7)</f>
        <v>0</v>
      </c>
      <c r="IR35" s="70">
        <f t="shared" ref="IR35:IR67" si="246">VLOOKUP(IM35,$A$3:$J$277,8)</f>
        <v>0</v>
      </c>
      <c r="IS35" s="70">
        <f t="shared" ref="IS35:IS67" si="247">VLOOKUP(IM35,$A$3:$J$277,9)</f>
        <v>0</v>
      </c>
      <c r="IT35" s="70">
        <f t="shared" si="163"/>
        <v>0</v>
      </c>
      <c r="IU35" s="138" t="str">
        <f t="shared" ref="IU35:IU66" si="248">VLOOKUP(IM35,$A$3:$J$277,5)</f>
        <v>A</v>
      </c>
    </row>
    <row r="36" spans="1:255" s="70" customFormat="1" x14ac:dyDescent="0.2">
      <c r="A36">
        <v>34</v>
      </c>
      <c r="B36" s="353" t="s">
        <v>127</v>
      </c>
      <c r="C36" s="353" t="s">
        <v>65</v>
      </c>
      <c r="D36" s="133" t="s">
        <v>128</v>
      </c>
      <c r="E36" s="133" t="str">
        <f t="shared" si="227"/>
        <v>E</v>
      </c>
      <c r="F36" s="133" t="str">
        <f t="shared" si="228"/>
        <v>H</v>
      </c>
      <c r="G36" s="348"/>
      <c r="H36" s="348"/>
      <c r="I36" s="348"/>
      <c r="J36" s="133">
        <f t="shared" si="229"/>
        <v>0</v>
      </c>
      <c r="K36" s="133">
        <f t="shared" si="230"/>
        <v>0</v>
      </c>
      <c r="L36" s="133">
        <f t="shared" si="231"/>
        <v>0</v>
      </c>
      <c r="M36" s="133"/>
      <c r="N36" s="133"/>
      <c r="O36" s="133"/>
      <c r="P36" s="135"/>
      <c r="Q36" s="135"/>
      <c r="R36" s="133"/>
      <c r="S36" s="133"/>
      <c r="T36" s="133"/>
      <c r="U36" s="133"/>
      <c r="V36" s="133"/>
      <c r="W36" s="133"/>
      <c r="X36" s="70">
        <v>1</v>
      </c>
      <c r="Y36">
        <v>3</v>
      </c>
      <c r="Z36" s="135" t="str">
        <f t="shared" ref="Z36:Z55" si="249">VLOOKUP(Y36,Namn,2)</f>
        <v>Sven-Ove</v>
      </c>
      <c r="AA36" s="135" t="str">
        <f t="shared" ref="AA36:AA55" si="250">VLOOKUP(Y36,Namn,3)</f>
        <v>Gillerfors</v>
      </c>
      <c r="AB36" s="70" t="str">
        <f t="shared" ref="AB36:AB55" si="251">VLOOKUP(Y36,Namn,27)</f>
        <v>Banda VK</v>
      </c>
      <c r="AC36" s="70">
        <f t="shared" ref="AC36:AC55" si="252">VLOOKUP(Y36,$A$3:$J$277,7)</f>
        <v>0</v>
      </c>
      <c r="AD36" s="70">
        <f t="shared" ref="AD36:AD55" si="253">VLOOKUP(Y36,$A$3:$J$277,8)</f>
        <v>0</v>
      </c>
      <c r="AE36" s="70">
        <f t="shared" ref="AE36:AE55" si="254">VLOOKUP(Y36,$A$3:$J$277,9)</f>
        <v>0</v>
      </c>
      <c r="AF36" s="70">
        <f t="shared" ref="AF36:AF55" si="255">VLOOKUP(Y36,$A$3:$J$277,10)</f>
        <v>0</v>
      </c>
      <c r="AG36" s="135"/>
      <c r="AH36" s="70">
        <v>1</v>
      </c>
      <c r="AI36">
        <v>2</v>
      </c>
      <c r="AJ36" s="135" t="str">
        <f t="shared" ref="AJ36:AJ51" si="256">VLOOKUP(AI36,Namn,2)</f>
        <v>Sven-Olof</v>
      </c>
      <c r="AK36" s="135" t="str">
        <f t="shared" ref="AK36:AK51" si="257">VLOOKUP(AI36,Namn,3)</f>
        <v>Bohlin</v>
      </c>
      <c r="AL36" s="70" t="str">
        <f t="shared" ref="AL36:AL51" si="258">VLOOKUP(AI36,Namn,27)</f>
        <v>Banda VK</v>
      </c>
      <c r="AM36" s="70">
        <f t="shared" ref="AM36:AM51" si="259">VLOOKUP(AI36,$A$3:$J$277,7)</f>
        <v>0</v>
      </c>
      <c r="AN36" s="70">
        <f t="shared" ref="AN36:AN51" si="260">VLOOKUP(AI36,$A$3:$J$277,8)</f>
        <v>0</v>
      </c>
      <c r="AO36" s="70">
        <f t="shared" ref="AO36:AO51" si="261">VLOOKUP(AI36,$A$3:$J$277,9)</f>
        <v>0</v>
      </c>
      <c r="AP36" s="70">
        <f t="shared" ref="AP36:AP51" si="262">VLOOKUP(AI36,$A$3:$J$277,10)</f>
        <v>0</v>
      </c>
      <c r="AR36" s="70">
        <v>1</v>
      </c>
      <c r="AS36">
        <v>3</v>
      </c>
      <c r="AT36" s="135" t="str">
        <f t="shared" ref="AT36:AT50" si="263">VLOOKUP(AS36,Namn,2)</f>
        <v>Sven-Ove</v>
      </c>
      <c r="AU36" s="135" t="str">
        <f t="shared" ref="AU36:AU50" si="264">VLOOKUP(AS36,Namn,3)</f>
        <v>Gillerfors</v>
      </c>
      <c r="AV36" s="70" t="str">
        <f t="shared" ref="AV36:AV50" si="265">VLOOKUP(AS36,Namn,27)</f>
        <v>Banda VK</v>
      </c>
      <c r="AW36" s="70">
        <f t="shared" ref="AW36:AW50" si="266">VLOOKUP(AS36,$A$3:$J$277,7)</f>
        <v>0</v>
      </c>
      <c r="AX36" s="70">
        <f t="shared" ref="AX36:AX50" si="267">VLOOKUP(AS36,$A$3:$J$277,8)</f>
        <v>0</v>
      </c>
      <c r="AY36" s="70">
        <f t="shared" ref="AY36:AY50" si="268">VLOOKUP(AS36,$A$3:$J$277,9)</f>
        <v>0</v>
      </c>
      <c r="AZ36" s="70">
        <f t="shared" ref="AZ36:AZ50" si="269">VLOOKUP(AS36,$A$3:$J$277,10)</f>
        <v>0</v>
      </c>
      <c r="BD36" s="135"/>
      <c r="BE36" s="135"/>
      <c r="BL36" s="70">
        <v>1</v>
      </c>
      <c r="BM36">
        <v>11</v>
      </c>
      <c r="BN36" s="135" t="str">
        <f t="shared" ref="BN36:BN50" si="270">VLOOKUP(BM36,Namn,2)</f>
        <v>Bernt</v>
      </c>
      <c r="BO36" s="135" t="str">
        <f t="shared" ref="BO36:BO50" si="271">VLOOKUP(BM36,Namn,3)</f>
        <v>Nilsson</v>
      </c>
      <c r="BP36" s="70" t="str">
        <f t="shared" ref="BP36:BP50" si="272">VLOOKUP(BM36,Namn,27)</f>
        <v>Bäl IF</v>
      </c>
      <c r="BQ36" s="70">
        <f t="shared" ref="BQ36:BQ50" si="273">VLOOKUP(BM36,$A$3:$J$277,7)</f>
        <v>0</v>
      </c>
      <c r="BR36" s="70">
        <f t="shared" ref="BR36:BR50" si="274">VLOOKUP(BM36,$A$3:$J$277,8)</f>
        <v>0</v>
      </c>
      <c r="BS36" s="70">
        <f t="shared" ref="BS36:BS50" si="275">VLOOKUP(BM36,$A$3:$J$277,9)</f>
        <v>0</v>
      </c>
      <c r="BT36" s="70">
        <f t="shared" ref="BT36:BT50" si="276">VLOOKUP(BM36,$A$3:$J$277,10)</f>
        <v>0</v>
      </c>
      <c r="BV36" s="70">
        <v>1</v>
      </c>
      <c r="BW36" s="128"/>
      <c r="BX36" s="135">
        <f t="shared" ref="BX36:BX50" si="277">VLOOKUP(BW36,Namn,2)</f>
        <v>0</v>
      </c>
      <c r="BY36" s="135">
        <f t="shared" ref="BY36:BY50" si="278">VLOOKUP(BW36,Namn,3)</f>
        <v>0</v>
      </c>
      <c r="BZ36" s="70">
        <f t="shared" ref="BZ36:BZ50" si="279">VLOOKUP(BW36,Namn,27)</f>
        <v>0</v>
      </c>
      <c r="CA36" s="70" t="e">
        <f t="shared" ref="CA36:CA50" si="280">VLOOKUP(BW36,$A$3:$J$277,7)</f>
        <v>#N/A</v>
      </c>
      <c r="CB36" s="70" t="e">
        <f t="shared" ref="CB36:CB50" si="281">VLOOKUP(BW36,$A$3:$J$277,8)</f>
        <v>#N/A</v>
      </c>
      <c r="CC36" s="70" t="e">
        <f t="shared" ref="CC36:CC50" si="282">VLOOKUP(BW36,$A$3:$J$277,9)</f>
        <v>#N/A</v>
      </c>
      <c r="CD36" s="70" t="e">
        <f t="shared" ref="CD36:CD50" si="283">VLOOKUP(BW36,$A$3:$J$277,10)</f>
        <v>#N/A</v>
      </c>
      <c r="CH36" s="135">
        <f t="shared" si="232"/>
        <v>0</v>
      </c>
      <c r="CI36" s="135">
        <f t="shared" si="233"/>
        <v>0</v>
      </c>
      <c r="CJ36" s="70">
        <f t="shared" si="234"/>
        <v>0</v>
      </c>
      <c r="CQ36" s="70">
        <v>34</v>
      </c>
      <c r="CR36" s="128"/>
      <c r="CS36" s="135">
        <f t="shared" si="62"/>
        <v>0</v>
      </c>
      <c r="CT36" s="135">
        <f t="shared" si="63"/>
        <v>0</v>
      </c>
      <c r="CU36" s="70">
        <f t="shared" si="64"/>
        <v>0</v>
      </c>
      <c r="CV36" s="70" t="e">
        <f t="shared" si="65"/>
        <v>#N/A</v>
      </c>
      <c r="CW36" s="70" t="e">
        <f t="shared" si="66"/>
        <v>#N/A</v>
      </c>
      <c r="CX36" s="70" t="e">
        <f t="shared" si="67"/>
        <v>#N/A</v>
      </c>
      <c r="CY36" s="70" t="e">
        <f t="shared" si="68"/>
        <v>#N/A</v>
      </c>
      <c r="DA36" s="70">
        <f t="shared" si="69"/>
        <v>0</v>
      </c>
      <c r="DC36" s="128"/>
      <c r="DD36" s="135">
        <f t="shared" si="222"/>
        <v>0</v>
      </c>
      <c r="DE36" s="135">
        <f t="shared" si="212"/>
        <v>0</v>
      </c>
      <c r="DF36" s="70">
        <f t="shared" si="213"/>
        <v>0</v>
      </c>
      <c r="DG36" s="134"/>
      <c r="DH36" s="134"/>
      <c r="DI36" s="134"/>
      <c r="DJ36" s="134"/>
      <c r="DM36" s="128"/>
      <c r="DN36" s="135">
        <f t="shared" si="226"/>
        <v>0</v>
      </c>
      <c r="DO36" s="135">
        <f t="shared" si="235"/>
        <v>0</v>
      </c>
      <c r="DP36" s="70">
        <f t="shared" si="236"/>
        <v>0</v>
      </c>
      <c r="DQ36" s="134"/>
      <c r="DR36" s="134"/>
      <c r="DS36" s="134"/>
      <c r="DT36" s="134"/>
      <c r="DW36" s="128"/>
      <c r="DX36" s="135"/>
      <c r="DY36" s="135"/>
      <c r="EA36" s="134"/>
      <c r="EB36" s="134"/>
      <c r="EC36" s="134"/>
      <c r="ED36" s="134"/>
      <c r="EF36" s="70">
        <v>34</v>
      </c>
      <c r="EG36" s="128"/>
      <c r="EH36" s="135">
        <f t="shared" si="237"/>
        <v>0</v>
      </c>
      <c r="EI36" s="135">
        <f t="shared" si="238"/>
        <v>0</v>
      </c>
      <c r="EJ36" s="70">
        <f t="shared" si="239"/>
        <v>0</v>
      </c>
      <c r="EK36" s="70" t="e">
        <f t="shared" si="90"/>
        <v>#N/A</v>
      </c>
      <c r="EL36" s="70" t="e">
        <f t="shared" si="91"/>
        <v>#N/A</v>
      </c>
      <c r="EM36" s="70" t="e">
        <f t="shared" si="92"/>
        <v>#N/A</v>
      </c>
      <c r="EN36" s="70" t="e">
        <f t="shared" si="93"/>
        <v>#N/A</v>
      </c>
      <c r="EO36" s="138" t="e">
        <f t="shared" si="240"/>
        <v>#N/A</v>
      </c>
      <c r="ER36" s="128"/>
      <c r="ES36" s="135">
        <f t="shared" si="225"/>
        <v>0</v>
      </c>
      <c r="ET36" s="135">
        <f t="shared" si="220"/>
        <v>0</v>
      </c>
      <c r="EU36" s="70">
        <f t="shared" si="221"/>
        <v>0</v>
      </c>
      <c r="EV36" s="134"/>
      <c r="EW36" s="134"/>
      <c r="EX36" s="134"/>
      <c r="EY36" s="134"/>
      <c r="FD36" s="135"/>
      <c r="FE36" s="135"/>
      <c r="FG36" s="135"/>
      <c r="FH36" s="135"/>
      <c r="FJ36" s="135"/>
      <c r="FK36" s="135"/>
      <c r="FT36" s="135">
        <f t="shared" si="183"/>
        <v>0</v>
      </c>
      <c r="FU36" s="135">
        <f t="shared" si="184"/>
        <v>0</v>
      </c>
      <c r="FW36" s="135">
        <f t="shared" si="185"/>
        <v>0</v>
      </c>
      <c r="FX36" s="135">
        <f t="shared" si="186"/>
        <v>0</v>
      </c>
      <c r="FZ36" s="135">
        <f t="shared" si="187"/>
        <v>0</v>
      </c>
      <c r="GA36" s="135">
        <f t="shared" si="188"/>
        <v>0</v>
      </c>
      <c r="GB36" s="70" t="e">
        <f t="shared" ref="GB36:GB47" si="284">VLOOKUP(FS36,$A$3:$J$225,10)</f>
        <v>#N/A</v>
      </c>
      <c r="GC36" s="70" t="e">
        <f t="shared" ref="GC36:GC47" si="285">VLOOKUP(FV36,$A$3:$J$225,10)</f>
        <v>#N/A</v>
      </c>
      <c r="GD36" s="70" t="e">
        <f t="shared" ref="GD36:GD47" si="286">VLOOKUP(FY36,$A$3:$J$225,10)</f>
        <v>#N/A</v>
      </c>
      <c r="GE36" s="70" t="e">
        <f t="shared" ref="GE36:GE47" si="287">SUM(GB36:GD36)</f>
        <v>#N/A</v>
      </c>
      <c r="GI36" s="135">
        <f t="shared" si="168"/>
        <v>0</v>
      </c>
      <c r="GJ36" s="135">
        <f t="shared" si="169"/>
        <v>0</v>
      </c>
      <c r="GL36" s="135">
        <f t="shared" si="170"/>
        <v>0</v>
      </c>
      <c r="GM36" s="135">
        <f t="shared" si="171"/>
        <v>0</v>
      </c>
      <c r="GO36" s="135">
        <f t="shared" si="172"/>
        <v>0</v>
      </c>
      <c r="GP36" s="135">
        <f t="shared" si="173"/>
        <v>0</v>
      </c>
      <c r="GY36" s="135">
        <f t="shared" si="214"/>
        <v>0</v>
      </c>
      <c r="GZ36" s="135">
        <f t="shared" si="215"/>
        <v>0</v>
      </c>
      <c r="HB36" s="135">
        <f t="shared" si="216"/>
        <v>0</v>
      </c>
      <c r="HC36" s="135">
        <f t="shared" si="217"/>
        <v>0</v>
      </c>
      <c r="HE36" s="135">
        <f t="shared" si="218"/>
        <v>0</v>
      </c>
      <c r="HF36" s="135">
        <f t="shared" si="219"/>
        <v>0</v>
      </c>
      <c r="HN36" s="135">
        <f t="shared" si="174"/>
        <v>0</v>
      </c>
      <c r="HO36" s="135">
        <f t="shared" si="175"/>
        <v>0</v>
      </c>
      <c r="HQ36" s="135">
        <f t="shared" si="176"/>
        <v>0</v>
      </c>
      <c r="HR36" s="135">
        <f t="shared" si="177"/>
        <v>0</v>
      </c>
      <c r="HT36" s="135">
        <f t="shared" si="178"/>
        <v>0</v>
      </c>
      <c r="HU36" s="135">
        <f t="shared" si="179"/>
        <v>0</v>
      </c>
      <c r="HV36" s="70" t="e">
        <f t="shared" si="165"/>
        <v>#N/A</v>
      </c>
      <c r="HW36" s="70" t="e">
        <f t="shared" si="166"/>
        <v>#N/A</v>
      </c>
      <c r="HX36" s="70" t="e">
        <f t="shared" si="167"/>
        <v>#N/A</v>
      </c>
      <c r="HY36" s="70" t="e">
        <f t="shared" si="148"/>
        <v>#N/A</v>
      </c>
      <c r="IB36" s="128"/>
      <c r="IC36" s="135">
        <f t="shared" si="149"/>
        <v>0</v>
      </c>
      <c r="ID36" s="135">
        <f t="shared" si="150"/>
        <v>0</v>
      </c>
      <c r="IE36" s="70">
        <f t="shared" si="151"/>
        <v>0</v>
      </c>
      <c r="IF36" s="70" t="e">
        <f t="shared" ref="IF36:IF47" si="288">VLOOKUP(IB36,$A$3:$J$277,7)</f>
        <v>#N/A</v>
      </c>
      <c r="IG36" s="70" t="e">
        <f t="shared" ref="IG36:IG47" si="289">VLOOKUP(IB36,$A$3:$J$277,8)</f>
        <v>#N/A</v>
      </c>
      <c r="IH36" s="70" t="e">
        <f t="shared" ref="IH36:IH47" si="290">VLOOKUP(IB36,$A$3:$J$277,9)</f>
        <v>#N/A</v>
      </c>
      <c r="II36" s="70" t="e">
        <f t="shared" ref="II36:II47" si="291">SUM(IF36:IH36)</f>
        <v>#N/A</v>
      </c>
      <c r="IJ36" s="138" t="e">
        <f t="shared" si="241"/>
        <v>#N/A</v>
      </c>
      <c r="IM36">
        <v>40</v>
      </c>
      <c r="IN36" s="135" t="str">
        <f t="shared" si="242"/>
        <v xml:space="preserve">Inge </v>
      </c>
      <c r="IO36" s="135" t="str">
        <f t="shared" si="243"/>
        <v>Olsson</v>
      </c>
      <c r="IP36" s="70" t="str">
        <f t="shared" si="244"/>
        <v>Roma IF</v>
      </c>
      <c r="IQ36" s="70">
        <f t="shared" si="245"/>
        <v>0</v>
      </c>
      <c r="IR36" s="70">
        <f t="shared" si="246"/>
        <v>0</v>
      </c>
      <c r="IS36" s="70">
        <f t="shared" si="247"/>
        <v>0</v>
      </c>
      <c r="IT36" s="70">
        <f t="shared" si="163"/>
        <v>0</v>
      </c>
      <c r="IU36" s="138" t="str">
        <f t="shared" si="248"/>
        <v>B</v>
      </c>
    </row>
    <row r="37" spans="1:255" s="70" customFormat="1" x14ac:dyDescent="0.2">
      <c r="A37">
        <v>35</v>
      </c>
      <c r="B37" s="353" t="s">
        <v>124</v>
      </c>
      <c r="C37" s="353" t="s">
        <v>62</v>
      </c>
      <c r="D37" t="s">
        <v>128</v>
      </c>
      <c r="E37" s="133" t="str">
        <f t="shared" si="227"/>
        <v>A</v>
      </c>
      <c r="F37" s="133" t="str">
        <f t="shared" si="228"/>
        <v>H</v>
      </c>
      <c r="G37" s="251"/>
      <c r="H37" s="251"/>
      <c r="I37" s="251"/>
      <c r="J37" s="133">
        <f t="shared" si="229"/>
        <v>0</v>
      </c>
      <c r="K37" s="133">
        <f t="shared" si="230"/>
        <v>0</v>
      </c>
      <c r="L37" s="133">
        <f t="shared" si="231"/>
        <v>0</v>
      </c>
      <c r="M37" s="133"/>
      <c r="N37" s="133"/>
      <c r="O37" s="128"/>
      <c r="P37" s="133"/>
      <c r="Q37" s="133"/>
      <c r="R37" s="133"/>
      <c r="S37" s="133"/>
      <c r="T37" s="133"/>
      <c r="U37" s="133"/>
      <c r="V37" s="133"/>
      <c r="W37" s="133"/>
      <c r="X37" s="70">
        <v>2</v>
      </c>
      <c r="Y37">
        <v>6</v>
      </c>
      <c r="Z37" s="135" t="str">
        <f t="shared" si="249"/>
        <v xml:space="preserve">Torsten </v>
      </c>
      <c r="AA37" s="135" t="str">
        <f t="shared" si="250"/>
        <v>Olofsson</v>
      </c>
      <c r="AB37" s="70" t="str">
        <f t="shared" si="251"/>
        <v>Banda VK</v>
      </c>
      <c r="AC37" s="70">
        <f t="shared" si="252"/>
        <v>0</v>
      </c>
      <c r="AD37" s="70">
        <f t="shared" si="253"/>
        <v>0</v>
      </c>
      <c r="AE37" s="70">
        <f t="shared" si="254"/>
        <v>0</v>
      </c>
      <c r="AF37" s="70">
        <f t="shared" si="255"/>
        <v>0</v>
      </c>
      <c r="AH37" s="70">
        <v>2</v>
      </c>
      <c r="AI37">
        <v>5</v>
      </c>
      <c r="AJ37" s="135" t="str">
        <f t="shared" si="256"/>
        <v>Kjell-Åke</v>
      </c>
      <c r="AK37" s="135" t="str">
        <f t="shared" si="257"/>
        <v>Ohlin</v>
      </c>
      <c r="AL37" s="70" t="str">
        <f t="shared" si="258"/>
        <v>Banda VK</v>
      </c>
      <c r="AM37" s="70">
        <f t="shared" si="259"/>
        <v>0</v>
      </c>
      <c r="AN37" s="70">
        <f t="shared" si="260"/>
        <v>0</v>
      </c>
      <c r="AO37" s="70">
        <f t="shared" si="261"/>
        <v>0</v>
      </c>
      <c r="AP37" s="70">
        <f t="shared" si="262"/>
        <v>0</v>
      </c>
      <c r="AR37" s="70">
        <v>2</v>
      </c>
      <c r="AS37">
        <v>6</v>
      </c>
      <c r="AT37" s="135" t="str">
        <f t="shared" si="263"/>
        <v xml:space="preserve">Torsten </v>
      </c>
      <c r="AU37" s="135" t="str">
        <f t="shared" si="264"/>
        <v>Olofsson</v>
      </c>
      <c r="AV37" s="70" t="str">
        <f t="shared" si="265"/>
        <v>Banda VK</v>
      </c>
      <c r="AW37" s="70">
        <f t="shared" si="266"/>
        <v>0</v>
      </c>
      <c r="AX37" s="70">
        <f t="shared" si="267"/>
        <v>0</v>
      </c>
      <c r="AY37" s="70">
        <f t="shared" si="268"/>
        <v>0</v>
      </c>
      <c r="AZ37" s="70">
        <f t="shared" si="269"/>
        <v>0</v>
      </c>
      <c r="BC37" s="128">
        <v>46</v>
      </c>
      <c r="BL37" s="70">
        <v>2</v>
      </c>
      <c r="BM37">
        <v>37</v>
      </c>
      <c r="BN37" s="135" t="str">
        <f t="shared" si="270"/>
        <v xml:space="preserve">Jan </v>
      </c>
      <c r="BO37" s="135" t="str">
        <f t="shared" si="271"/>
        <v>Larsson</v>
      </c>
      <c r="BP37" s="70" t="str">
        <f t="shared" si="272"/>
        <v>Mulde VK</v>
      </c>
      <c r="BQ37" s="70">
        <f t="shared" si="273"/>
        <v>0</v>
      </c>
      <c r="BR37" s="70">
        <f t="shared" si="274"/>
        <v>0</v>
      </c>
      <c r="BS37" s="70">
        <f t="shared" si="275"/>
        <v>0</v>
      </c>
      <c r="BT37" s="70">
        <f t="shared" si="276"/>
        <v>0</v>
      </c>
      <c r="BV37" s="70">
        <v>2</v>
      </c>
      <c r="BW37" s="128"/>
      <c r="BX37" s="135">
        <f t="shared" si="277"/>
        <v>0</v>
      </c>
      <c r="BY37" s="135">
        <f t="shared" si="278"/>
        <v>0</v>
      </c>
      <c r="BZ37" s="70">
        <f t="shared" si="279"/>
        <v>0</v>
      </c>
      <c r="CA37" s="70" t="e">
        <f t="shared" si="280"/>
        <v>#N/A</v>
      </c>
      <c r="CB37" s="70" t="e">
        <f t="shared" si="281"/>
        <v>#N/A</v>
      </c>
      <c r="CC37" s="70" t="e">
        <f t="shared" si="282"/>
        <v>#N/A</v>
      </c>
      <c r="CD37" s="70" t="e">
        <f t="shared" si="283"/>
        <v>#N/A</v>
      </c>
      <c r="CG37" s="128"/>
      <c r="CH37" s="135">
        <f t="shared" si="232"/>
        <v>0</v>
      </c>
      <c r="CI37" s="135">
        <f t="shared" si="233"/>
        <v>0</v>
      </c>
      <c r="CJ37" s="70">
        <f t="shared" si="234"/>
        <v>0</v>
      </c>
      <c r="CQ37" s="70">
        <v>35</v>
      </c>
      <c r="CR37" s="128"/>
      <c r="CS37" s="135">
        <f t="shared" si="62"/>
        <v>0</v>
      </c>
      <c r="CT37" s="135">
        <f t="shared" si="63"/>
        <v>0</v>
      </c>
      <c r="CU37" s="70">
        <f t="shared" si="64"/>
        <v>0</v>
      </c>
      <c r="CV37" s="70" t="e">
        <f t="shared" si="65"/>
        <v>#N/A</v>
      </c>
      <c r="CW37" s="70" t="e">
        <f t="shared" si="66"/>
        <v>#N/A</v>
      </c>
      <c r="CX37" s="70" t="e">
        <f t="shared" si="67"/>
        <v>#N/A</v>
      </c>
      <c r="CY37" s="70" t="e">
        <f t="shared" si="68"/>
        <v>#N/A</v>
      </c>
      <c r="DA37" s="70">
        <f t="shared" si="69"/>
        <v>0</v>
      </c>
      <c r="DC37" s="128"/>
      <c r="DD37" s="135">
        <f t="shared" si="222"/>
        <v>0</v>
      </c>
      <c r="DE37" s="135">
        <f t="shared" si="212"/>
        <v>0</v>
      </c>
      <c r="DF37" s="70">
        <f t="shared" si="213"/>
        <v>0</v>
      </c>
      <c r="DG37" s="134"/>
      <c r="DH37" s="134"/>
      <c r="DI37" s="134"/>
      <c r="DJ37" s="134"/>
      <c r="DM37" s="128"/>
      <c r="DN37" s="135">
        <f t="shared" si="226"/>
        <v>0</v>
      </c>
      <c r="DO37" s="135">
        <f t="shared" si="235"/>
        <v>0</v>
      </c>
      <c r="DP37" s="70">
        <f t="shared" si="236"/>
        <v>0</v>
      </c>
      <c r="DQ37" s="134"/>
      <c r="DR37" s="134"/>
      <c r="DS37" s="134"/>
      <c r="DT37" s="134"/>
      <c r="DW37" s="128"/>
      <c r="DX37" s="135"/>
      <c r="DY37" s="135"/>
      <c r="EA37" s="134"/>
      <c r="EB37" s="134"/>
      <c r="EC37" s="134"/>
      <c r="ED37" s="134"/>
      <c r="EF37" s="70">
        <v>35</v>
      </c>
      <c r="EH37" s="135">
        <f t="shared" si="237"/>
        <v>0</v>
      </c>
      <c r="EI37" s="135">
        <f t="shared" si="238"/>
        <v>0</v>
      </c>
      <c r="EJ37" s="70">
        <f t="shared" si="239"/>
        <v>0</v>
      </c>
      <c r="EK37" s="70" t="e">
        <f t="shared" si="90"/>
        <v>#N/A</v>
      </c>
      <c r="EL37" s="70" t="e">
        <f t="shared" si="91"/>
        <v>#N/A</v>
      </c>
      <c r="EM37" s="70" t="e">
        <f t="shared" si="92"/>
        <v>#N/A</v>
      </c>
      <c r="EN37" s="70" t="e">
        <f t="shared" si="93"/>
        <v>#N/A</v>
      </c>
      <c r="EO37" s="138" t="e">
        <f t="shared" si="240"/>
        <v>#N/A</v>
      </c>
      <c r="ER37" s="128"/>
      <c r="ES37" s="135">
        <f t="shared" si="225"/>
        <v>0</v>
      </c>
      <c r="ET37" s="135">
        <f t="shared" si="220"/>
        <v>0</v>
      </c>
      <c r="EU37" s="70">
        <f t="shared" si="221"/>
        <v>0</v>
      </c>
      <c r="EV37" s="134"/>
      <c r="EW37" s="134"/>
      <c r="EX37" s="134"/>
      <c r="EY37" s="134"/>
      <c r="FD37" s="135"/>
      <c r="FE37" s="135"/>
      <c r="FG37" s="135"/>
      <c r="FH37" s="135"/>
      <c r="FJ37" s="135"/>
      <c r="FK37" s="135"/>
      <c r="FT37" s="135">
        <f t="shared" si="183"/>
        <v>0</v>
      </c>
      <c r="FU37" s="135">
        <f t="shared" si="184"/>
        <v>0</v>
      </c>
      <c r="FW37" s="135">
        <f t="shared" si="185"/>
        <v>0</v>
      </c>
      <c r="FX37" s="135">
        <f t="shared" si="186"/>
        <v>0</v>
      </c>
      <c r="FZ37" s="135">
        <f t="shared" si="187"/>
        <v>0</v>
      </c>
      <c r="GA37" s="135">
        <f t="shared" si="188"/>
        <v>0</v>
      </c>
      <c r="GB37" s="70" t="e">
        <f t="shared" si="284"/>
        <v>#N/A</v>
      </c>
      <c r="GC37" s="70" t="e">
        <f t="shared" si="285"/>
        <v>#N/A</v>
      </c>
      <c r="GD37" s="70" t="e">
        <f t="shared" si="286"/>
        <v>#N/A</v>
      </c>
      <c r="GE37" s="70" t="e">
        <f t="shared" si="287"/>
        <v>#N/A</v>
      </c>
      <c r="GI37" s="135">
        <f t="shared" si="168"/>
        <v>0</v>
      </c>
      <c r="GJ37" s="135">
        <f t="shared" si="169"/>
        <v>0</v>
      </c>
      <c r="GL37" s="135">
        <f t="shared" si="170"/>
        <v>0</v>
      </c>
      <c r="GM37" s="135">
        <f t="shared" si="171"/>
        <v>0</v>
      </c>
      <c r="GO37" s="135">
        <f t="shared" si="172"/>
        <v>0</v>
      </c>
      <c r="GP37" s="135">
        <f t="shared" si="173"/>
        <v>0</v>
      </c>
      <c r="GY37" s="135">
        <f t="shared" si="214"/>
        <v>0</v>
      </c>
      <c r="GZ37" s="135">
        <f t="shared" si="215"/>
        <v>0</v>
      </c>
      <c r="HB37" s="135">
        <f t="shared" si="216"/>
        <v>0</v>
      </c>
      <c r="HC37" s="135">
        <f t="shared" si="217"/>
        <v>0</v>
      </c>
      <c r="HE37" s="135">
        <f t="shared" si="218"/>
        <v>0</v>
      </c>
      <c r="HF37" s="135">
        <f t="shared" si="219"/>
        <v>0</v>
      </c>
      <c r="HN37" s="135">
        <f t="shared" si="174"/>
        <v>0</v>
      </c>
      <c r="HO37" s="135">
        <f t="shared" si="175"/>
        <v>0</v>
      </c>
      <c r="HQ37" s="135">
        <f t="shared" si="176"/>
        <v>0</v>
      </c>
      <c r="HR37" s="135">
        <f t="shared" si="177"/>
        <v>0</v>
      </c>
      <c r="HT37" s="135">
        <f t="shared" si="178"/>
        <v>0</v>
      </c>
      <c r="HU37" s="135">
        <f t="shared" si="179"/>
        <v>0</v>
      </c>
      <c r="HV37" s="70" t="e">
        <f t="shared" si="165"/>
        <v>#N/A</v>
      </c>
      <c r="HW37" s="70" t="e">
        <f t="shared" si="166"/>
        <v>#N/A</v>
      </c>
      <c r="HX37" s="70" t="e">
        <f t="shared" si="167"/>
        <v>#N/A</v>
      </c>
      <c r="HY37" s="70" t="e">
        <f t="shared" si="148"/>
        <v>#N/A</v>
      </c>
      <c r="IB37" s="128"/>
      <c r="IC37" s="135">
        <f t="shared" si="149"/>
        <v>0</v>
      </c>
      <c r="ID37" s="135">
        <f t="shared" si="150"/>
        <v>0</v>
      </c>
      <c r="IE37" s="70">
        <f t="shared" si="151"/>
        <v>0</v>
      </c>
      <c r="IF37" s="70" t="e">
        <f t="shared" si="288"/>
        <v>#N/A</v>
      </c>
      <c r="IG37" s="70" t="e">
        <f t="shared" si="289"/>
        <v>#N/A</v>
      </c>
      <c r="IH37" s="70" t="e">
        <f t="shared" si="290"/>
        <v>#N/A</v>
      </c>
      <c r="II37" s="70" t="e">
        <f t="shared" si="291"/>
        <v>#N/A</v>
      </c>
      <c r="IJ37" s="138" t="e">
        <f t="shared" si="241"/>
        <v>#N/A</v>
      </c>
      <c r="IM37">
        <v>45</v>
      </c>
      <c r="IN37" s="135" t="str">
        <f t="shared" si="242"/>
        <v>Markus</v>
      </c>
      <c r="IO37" s="135" t="str">
        <f t="shared" si="243"/>
        <v>Eliasson</v>
      </c>
      <c r="IP37" s="70" t="str">
        <f t="shared" si="244"/>
        <v>VK Björken</v>
      </c>
      <c r="IQ37" s="70">
        <f t="shared" si="245"/>
        <v>0</v>
      </c>
      <c r="IR37" s="70">
        <f t="shared" si="246"/>
        <v>0</v>
      </c>
      <c r="IS37" s="70">
        <f t="shared" si="247"/>
        <v>0</v>
      </c>
      <c r="IT37" s="70">
        <f t="shared" si="163"/>
        <v>0</v>
      </c>
      <c r="IU37" s="138" t="str">
        <f t="shared" si="248"/>
        <v>D</v>
      </c>
    </row>
    <row r="38" spans="1:255" s="70" customFormat="1" x14ac:dyDescent="0.2">
      <c r="A38">
        <v>36</v>
      </c>
      <c r="B38" s="353" t="s">
        <v>133</v>
      </c>
      <c r="C38" s="353" t="s">
        <v>441</v>
      </c>
      <c r="D38" s="133" t="s">
        <v>136</v>
      </c>
      <c r="E38" s="133" t="str">
        <f t="shared" si="227"/>
        <v>A</v>
      </c>
      <c r="F38" s="133" t="str">
        <f t="shared" si="228"/>
        <v>H</v>
      </c>
      <c r="G38" s="251"/>
      <c r="H38" s="251"/>
      <c r="I38" s="251"/>
      <c r="J38" s="133">
        <f t="shared" si="229"/>
        <v>0</v>
      </c>
      <c r="K38" s="133">
        <f t="shared" si="230"/>
        <v>0</v>
      </c>
      <c r="L38" s="133">
        <f t="shared" si="231"/>
        <v>0</v>
      </c>
      <c r="M38" s="133"/>
      <c r="N38" s="133"/>
      <c r="O38" s="128"/>
      <c r="P38" s="135"/>
      <c r="Q38" s="135"/>
      <c r="R38" s="133"/>
      <c r="S38" s="133"/>
      <c r="T38" s="133"/>
      <c r="U38" s="133"/>
      <c r="V38" s="133"/>
      <c r="W38" s="133"/>
      <c r="X38" s="70">
        <v>3</v>
      </c>
      <c r="Y38">
        <v>33</v>
      </c>
      <c r="Z38" s="135" t="str">
        <f t="shared" si="249"/>
        <v>Ola</v>
      </c>
      <c r="AA38" s="135" t="str">
        <f t="shared" si="250"/>
        <v>Nilsson</v>
      </c>
      <c r="AB38" s="70" t="str">
        <f t="shared" si="251"/>
        <v>Hablingbo IK</v>
      </c>
      <c r="AC38" s="70">
        <f t="shared" si="252"/>
        <v>0</v>
      </c>
      <c r="AD38" s="70">
        <f t="shared" si="253"/>
        <v>0</v>
      </c>
      <c r="AE38" s="70">
        <f t="shared" si="254"/>
        <v>0</v>
      </c>
      <c r="AF38" s="70">
        <f t="shared" si="255"/>
        <v>0</v>
      </c>
      <c r="AG38" s="135"/>
      <c r="AH38" s="70">
        <v>3</v>
      </c>
      <c r="AI38">
        <v>10</v>
      </c>
      <c r="AJ38" s="135" t="str">
        <f t="shared" si="256"/>
        <v xml:space="preserve">Rune </v>
      </c>
      <c r="AK38" s="135" t="str">
        <f t="shared" si="257"/>
        <v>Olsson</v>
      </c>
      <c r="AL38" s="70" t="str">
        <f t="shared" si="258"/>
        <v>Bäl IF</v>
      </c>
      <c r="AM38" s="70">
        <f t="shared" si="259"/>
        <v>0</v>
      </c>
      <c r="AN38" s="70">
        <f t="shared" si="260"/>
        <v>0</v>
      </c>
      <c r="AO38" s="70">
        <f t="shared" si="261"/>
        <v>0</v>
      </c>
      <c r="AP38" s="70">
        <f t="shared" si="262"/>
        <v>0</v>
      </c>
      <c r="AR38" s="70">
        <v>3</v>
      </c>
      <c r="AS38">
        <v>33</v>
      </c>
      <c r="AT38" s="135" t="str">
        <f t="shared" si="263"/>
        <v>Ola</v>
      </c>
      <c r="AU38" s="135" t="str">
        <f t="shared" si="264"/>
        <v>Nilsson</v>
      </c>
      <c r="AV38" s="70" t="str">
        <f t="shared" si="265"/>
        <v>Hablingbo IK</v>
      </c>
      <c r="AW38" s="70">
        <f t="shared" si="266"/>
        <v>0</v>
      </c>
      <c r="AX38" s="70">
        <f t="shared" si="267"/>
        <v>0</v>
      </c>
      <c r="AY38" s="70">
        <f t="shared" si="268"/>
        <v>0</v>
      </c>
      <c r="AZ38" s="70">
        <f t="shared" si="269"/>
        <v>0</v>
      </c>
      <c r="BC38" s="128">
        <v>132</v>
      </c>
      <c r="BD38" s="135"/>
      <c r="BE38" s="135"/>
      <c r="BL38" s="70">
        <v>3</v>
      </c>
      <c r="BM38">
        <v>75</v>
      </c>
      <c r="BN38" s="135">
        <f t="shared" si="270"/>
        <v>0</v>
      </c>
      <c r="BO38" s="135">
        <f t="shared" si="271"/>
        <v>0</v>
      </c>
      <c r="BP38" s="70">
        <f t="shared" si="272"/>
        <v>0</v>
      </c>
      <c r="BQ38" s="70">
        <f t="shared" si="273"/>
        <v>0</v>
      </c>
      <c r="BR38" s="70">
        <f t="shared" si="274"/>
        <v>0</v>
      </c>
      <c r="BS38" s="70">
        <f t="shared" si="275"/>
        <v>0</v>
      </c>
      <c r="BT38" s="70">
        <f t="shared" si="276"/>
        <v>0</v>
      </c>
      <c r="BV38" s="70">
        <v>3</v>
      </c>
      <c r="BW38" s="128"/>
      <c r="BX38" s="135">
        <f t="shared" si="277"/>
        <v>0</v>
      </c>
      <c r="BY38" s="135">
        <f t="shared" si="278"/>
        <v>0</v>
      </c>
      <c r="BZ38" s="70">
        <f t="shared" si="279"/>
        <v>0</v>
      </c>
      <c r="CA38" s="70" t="e">
        <f t="shared" si="280"/>
        <v>#N/A</v>
      </c>
      <c r="CB38" s="70" t="e">
        <f t="shared" si="281"/>
        <v>#N/A</v>
      </c>
      <c r="CC38" s="70" t="e">
        <f t="shared" si="282"/>
        <v>#N/A</v>
      </c>
      <c r="CD38" s="70" t="e">
        <f t="shared" si="283"/>
        <v>#N/A</v>
      </c>
      <c r="CG38" s="128"/>
      <c r="CH38" s="135">
        <f t="shared" si="232"/>
        <v>0</v>
      </c>
      <c r="CI38" s="135">
        <f t="shared" si="233"/>
        <v>0</v>
      </c>
      <c r="CJ38" s="70">
        <f t="shared" si="234"/>
        <v>0</v>
      </c>
      <c r="CR38" s="128"/>
      <c r="CS38" s="135">
        <f>VLOOKUP(CR38,Namn,27)</f>
        <v>0</v>
      </c>
      <c r="CT38" s="135">
        <f t="shared" ref="CT38:CT64" si="292">VLOOKUP(CR38,Namn,3)</f>
        <v>0</v>
      </c>
      <c r="CU38" s="70">
        <f t="shared" ref="CU38:CU64" si="293">VLOOKUP(CR38,Namn,26)</f>
        <v>0</v>
      </c>
      <c r="CV38" s="134" t="e">
        <f t="shared" si="65"/>
        <v>#N/A</v>
      </c>
      <c r="CW38" s="134" t="e">
        <f t="shared" si="66"/>
        <v>#N/A</v>
      </c>
      <c r="CX38" s="134" t="e">
        <f t="shared" si="67"/>
        <v>#N/A</v>
      </c>
      <c r="CY38" s="134" t="e">
        <f t="shared" si="68"/>
        <v>#N/A</v>
      </c>
      <c r="CZ38" s="134"/>
      <c r="DA38" s="70">
        <f t="shared" si="69"/>
        <v>0</v>
      </c>
      <c r="DC38" s="128"/>
      <c r="DD38" s="135">
        <f t="shared" si="222"/>
        <v>0</v>
      </c>
      <c r="DE38" s="135">
        <f t="shared" si="212"/>
        <v>0</v>
      </c>
      <c r="DF38" s="70">
        <f t="shared" si="213"/>
        <v>0</v>
      </c>
      <c r="DG38" s="134"/>
      <c r="DH38" s="134"/>
      <c r="DI38" s="134"/>
      <c r="DJ38" s="134"/>
      <c r="DM38" s="128"/>
      <c r="DN38" s="135">
        <f t="shared" si="226"/>
        <v>0</v>
      </c>
      <c r="DO38" s="135">
        <f t="shared" si="235"/>
        <v>0</v>
      </c>
      <c r="DP38" s="70">
        <f t="shared" si="236"/>
        <v>0</v>
      </c>
      <c r="DQ38" s="134"/>
      <c r="DR38" s="134"/>
      <c r="DS38" s="134"/>
      <c r="DT38" s="134"/>
      <c r="DW38" s="128"/>
      <c r="DX38" s="135"/>
      <c r="DY38" s="135"/>
      <c r="EA38" s="134"/>
      <c r="EB38" s="134"/>
      <c r="EC38" s="134"/>
      <c r="ED38" s="134"/>
      <c r="EF38" s="70">
        <v>36</v>
      </c>
      <c r="EG38" s="128"/>
      <c r="EH38" s="135">
        <f t="shared" si="237"/>
        <v>0</v>
      </c>
      <c r="EI38" s="135">
        <f t="shared" si="238"/>
        <v>0</v>
      </c>
      <c r="EJ38" s="70">
        <f t="shared" si="239"/>
        <v>0</v>
      </c>
      <c r="EK38" s="70" t="e">
        <f t="shared" si="90"/>
        <v>#N/A</v>
      </c>
      <c r="EL38" s="70" t="e">
        <f t="shared" si="91"/>
        <v>#N/A</v>
      </c>
      <c r="EM38" s="70" t="e">
        <f t="shared" si="92"/>
        <v>#N/A</v>
      </c>
      <c r="EN38" s="70" t="e">
        <f t="shared" si="93"/>
        <v>#N/A</v>
      </c>
      <c r="EO38" s="138" t="e">
        <f t="shared" si="240"/>
        <v>#N/A</v>
      </c>
      <c r="ER38" s="128"/>
      <c r="ES38" s="135">
        <f t="shared" si="225"/>
        <v>0</v>
      </c>
      <c r="ET38" s="135">
        <f t="shared" si="220"/>
        <v>0</v>
      </c>
      <c r="EU38" s="70">
        <f t="shared" si="221"/>
        <v>0</v>
      </c>
      <c r="EV38" s="134"/>
      <c r="EW38" s="134"/>
      <c r="EX38" s="134"/>
      <c r="EY38" s="134"/>
      <c r="FD38" s="135"/>
      <c r="FE38" s="135"/>
      <c r="FG38" s="135"/>
      <c r="FH38" s="135"/>
      <c r="FJ38" s="135"/>
      <c r="FK38" s="135"/>
      <c r="FT38" s="135">
        <f t="shared" si="183"/>
        <v>0</v>
      </c>
      <c r="FU38" s="135">
        <f t="shared" si="184"/>
        <v>0</v>
      </c>
      <c r="FW38" s="135">
        <f t="shared" si="185"/>
        <v>0</v>
      </c>
      <c r="FX38" s="135">
        <f t="shared" si="186"/>
        <v>0</v>
      </c>
      <c r="FZ38" s="135">
        <f t="shared" si="187"/>
        <v>0</v>
      </c>
      <c r="GA38" s="135">
        <f t="shared" si="188"/>
        <v>0</v>
      </c>
      <c r="GB38" s="70" t="e">
        <f t="shared" si="284"/>
        <v>#N/A</v>
      </c>
      <c r="GC38" s="70" t="e">
        <f t="shared" si="285"/>
        <v>#N/A</v>
      </c>
      <c r="GD38" s="70" t="e">
        <f t="shared" si="286"/>
        <v>#N/A</v>
      </c>
      <c r="GE38" s="70" t="e">
        <f t="shared" si="287"/>
        <v>#N/A</v>
      </c>
      <c r="GI38" s="135">
        <f t="shared" si="168"/>
        <v>0</v>
      </c>
      <c r="GJ38" s="135">
        <f t="shared" si="169"/>
        <v>0</v>
      </c>
      <c r="GL38" s="135">
        <f t="shared" si="170"/>
        <v>0</v>
      </c>
      <c r="GM38" s="135">
        <f t="shared" si="171"/>
        <v>0</v>
      </c>
      <c r="GO38" s="135">
        <f t="shared" si="172"/>
        <v>0</v>
      </c>
      <c r="GP38" s="135">
        <f t="shared" si="173"/>
        <v>0</v>
      </c>
      <c r="GY38" s="135">
        <f t="shared" si="214"/>
        <v>0</v>
      </c>
      <c r="GZ38" s="135">
        <f t="shared" si="215"/>
        <v>0</v>
      </c>
      <c r="HB38" s="135">
        <f t="shared" si="216"/>
        <v>0</v>
      </c>
      <c r="HC38" s="135">
        <f t="shared" si="217"/>
        <v>0</v>
      </c>
      <c r="HE38" s="135">
        <f t="shared" si="218"/>
        <v>0</v>
      </c>
      <c r="HF38" s="135">
        <f t="shared" si="219"/>
        <v>0</v>
      </c>
      <c r="HN38" s="135">
        <f t="shared" si="174"/>
        <v>0</v>
      </c>
      <c r="HO38" s="135">
        <f t="shared" si="175"/>
        <v>0</v>
      </c>
      <c r="HQ38" s="135">
        <f t="shared" si="176"/>
        <v>0</v>
      </c>
      <c r="HR38" s="135">
        <f t="shared" si="177"/>
        <v>0</v>
      </c>
      <c r="HT38" s="135">
        <f t="shared" si="178"/>
        <v>0</v>
      </c>
      <c r="HU38" s="135">
        <f t="shared" si="179"/>
        <v>0</v>
      </c>
      <c r="HV38" s="70" t="e">
        <f t="shared" si="165"/>
        <v>#N/A</v>
      </c>
      <c r="HW38" s="70" t="e">
        <f t="shared" si="166"/>
        <v>#N/A</v>
      </c>
      <c r="HX38" s="70" t="e">
        <f t="shared" si="167"/>
        <v>#N/A</v>
      </c>
      <c r="HY38" s="70" t="e">
        <f t="shared" si="148"/>
        <v>#N/A</v>
      </c>
      <c r="IB38" s="128"/>
      <c r="IC38" s="135">
        <f t="shared" si="149"/>
        <v>0</v>
      </c>
      <c r="ID38" s="135">
        <f t="shared" si="150"/>
        <v>0</v>
      </c>
      <c r="IE38" s="70">
        <f t="shared" si="151"/>
        <v>0</v>
      </c>
      <c r="IF38" s="70" t="e">
        <f t="shared" si="288"/>
        <v>#N/A</v>
      </c>
      <c r="IG38" s="70" t="e">
        <f t="shared" si="289"/>
        <v>#N/A</v>
      </c>
      <c r="IH38" s="70" t="e">
        <f t="shared" si="290"/>
        <v>#N/A</v>
      </c>
      <c r="II38" s="70" t="e">
        <f t="shared" si="291"/>
        <v>#N/A</v>
      </c>
      <c r="IJ38" s="138" t="e">
        <f t="shared" si="241"/>
        <v>#N/A</v>
      </c>
      <c r="IM38">
        <v>46</v>
      </c>
      <c r="IN38" s="135" t="str">
        <f t="shared" si="242"/>
        <v>Joacim</v>
      </c>
      <c r="IO38" s="135" t="str">
        <f t="shared" si="243"/>
        <v>Jonsson</v>
      </c>
      <c r="IP38" s="70" t="str">
        <f t="shared" si="244"/>
        <v>VK Björken</v>
      </c>
      <c r="IQ38" s="70">
        <f t="shared" si="245"/>
        <v>0</v>
      </c>
      <c r="IR38" s="70">
        <f t="shared" si="246"/>
        <v>0</v>
      </c>
      <c r="IS38" s="70">
        <f t="shared" si="247"/>
        <v>0</v>
      </c>
      <c r="IT38" s="70">
        <f t="shared" si="163"/>
        <v>0</v>
      </c>
      <c r="IU38" s="138" t="str">
        <f t="shared" si="248"/>
        <v>B</v>
      </c>
    </row>
    <row r="39" spans="1:255" s="70" customFormat="1" x14ac:dyDescent="0.2">
      <c r="A39">
        <v>37</v>
      </c>
      <c r="B39" s="353" t="s">
        <v>77</v>
      </c>
      <c r="C39" s="353" t="s">
        <v>78</v>
      </c>
      <c r="D39" s="133" t="s">
        <v>427</v>
      </c>
      <c r="E39" s="133" t="str">
        <f t="shared" si="227"/>
        <v>A</v>
      </c>
      <c r="F39" s="133" t="str">
        <f t="shared" si="228"/>
        <v>H</v>
      </c>
      <c r="G39" s="251"/>
      <c r="H39" s="251"/>
      <c r="I39" s="251"/>
      <c r="J39" s="133">
        <f t="shared" si="229"/>
        <v>0</v>
      </c>
      <c r="K39" s="133">
        <f t="shared" si="230"/>
        <v>0</v>
      </c>
      <c r="L39" s="133">
        <f t="shared" si="231"/>
        <v>0</v>
      </c>
      <c r="M39" s="133"/>
      <c r="N39" s="133"/>
      <c r="O39" s="128"/>
      <c r="P39" s="135"/>
      <c r="Q39" s="135"/>
      <c r="R39" s="133"/>
      <c r="S39" s="133"/>
      <c r="T39" s="133"/>
      <c r="U39" s="133"/>
      <c r="V39" s="133"/>
      <c r="W39" s="133"/>
      <c r="X39" s="70">
        <v>4</v>
      </c>
      <c r="Y39">
        <v>34</v>
      </c>
      <c r="Z39" s="135" t="str">
        <f t="shared" si="249"/>
        <v xml:space="preserve">Roland </v>
      </c>
      <c r="AA39" s="135" t="str">
        <f t="shared" si="250"/>
        <v>Nilsson</v>
      </c>
      <c r="AB39" s="70" t="str">
        <f t="shared" si="251"/>
        <v>Hablingbo IK</v>
      </c>
      <c r="AC39" s="70">
        <f t="shared" si="252"/>
        <v>0</v>
      </c>
      <c r="AD39" s="70">
        <f t="shared" si="253"/>
        <v>0</v>
      </c>
      <c r="AE39" s="70">
        <f t="shared" si="254"/>
        <v>0</v>
      </c>
      <c r="AF39" s="70">
        <f t="shared" si="255"/>
        <v>0</v>
      </c>
      <c r="AG39" s="135"/>
      <c r="AH39" s="70">
        <v>4</v>
      </c>
      <c r="AI39">
        <v>94</v>
      </c>
      <c r="AJ39" s="135">
        <f t="shared" si="256"/>
        <v>0</v>
      </c>
      <c r="AK39" s="135">
        <f t="shared" si="257"/>
        <v>0</v>
      </c>
      <c r="AL39" s="70">
        <f t="shared" si="258"/>
        <v>0</v>
      </c>
      <c r="AM39" s="70">
        <f t="shared" si="259"/>
        <v>0</v>
      </c>
      <c r="AN39" s="70">
        <f t="shared" si="260"/>
        <v>0</v>
      </c>
      <c r="AO39" s="70">
        <f t="shared" si="261"/>
        <v>0</v>
      </c>
      <c r="AP39" s="70">
        <f t="shared" si="262"/>
        <v>0</v>
      </c>
      <c r="AR39" s="70">
        <v>4</v>
      </c>
      <c r="AS39">
        <v>34</v>
      </c>
      <c r="AT39" s="135" t="str">
        <f t="shared" si="263"/>
        <v xml:space="preserve">Roland </v>
      </c>
      <c r="AU39" s="135" t="str">
        <f t="shared" si="264"/>
        <v>Nilsson</v>
      </c>
      <c r="AV39" s="70" t="str">
        <f t="shared" si="265"/>
        <v>Hablingbo IK</v>
      </c>
      <c r="AW39" s="70">
        <f t="shared" si="266"/>
        <v>0</v>
      </c>
      <c r="AX39" s="70">
        <f t="shared" si="267"/>
        <v>0</v>
      </c>
      <c r="AY39" s="70">
        <f t="shared" si="268"/>
        <v>0</v>
      </c>
      <c r="AZ39" s="70">
        <f t="shared" si="269"/>
        <v>0</v>
      </c>
      <c r="BC39" s="128"/>
      <c r="BD39" s="135"/>
      <c r="BE39" s="135"/>
      <c r="BL39" s="70">
        <v>4</v>
      </c>
      <c r="BM39">
        <v>77</v>
      </c>
      <c r="BN39" s="135">
        <f t="shared" si="270"/>
        <v>0</v>
      </c>
      <c r="BO39" s="135">
        <f t="shared" si="271"/>
        <v>0</v>
      </c>
      <c r="BP39" s="70">
        <f t="shared" si="272"/>
        <v>0</v>
      </c>
      <c r="BQ39" s="70">
        <f t="shared" si="273"/>
        <v>0</v>
      </c>
      <c r="BR39" s="70">
        <f t="shared" si="274"/>
        <v>0</v>
      </c>
      <c r="BS39" s="70">
        <f t="shared" si="275"/>
        <v>0</v>
      </c>
      <c r="BT39" s="70">
        <f t="shared" si="276"/>
        <v>0</v>
      </c>
      <c r="BV39" s="70">
        <v>4</v>
      </c>
      <c r="BW39" s="128"/>
      <c r="BX39" s="135">
        <f t="shared" si="277"/>
        <v>0</v>
      </c>
      <c r="BY39" s="135">
        <f t="shared" si="278"/>
        <v>0</v>
      </c>
      <c r="BZ39" s="70">
        <f t="shared" si="279"/>
        <v>0</v>
      </c>
      <c r="CA39" s="70" t="e">
        <f t="shared" si="280"/>
        <v>#N/A</v>
      </c>
      <c r="CB39" s="70" t="e">
        <f t="shared" si="281"/>
        <v>#N/A</v>
      </c>
      <c r="CC39" s="70" t="e">
        <f t="shared" si="282"/>
        <v>#N/A</v>
      </c>
      <c r="CD39" s="70" t="e">
        <f t="shared" si="283"/>
        <v>#N/A</v>
      </c>
      <c r="CG39" s="128"/>
      <c r="CH39" s="135">
        <f t="shared" si="232"/>
        <v>0</v>
      </c>
      <c r="CI39" s="135">
        <f t="shared" si="233"/>
        <v>0</v>
      </c>
      <c r="CJ39" s="70">
        <f t="shared" si="234"/>
        <v>0</v>
      </c>
      <c r="CR39" s="128"/>
      <c r="CS39" s="135">
        <f>VLOOKUP(CR39,Namn,27)</f>
        <v>0</v>
      </c>
      <c r="CT39" s="135">
        <f t="shared" si="292"/>
        <v>0</v>
      </c>
      <c r="CU39" s="70">
        <f t="shared" si="293"/>
        <v>0</v>
      </c>
      <c r="CV39" s="134"/>
      <c r="CW39" s="134"/>
      <c r="CX39" s="134"/>
      <c r="CY39" s="134"/>
      <c r="CZ39" s="134"/>
      <c r="DC39" s="128"/>
      <c r="DD39" s="135">
        <f t="shared" si="222"/>
        <v>0</v>
      </c>
      <c r="DE39" s="135">
        <f t="shared" si="212"/>
        <v>0</v>
      </c>
      <c r="DF39" s="70">
        <f t="shared" si="213"/>
        <v>0</v>
      </c>
      <c r="DG39" s="134"/>
      <c r="DH39" s="134"/>
      <c r="DI39" s="134"/>
      <c r="DJ39" s="134"/>
      <c r="DM39" s="128"/>
      <c r="DN39" s="135">
        <f t="shared" si="226"/>
        <v>0</v>
      </c>
      <c r="DO39" s="135">
        <f t="shared" si="235"/>
        <v>0</v>
      </c>
      <c r="DP39" s="70">
        <f t="shared" si="236"/>
        <v>0</v>
      </c>
      <c r="DQ39" s="134"/>
      <c r="DR39" s="134"/>
      <c r="DS39" s="134"/>
      <c r="DT39" s="134"/>
      <c r="DW39" s="128"/>
      <c r="DX39" s="135"/>
      <c r="DY39" s="135"/>
      <c r="EA39" s="134"/>
      <c r="EB39" s="134"/>
      <c r="EC39" s="134"/>
      <c r="ED39" s="134"/>
      <c r="EF39" s="70">
        <v>37</v>
      </c>
      <c r="EH39" s="135">
        <f t="shared" si="237"/>
        <v>0</v>
      </c>
      <c r="EI39" s="135">
        <f t="shared" si="238"/>
        <v>0</v>
      </c>
      <c r="EJ39" s="70">
        <f t="shared" si="239"/>
        <v>0</v>
      </c>
      <c r="EK39" s="70" t="e">
        <f t="shared" si="90"/>
        <v>#N/A</v>
      </c>
      <c r="EL39" s="70" t="e">
        <f t="shared" si="91"/>
        <v>#N/A</v>
      </c>
      <c r="EM39" s="70" t="e">
        <f t="shared" si="92"/>
        <v>#N/A</v>
      </c>
      <c r="EN39" s="70" t="e">
        <f t="shared" si="93"/>
        <v>#N/A</v>
      </c>
      <c r="EO39" s="138" t="e">
        <f t="shared" si="240"/>
        <v>#N/A</v>
      </c>
      <c r="ER39" s="128"/>
      <c r="ES39" s="135">
        <f t="shared" si="225"/>
        <v>0</v>
      </c>
      <c r="ET39" s="135">
        <f t="shared" si="220"/>
        <v>0</v>
      </c>
      <c r="EU39" s="70">
        <f t="shared" si="221"/>
        <v>0</v>
      </c>
      <c r="EV39" s="134"/>
      <c r="EW39" s="134"/>
      <c r="EX39" s="134"/>
      <c r="EY39" s="134"/>
      <c r="FD39" s="135"/>
      <c r="FE39" s="135"/>
      <c r="FG39" s="135"/>
      <c r="FH39" s="135"/>
      <c r="FJ39" s="135"/>
      <c r="FK39" s="135"/>
      <c r="FT39" s="135">
        <f t="shared" si="183"/>
        <v>0</v>
      </c>
      <c r="FU39" s="135">
        <f t="shared" si="184"/>
        <v>0</v>
      </c>
      <c r="FW39" s="135">
        <f t="shared" si="185"/>
        <v>0</v>
      </c>
      <c r="FX39" s="135">
        <f t="shared" si="186"/>
        <v>0</v>
      </c>
      <c r="FZ39" s="135">
        <f t="shared" si="187"/>
        <v>0</v>
      </c>
      <c r="GA39" s="135">
        <f t="shared" si="188"/>
        <v>0</v>
      </c>
      <c r="GB39" s="70" t="e">
        <f t="shared" si="284"/>
        <v>#N/A</v>
      </c>
      <c r="GC39" s="70" t="e">
        <f t="shared" si="285"/>
        <v>#N/A</v>
      </c>
      <c r="GD39" s="70" t="e">
        <f t="shared" si="286"/>
        <v>#N/A</v>
      </c>
      <c r="GE39" s="70" t="e">
        <f t="shared" si="287"/>
        <v>#N/A</v>
      </c>
      <c r="GI39" s="135">
        <f t="shared" si="168"/>
        <v>0</v>
      </c>
      <c r="GJ39" s="135">
        <f t="shared" si="169"/>
        <v>0</v>
      </c>
      <c r="GL39" s="135">
        <f t="shared" si="170"/>
        <v>0</v>
      </c>
      <c r="GM39" s="135">
        <f t="shared" si="171"/>
        <v>0</v>
      </c>
      <c r="GO39" s="135">
        <f t="shared" si="172"/>
        <v>0</v>
      </c>
      <c r="GP39" s="135">
        <f t="shared" si="173"/>
        <v>0</v>
      </c>
      <c r="GY39" s="135">
        <f t="shared" si="214"/>
        <v>0</v>
      </c>
      <c r="GZ39" s="135">
        <f t="shared" si="215"/>
        <v>0</v>
      </c>
      <c r="HB39" s="135">
        <f t="shared" si="216"/>
        <v>0</v>
      </c>
      <c r="HC39" s="135">
        <f t="shared" si="217"/>
        <v>0</v>
      </c>
      <c r="HE39" s="135">
        <f t="shared" si="218"/>
        <v>0</v>
      </c>
      <c r="HF39" s="135">
        <f t="shared" si="219"/>
        <v>0</v>
      </c>
      <c r="HN39" s="135">
        <f t="shared" si="174"/>
        <v>0</v>
      </c>
      <c r="HO39" s="135">
        <f t="shared" si="175"/>
        <v>0</v>
      </c>
      <c r="HQ39" s="135">
        <f t="shared" si="176"/>
        <v>0</v>
      </c>
      <c r="HR39" s="135">
        <f t="shared" si="177"/>
        <v>0</v>
      </c>
      <c r="HT39" s="135">
        <f t="shared" si="178"/>
        <v>0</v>
      </c>
      <c r="HU39" s="135">
        <f t="shared" si="179"/>
        <v>0</v>
      </c>
      <c r="HV39" s="70" t="e">
        <f t="shared" si="165"/>
        <v>#N/A</v>
      </c>
      <c r="HW39" s="70" t="e">
        <f t="shared" si="166"/>
        <v>#N/A</v>
      </c>
      <c r="HX39" s="70" t="e">
        <f t="shared" si="167"/>
        <v>#N/A</v>
      </c>
      <c r="HY39" s="70" t="e">
        <f t="shared" si="148"/>
        <v>#N/A</v>
      </c>
      <c r="IB39" s="128"/>
      <c r="IC39" s="135">
        <f t="shared" si="149"/>
        <v>0</v>
      </c>
      <c r="ID39" s="135">
        <f t="shared" si="150"/>
        <v>0</v>
      </c>
      <c r="IE39" s="70">
        <f t="shared" si="151"/>
        <v>0</v>
      </c>
      <c r="IF39" s="70" t="e">
        <f t="shared" si="288"/>
        <v>#N/A</v>
      </c>
      <c r="IG39" s="70" t="e">
        <f t="shared" si="289"/>
        <v>#N/A</v>
      </c>
      <c r="IH39" s="70" t="e">
        <f t="shared" si="290"/>
        <v>#N/A</v>
      </c>
      <c r="II39" s="70" t="e">
        <f t="shared" si="291"/>
        <v>#N/A</v>
      </c>
      <c r="IJ39" s="138" t="e">
        <f t="shared" si="241"/>
        <v>#N/A</v>
      </c>
      <c r="IM39">
        <v>47</v>
      </c>
      <c r="IN39" s="135" t="str">
        <f t="shared" si="242"/>
        <v>Margareta</v>
      </c>
      <c r="IO39" s="135" t="str">
        <f t="shared" si="243"/>
        <v>Sasse</v>
      </c>
      <c r="IP39" s="70" t="str">
        <f t="shared" si="244"/>
        <v>Västra Frölunda</v>
      </c>
      <c r="IQ39" s="70">
        <f t="shared" si="245"/>
        <v>0</v>
      </c>
      <c r="IR39" s="70">
        <f t="shared" si="246"/>
        <v>0</v>
      </c>
      <c r="IS39" s="70">
        <f t="shared" si="247"/>
        <v>0</v>
      </c>
      <c r="IT39" s="70">
        <f t="shared" si="163"/>
        <v>0</v>
      </c>
      <c r="IU39" s="138" t="str">
        <f t="shared" si="248"/>
        <v>A</v>
      </c>
    </row>
    <row r="40" spans="1:255" s="70" customFormat="1" x14ac:dyDescent="0.2">
      <c r="A40">
        <v>38</v>
      </c>
      <c r="B40" s="353" t="s">
        <v>99</v>
      </c>
      <c r="C40" s="353" t="s">
        <v>137</v>
      </c>
      <c r="D40" s="133" t="s">
        <v>144</v>
      </c>
      <c r="E40" s="133" t="str">
        <f t="shared" si="227"/>
        <v>E</v>
      </c>
      <c r="F40" s="133" t="str">
        <f t="shared" si="228"/>
        <v>H</v>
      </c>
      <c r="G40" s="251"/>
      <c r="H40" s="251"/>
      <c r="I40" s="251"/>
      <c r="J40" s="133">
        <f t="shared" si="229"/>
        <v>0</v>
      </c>
      <c r="K40" s="133">
        <f t="shared" si="230"/>
        <v>0</v>
      </c>
      <c r="L40" s="133" t="str">
        <f t="shared" si="231"/>
        <v>X</v>
      </c>
      <c r="M40" s="133"/>
      <c r="N40" s="133"/>
      <c r="O40" s="133"/>
      <c r="P40" s="135"/>
      <c r="Q40" s="135"/>
      <c r="R40" s="133"/>
      <c r="S40" s="133"/>
      <c r="T40" s="133"/>
      <c r="U40" s="133"/>
      <c r="V40" s="133"/>
      <c r="W40" s="133"/>
      <c r="X40" s="70">
        <v>5</v>
      </c>
      <c r="Y40">
        <v>38</v>
      </c>
      <c r="Z40" s="135" t="str">
        <f t="shared" si="249"/>
        <v>Anders</v>
      </c>
      <c r="AA40" s="135" t="str">
        <f t="shared" si="250"/>
        <v>Dyplin</v>
      </c>
      <c r="AB40" s="70" t="str">
        <f t="shared" si="251"/>
        <v>Roma IF</v>
      </c>
      <c r="AC40" s="70">
        <f t="shared" si="252"/>
        <v>0</v>
      </c>
      <c r="AD40" s="70">
        <f t="shared" si="253"/>
        <v>0</v>
      </c>
      <c r="AE40" s="70">
        <f t="shared" si="254"/>
        <v>0</v>
      </c>
      <c r="AF40" s="70">
        <f t="shared" si="255"/>
        <v>0</v>
      </c>
      <c r="AG40" s="135"/>
      <c r="AH40" s="70">
        <v>5</v>
      </c>
      <c r="AI40">
        <v>96</v>
      </c>
      <c r="AJ40" s="135">
        <f t="shared" si="256"/>
        <v>0</v>
      </c>
      <c r="AK40" s="135">
        <f t="shared" si="257"/>
        <v>0</v>
      </c>
      <c r="AL40" s="70">
        <f t="shared" si="258"/>
        <v>0</v>
      </c>
      <c r="AM40" s="70">
        <f t="shared" si="259"/>
        <v>0</v>
      </c>
      <c r="AN40" s="70">
        <f t="shared" si="260"/>
        <v>0</v>
      </c>
      <c r="AO40" s="70">
        <f t="shared" si="261"/>
        <v>0</v>
      </c>
      <c r="AP40" s="70">
        <f t="shared" si="262"/>
        <v>0</v>
      </c>
      <c r="AR40" s="70">
        <v>5</v>
      </c>
      <c r="AS40">
        <v>38</v>
      </c>
      <c r="AT40" s="135" t="str">
        <f t="shared" si="263"/>
        <v>Anders</v>
      </c>
      <c r="AU40" s="135" t="str">
        <f t="shared" si="264"/>
        <v>Dyplin</v>
      </c>
      <c r="AV40" s="70" t="str">
        <f t="shared" si="265"/>
        <v>Roma IF</v>
      </c>
      <c r="AW40" s="70">
        <f t="shared" si="266"/>
        <v>0</v>
      </c>
      <c r="AX40" s="70">
        <f t="shared" si="267"/>
        <v>0</v>
      </c>
      <c r="AY40" s="70">
        <f t="shared" si="268"/>
        <v>0</v>
      </c>
      <c r="AZ40" s="70">
        <f t="shared" si="269"/>
        <v>0</v>
      </c>
      <c r="BD40" s="135"/>
      <c r="BE40" s="135"/>
      <c r="BL40" s="70">
        <v>5</v>
      </c>
      <c r="BM40">
        <v>104</v>
      </c>
      <c r="BN40" s="135">
        <f t="shared" si="270"/>
        <v>0</v>
      </c>
      <c r="BO40" s="135">
        <f t="shared" si="271"/>
        <v>0</v>
      </c>
      <c r="BP40" s="70">
        <f t="shared" si="272"/>
        <v>0</v>
      </c>
      <c r="BQ40" s="70">
        <f t="shared" si="273"/>
        <v>0</v>
      </c>
      <c r="BR40" s="70">
        <f t="shared" si="274"/>
        <v>0</v>
      </c>
      <c r="BS40" s="70">
        <f t="shared" si="275"/>
        <v>0</v>
      </c>
      <c r="BT40" s="70">
        <f t="shared" si="276"/>
        <v>0</v>
      </c>
      <c r="BV40" s="70">
        <v>5</v>
      </c>
      <c r="BW40" s="128"/>
      <c r="BX40" s="135">
        <f t="shared" si="277"/>
        <v>0</v>
      </c>
      <c r="BY40" s="135">
        <f t="shared" si="278"/>
        <v>0</v>
      </c>
      <c r="BZ40" s="70">
        <f t="shared" si="279"/>
        <v>0</v>
      </c>
      <c r="CA40" s="70" t="e">
        <f t="shared" si="280"/>
        <v>#N/A</v>
      </c>
      <c r="CB40" s="70" t="e">
        <f t="shared" si="281"/>
        <v>#N/A</v>
      </c>
      <c r="CC40" s="70" t="e">
        <f t="shared" si="282"/>
        <v>#N/A</v>
      </c>
      <c r="CD40" s="70" t="e">
        <f t="shared" si="283"/>
        <v>#N/A</v>
      </c>
      <c r="CH40" s="135">
        <f t="shared" si="232"/>
        <v>0</v>
      </c>
      <c r="CI40" s="135">
        <f t="shared" si="233"/>
        <v>0</v>
      </c>
      <c r="CJ40" s="70">
        <f t="shared" si="234"/>
        <v>0</v>
      </c>
      <c r="CR40" s="128"/>
      <c r="CS40" s="135">
        <f>VLOOKUP(CR40,Namn,27)</f>
        <v>0</v>
      </c>
      <c r="CT40" s="135">
        <f t="shared" si="292"/>
        <v>0</v>
      </c>
      <c r="CU40" s="70">
        <f t="shared" si="293"/>
        <v>0</v>
      </c>
      <c r="CV40" s="134"/>
      <c r="CW40" s="134"/>
      <c r="CX40" s="134"/>
      <c r="CY40" s="134"/>
      <c r="CZ40" s="134"/>
      <c r="DC40" s="128"/>
      <c r="DD40" s="135">
        <f t="shared" si="222"/>
        <v>0</v>
      </c>
      <c r="DE40" s="135">
        <f t="shared" si="212"/>
        <v>0</v>
      </c>
      <c r="DF40" s="70">
        <f t="shared" si="213"/>
        <v>0</v>
      </c>
      <c r="DG40" s="134"/>
      <c r="DH40" s="134"/>
      <c r="DI40" s="134"/>
      <c r="DJ40" s="134"/>
      <c r="DM40" s="128"/>
      <c r="DN40" s="135">
        <f t="shared" si="226"/>
        <v>0</v>
      </c>
      <c r="DO40" s="135">
        <f t="shared" si="235"/>
        <v>0</v>
      </c>
      <c r="DP40" s="70">
        <f t="shared" si="236"/>
        <v>0</v>
      </c>
      <c r="DQ40" s="134"/>
      <c r="DR40" s="134"/>
      <c r="DS40" s="134"/>
      <c r="DT40" s="134"/>
      <c r="DW40" s="128"/>
      <c r="DX40" s="135"/>
      <c r="DY40" s="135"/>
      <c r="EA40" s="134"/>
      <c r="EB40" s="134"/>
      <c r="EC40" s="134"/>
      <c r="ED40" s="134"/>
      <c r="EF40" s="70">
        <v>38</v>
      </c>
      <c r="EG40" s="128"/>
      <c r="EH40" s="135">
        <f t="shared" si="237"/>
        <v>0</v>
      </c>
      <c r="EI40" s="135">
        <f t="shared" si="238"/>
        <v>0</v>
      </c>
      <c r="EJ40" s="70">
        <f t="shared" si="239"/>
        <v>0</v>
      </c>
      <c r="EK40" s="70" t="e">
        <f t="shared" si="90"/>
        <v>#N/A</v>
      </c>
      <c r="EL40" s="70" t="e">
        <f t="shared" si="91"/>
        <v>#N/A</v>
      </c>
      <c r="EM40" s="70" t="e">
        <f t="shared" si="92"/>
        <v>#N/A</v>
      </c>
      <c r="EN40" s="70" t="e">
        <f t="shared" si="93"/>
        <v>#N/A</v>
      </c>
      <c r="EO40" s="138" t="e">
        <f t="shared" si="240"/>
        <v>#N/A</v>
      </c>
      <c r="ER40" s="128"/>
      <c r="ES40" s="135">
        <f t="shared" si="225"/>
        <v>0</v>
      </c>
      <c r="ET40" s="135">
        <f t="shared" si="220"/>
        <v>0</v>
      </c>
      <c r="EU40" s="70">
        <f t="shared" si="221"/>
        <v>0</v>
      </c>
      <c r="EV40" s="134"/>
      <c r="EW40" s="134"/>
      <c r="EX40" s="134"/>
      <c r="EY40" s="134"/>
      <c r="FD40" s="135"/>
      <c r="FE40" s="135"/>
      <c r="FG40" s="135"/>
      <c r="FH40" s="135"/>
      <c r="FJ40" s="135"/>
      <c r="FK40" s="135"/>
      <c r="FT40" s="135">
        <f t="shared" si="183"/>
        <v>0</v>
      </c>
      <c r="FU40" s="135">
        <f t="shared" si="184"/>
        <v>0</v>
      </c>
      <c r="FW40" s="135">
        <f t="shared" si="185"/>
        <v>0</v>
      </c>
      <c r="FX40" s="135">
        <f t="shared" si="186"/>
        <v>0</v>
      </c>
      <c r="FZ40" s="135">
        <f t="shared" si="187"/>
        <v>0</v>
      </c>
      <c r="GA40" s="135">
        <f t="shared" si="188"/>
        <v>0</v>
      </c>
      <c r="GB40" s="70" t="e">
        <f t="shared" si="284"/>
        <v>#N/A</v>
      </c>
      <c r="GC40" s="70" t="e">
        <f t="shared" si="285"/>
        <v>#N/A</v>
      </c>
      <c r="GD40" s="70" t="e">
        <f t="shared" si="286"/>
        <v>#N/A</v>
      </c>
      <c r="GE40" s="70" t="e">
        <f t="shared" si="287"/>
        <v>#N/A</v>
      </c>
      <c r="GI40" s="135">
        <f t="shared" si="168"/>
        <v>0</v>
      </c>
      <c r="GJ40" s="135">
        <f t="shared" si="169"/>
        <v>0</v>
      </c>
      <c r="GL40" s="135">
        <f t="shared" si="170"/>
        <v>0</v>
      </c>
      <c r="GM40" s="135">
        <f t="shared" si="171"/>
        <v>0</v>
      </c>
      <c r="GO40" s="135">
        <f t="shared" si="172"/>
        <v>0</v>
      </c>
      <c r="GP40" s="135">
        <f t="shared" si="173"/>
        <v>0</v>
      </c>
      <c r="GY40" s="135">
        <f t="shared" si="214"/>
        <v>0</v>
      </c>
      <c r="GZ40" s="135">
        <f t="shared" si="215"/>
        <v>0</v>
      </c>
      <c r="HB40" s="135">
        <f t="shared" si="216"/>
        <v>0</v>
      </c>
      <c r="HC40" s="135">
        <f t="shared" si="217"/>
        <v>0</v>
      </c>
      <c r="HE40" s="135">
        <f t="shared" si="218"/>
        <v>0</v>
      </c>
      <c r="HF40" s="135">
        <f t="shared" si="219"/>
        <v>0</v>
      </c>
      <c r="HN40" s="135">
        <f t="shared" si="174"/>
        <v>0</v>
      </c>
      <c r="HO40" s="135">
        <f t="shared" si="175"/>
        <v>0</v>
      </c>
      <c r="HQ40" s="135">
        <f t="shared" si="176"/>
        <v>0</v>
      </c>
      <c r="HR40" s="135">
        <f t="shared" si="177"/>
        <v>0</v>
      </c>
      <c r="HT40" s="135">
        <f t="shared" si="178"/>
        <v>0</v>
      </c>
      <c r="HU40" s="135">
        <f t="shared" si="179"/>
        <v>0</v>
      </c>
      <c r="HV40" s="70" t="e">
        <f t="shared" si="165"/>
        <v>#N/A</v>
      </c>
      <c r="HW40" s="70" t="e">
        <f t="shared" si="166"/>
        <v>#N/A</v>
      </c>
      <c r="HX40" s="70" t="e">
        <f t="shared" si="167"/>
        <v>#N/A</v>
      </c>
      <c r="HY40" s="70" t="e">
        <f t="shared" si="148"/>
        <v>#N/A</v>
      </c>
      <c r="IB40" s="128"/>
      <c r="IC40" s="135">
        <f t="shared" si="149"/>
        <v>0</v>
      </c>
      <c r="ID40" s="135">
        <f t="shared" si="150"/>
        <v>0</v>
      </c>
      <c r="IE40" s="70">
        <f t="shared" si="151"/>
        <v>0</v>
      </c>
      <c r="IF40" s="70" t="e">
        <f t="shared" si="288"/>
        <v>#N/A</v>
      </c>
      <c r="IG40" s="70" t="e">
        <f t="shared" si="289"/>
        <v>#N/A</v>
      </c>
      <c r="IH40" s="70" t="e">
        <f t="shared" si="290"/>
        <v>#N/A</v>
      </c>
      <c r="II40" s="70" t="e">
        <f t="shared" si="291"/>
        <v>#N/A</v>
      </c>
      <c r="IJ40" s="138" t="e">
        <f t="shared" si="241"/>
        <v>#N/A</v>
      </c>
      <c r="IM40">
        <v>85</v>
      </c>
      <c r="IN40" s="135">
        <f t="shared" si="242"/>
        <v>0</v>
      </c>
      <c r="IO40" s="135">
        <f t="shared" si="243"/>
        <v>0</v>
      </c>
      <c r="IP40" s="70">
        <f t="shared" si="244"/>
        <v>0</v>
      </c>
      <c r="IQ40" s="70">
        <f t="shared" si="245"/>
        <v>0</v>
      </c>
      <c r="IR40" s="70">
        <f t="shared" si="246"/>
        <v>0</v>
      </c>
      <c r="IS40" s="70">
        <f t="shared" si="247"/>
        <v>0</v>
      </c>
      <c r="IT40" s="70">
        <f t="shared" si="163"/>
        <v>0</v>
      </c>
      <c r="IU40" s="138">
        <f t="shared" si="248"/>
        <v>0</v>
      </c>
    </row>
    <row r="41" spans="1:255" s="70" customFormat="1" x14ac:dyDescent="0.2">
      <c r="A41">
        <v>39</v>
      </c>
      <c r="B41" s="353" t="s">
        <v>140</v>
      </c>
      <c r="C41" s="353" t="s">
        <v>141</v>
      </c>
      <c r="D41" s="133" t="s">
        <v>144</v>
      </c>
      <c r="E41" s="133" t="str">
        <f t="shared" si="227"/>
        <v>A</v>
      </c>
      <c r="F41" s="133" t="str">
        <f t="shared" si="228"/>
        <v>H</v>
      </c>
      <c r="G41" s="251"/>
      <c r="H41" s="251"/>
      <c r="I41" s="251"/>
      <c r="J41" s="133">
        <f t="shared" si="229"/>
        <v>0</v>
      </c>
      <c r="K41" s="133">
        <f t="shared" si="230"/>
        <v>0</v>
      </c>
      <c r="L41" s="133" t="str">
        <f t="shared" si="231"/>
        <v>X</v>
      </c>
      <c r="M41" s="133"/>
      <c r="N41" s="133"/>
      <c r="O41" s="133"/>
      <c r="P41" s="135"/>
      <c r="Q41" s="135"/>
      <c r="R41" s="133"/>
      <c r="S41" s="133"/>
      <c r="T41" s="133"/>
      <c r="U41" s="133"/>
      <c r="V41" s="133"/>
      <c r="W41" s="133"/>
      <c r="X41" s="70">
        <v>6</v>
      </c>
      <c r="Y41">
        <v>11</v>
      </c>
      <c r="Z41" s="135" t="str">
        <f t="shared" si="249"/>
        <v>Bernt</v>
      </c>
      <c r="AA41" s="135" t="str">
        <f t="shared" si="250"/>
        <v>Nilsson</v>
      </c>
      <c r="AB41" s="70" t="str">
        <f t="shared" si="251"/>
        <v>Bäl IF</v>
      </c>
      <c r="AC41" s="70">
        <f t="shared" si="252"/>
        <v>0</v>
      </c>
      <c r="AD41" s="70">
        <f t="shared" si="253"/>
        <v>0</v>
      </c>
      <c r="AE41" s="70">
        <f t="shared" si="254"/>
        <v>0</v>
      </c>
      <c r="AF41" s="70">
        <f t="shared" si="255"/>
        <v>0</v>
      </c>
      <c r="AG41" s="135"/>
      <c r="AH41" s="70">
        <v>6</v>
      </c>
      <c r="AI41">
        <v>111</v>
      </c>
      <c r="AJ41" s="135">
        <f t="shared" si="256"/>
        <v>0</v>
      </c>
      <c r="AK41" s="135">
        <f t="shared" si="257"/>
        <v>0</v>
      </c>
      <c r="AL41" s="70">
        <f t="shared" si="258"/>
        <v>0</v>
      </c>
      <c r="AM41" s="70">
        <f t="shared" si="259"/>
        <v>0</v>
      </c>
      <c r="AN41" s="70">
        <f t="shared" si="260"/>
        <v>0</v>
      </c>
      <c r="AO41" s="70">
        <f t="shared" si="261"/>
        <v>0</v>
      </c>
      <c r="AP41" s="70">
        <f t="shared" si="262"/>
        <v>0</v>
      </c>
      <c r="AR41" s="70">
        <v>6</v>
      </c>
      <c r="AS41" s="128"/>
      <c r="AT41" s="135">
        <f t="shared" si="263"/>
        <v>0</v>
      </c>
      <c r="AU41" s="135">
        <f t="shared" si="264"/>
        <v>0</v>
      </c>
      <c r="AV41" s="70">
        <f t="shared" si="265"/>
        <v>0</v>
      </c>
      <c r="AW41" s="70" t="e">
        <f t="shared" si="266"/>
        <v>#N/A</v>
      </c>
      <c r="AX41" s="70" t="e">
        <f t="shared" si="267"/>
        <v>#N/A</v>
      </c>
      <c r="AY41" s="70" t="e">
        <f t="shared" si="268"/>
        <v>#N/A</v>
      </c>
      <c r="AZ41" s="70" t="e">
        <f t="shared" si="269"/>
        <v>#N/A</v>
      </c>
      <c r="BD41" s="135"/>
      <c r="BE41" s="135"/>
      <c r="BL41" s="70">
        <v>6</v>
      </c>
      <c r="BM41" s="128"/>
      <c r="BN41" s="135">
        <f t="shared" si="270"/>
        <v>0</v>
      </c>
      <c r="BO41" s="135">
        <f t="shared" si="271"/>
        <v>0</v>
      </c>
      <c r="BP41" s="70">
        <f t="shared" si="272"/>
        <v>0</v>
      </c>
      <c r="BQ41" s="70" t="e">
        <f t="shared" si="273"/>
        <v>#N/A</v>
      </c>
      <c r="BR41" s="70" t="e">
        <f t="shared" si="274"/>
        <v>#N/A</v>
      </c>
      <c r="BS41" s="70" t="e">
        <f t="shared" si="275"/>
        <v>#N/A</v>
      </c>
      <c r="BT41" s="70" t="e">
        <f t="shared" si="276"/>
        <v>#N/A</v>
      </c>
      <c r="BV41" s="70">
        <v>6</v>
      </c>
      <c r="BW41" s="128"/>
      <c r="BX41" s="135">
        <f t="shared" si="277"/>
        <v>0</v>
      </c>
      <c r="BY41" s="135">
        <f t="shared" si="278"/>
        <v>0</v>
      </c>
      <c r="BZ41" s="70">
        <f t="shared" si="279"/>
        <v>0</v>
      </c>
      <c r="CA41" s="70" t="e">
        <f t="shared" si="280"/>
        <v>#N/A</v>
      </c>
      <c r="CB41" s="70" t="e">
        <f t="shared" si="281"/>
        <v>#N/A</v>
      </c>
      <c r="CC41" s="70" t="e">
        <f t="shared" si="282"/>
        <v>#N/A</v>
      </c>
      <c r="CD41" s="70" t="e">
        <f t="shared" si="283"/>
        <v>#N/A</v>
      </c>
      <c r="CH41" s="135">
        <f t="shared" si="232"/>
        <v>0</v>
      </c>
      <c r="CI41" s="135">
        <f t="shared" si="233"/>
        <v>0</v>
      </c>
      <c r="CJ41" s="70">
        <f t="shared" si="234"/>
        <v>0</v>
      </c>
      <c r="CR41" s="128"/>
      <c r="CS41" s="135">
        <f>VLOOKUP(CR41,Namn,27)</f>
        <v>0</v>
      </c>
      <c r="CT41" s="135">
        <f t="shared" si="292"/>
        <v>0</v>
      </c>
      <c r="CU41" s="70">
        <f t="shared" si="293"/>
        <v>0</v>
      </c>
      <c r="CV41" s="134"/>
      <c r="CW41" s="134"/>
      <c r="CX41" s="134"/>
      <c r="CY41" s="134"/>
      <c r="CZ41" s="134"/>
      <c r="DC41" s="128"/>
      <c r="DD41" s="135">
        <f t="shared" si="222"/>
        <v>0</v>
      </c>
      <c r="DE41" s="135">
        <f t="shared" si="212"/>
        <v>0</v>
      </c>
      <c r="DF41" s="70">
        <f t="shared" si="213"/>
        <v>0</v>
      </c>
      <c r="DG41" s="134"/>
      <c r="DH41" s="134"/>
      <c r="DI41" s="134"/>
      <c r="DJ41" s="134"/>
      <c r="DM41" s="128"/>
      <c r="DN41" s="135">
        <f t="shared" si="226"/>
        <v>0</v>
      </c>
      <c r="DO41" s="135">
        <f t="shared" si="235"/>
        <v>0</v>
      </c>
      <c r="DP41" s="70">
        <f t="shared" si="236"/>
        <v>0</v>
      </c>
      <c r="DQ41" s="134"/>
      <c r="DR41" s="134"/>
      <c r="DS41" s="134"/>
      <c r="DT41" s="134"/>
      <c r="DW41" s="128"/>
      <c r="DX41" s="135"/>
      <c r="DY41" s="135"/>
      <c r="EA41" s="134"/>
      <c r="EB41" s="134"/>
      <c r="EC41" s="134"/>
      <c r="ED41" s="134"/>
      <c r="EF41" s="70">
        <v>39</v>
      </c>
      <c r="EG41" s="128"/>
      <c r="EH41" s="135">
        <f t="shared" si="237"/>
        <v>0</v>
      </c>
      <c r="EI41" s="135">
        <f t="shared" si="238"/>
        <v>0</v>
      </c>
      <c r="EJ41" s="70">
        <f t="shared" si="239"/>
        <v>0</v>
      </c>
      <c r="EK41" s="70" t="e">
        <f t="shared" si="90"/>
        <v>#N/A</v>
      </c>
      <c r="EL41" s="70" t="e">
        <f t="shared" si="91"/>
        <v>#N/A</v>
      </c>
      <c r="EM41" s="70" t="e">
        <f t="shared" si="92"/>
        <v>#N/A</v>
      </c>
      <c r="EN41" s="70" t="e">
        <f t="shared" si="93"/>
        <v>#N/A</v>
      </c>
      <c r="EO41" s="138" t="e">
        <f t="shared" si="240"/>
        <v>#N/A</v>
      </c>
      <c r="ER41" s="128"/>
      <c r="ES41" s="135">
        <f t="shared" si="225"/>
        <v>0</v>
      </c>
      <c r="ET41" s="135">
        <f t="shared" si="220"/>
        <v>0</v>
      </c>
      <c r="EU41" s="70">
        <f t="shared" si="221"/>
        <v>0</v>
      </c>
      <c r="EV41" s="134"/>
      <c r="EW41" s="134"/>
      <c r="EX41" s="134"/>
      <c r="EY41" s="134"/>
      <c r="FD41" s="135">
        <f>VLOOKUP(FC41,Namn,27)</f>
        <v>0</v>
      </c>
      <c r="FE41" s="135">
        <f>VLOOKUP(FC41,Namn,3)</f>
        <v>0</v>
      </c>
      <c r="FG41" s="135">
        <f>VLOOKUP(FF41,Namn,27)</f>
        <v>0</v>
      </c>
      <c r="FH41" s="135">
        <f>VLOOKUP(FF41,Namn,3)</f>
        <v>0</v>
      </c>
      <c r="FJ41" s="135">
        <f>VLOOKUP(FI41,Namn,27)</f>
        <v>0</v>
      </c>
      <c r="FK41" s="135">
        <f>VLOOKUP(FI41,Namn,3)</f>
        <v>0</v>
      </c>
      <c r="FL41" s="70" t="e">
        <f>VLOOKUP(FC41,$A$3:$J$225,10)</f>
        <v>#N/A</v>
      </c>
      <c r="FM41" s="70" t="e">
        <f>VLOOKUP(FF41,$A$3:$J$225,10)</f>
        <v>#N/A</v>
      </c>
      <c r="FN41" s="70" t="e">
        <f>VLOOKUP(FI41,$A$3:$J$225,10)</f>
        <v>#N/A</v>
      </c>
      <c r="FO41" s="70" t="e">
        <f>SUM(FL41:FN41)</f>
        <v>#N/A</v>
      </c>
      <c r="FT41" s="135">
        <f t="shared" si="183"/>
        <v>0</v>
      </c>
      <c r="FU41" s="135">
        <f t="shared" si="184"/>
        <v>0</v>
      </c>
      <c r="FW41" s="135">
        <f t="shared" si="185"/>
        <v>0</v>
      </c>
      <c r="FX41" s="135">
        <f t="shared" si="186"/>
        <v>0</v>
      </c>
      <c r="FZ41" s="135">
        <f t="shared" si="187"/>
        <v>0</v>
      </c>
      <c r="GA41" s="135">
        <f t="shared" si="188"/>
        <v>0</v>
      </c>
      <c r="GB41" s="70" t="e">
        <f t="shared" si="284"/>
        <v>#N/A</v>
      </c>
      <c r="GC41" s="70" t="e">
        <f t="shared" si="285"/>
        <v>#N/A</v>
      </c>
      <c r="GD41" s="70" t="e">
        <f t="shared" si="286"/>
        <v>#N/A</v>
      </c>
      <c r="GE41" s="70" t="e">
        <f t="shared" si="287"/>
        <v>#N/A</v>
      </c>
      <c r="GI41" s="135">
        <f t="shared" si="168"/>
        <v>0</v>
      </c>
      <c r="GJ41" s="135">
        <f t="shared" si="169"/>
        <v>0</v>
      </c>
      <c r="GL41" s="135">
        <f t="shared" si="170"/>
        <v>0</v>
      </c>
      <c r="GM41" s="135">
        <f t="shared" si="171"/>
        <v>0</v>
      </c>
      <c r="GO41" s="135">
        <f t="shared" si="172"/>
        <v>0</v>
      </c>
      <c r="GP41" s="135">
        <f t="shared" si="173"/>
        <v>0</v>
      </c>
      <c r="GY41" s="135">
        <f t="shared" si="214"/>
        <v>0</v>
      </c>
      <c r="GZ41" s="135">
        <f t="shared" si="215"/>
        <v>0</v>
      </c>
      <c r="HB41" s="135">
        <f t="shared" si="216"/>
        <v>0</v>
      </c>
      <c r="HC41" s="135">
        <f t="shared" si="217"/>
        <v>0</v>
      </c>
      <c r="HE41" s="135">
        <f t="shared" si="218"/>
        <v>0</v>
      </c>
      <c r="HF41" s="135">
        <f t="shared" si="219"/>
        <v>0</v>
      </c>
      <c r="HN41" s="135">
        <f t="shared" si="174"/>
        <v>0</v>
      </c>
      <c r="HO41" s="135">
        <f t="shared" si="175"/>
        <v>0</v>
      </c>
      <c r="HQ41" s="135">
        <f t="shared" si="176"/>
        <v>0</v>
      </c>
      <c r="HR41" s="135">
        <f t="shared" si="177"/>
        <v>0</v>
      </c>
      <c r="HT41" s="135">
        <f t="shared" si="178"/>
        <v>0</v>
      </c>
      <c r="HU41" s="135">
        <f t="shared" si="179"/>
        <v>0</v>
      </c>
      <c r="HV41" s="70" t="e">
        <f t="shared" si="165"/>
        <v>#N/A</v>
      </c>
      <c r="HW41" s="70" t="e">
        <f t="shared" si="166"/>
        <v>#N/A</v>
      </c>
      <c r="HX41" s="70" t="e">
        <f t="shared" si="167"/>
        <v>#N/A</v>
      </c>
      <c r="HY41" s="70" t="e">
        <f t="shared" si="148"/>
        <v>#N/A</v>
      </c>
      <c r="IB41" s="128"/>
      <c r="IC41" s="135">
        <f t="shared" si="149"/>
        <v>0</v>
      </c>
      <c r="ID41" s="135">
        <f t="shared" si="150"/>
        <v>0</v>
      </c>
      <c r="IE41" s="70">
        <f t="shared" si="151"/>
        <v>0</v>
      </c>
      <c r="IF41" s="70" t="e">
        <f t="shared" si="288"/>
        <v>#N/A</v>
      </c>
      <c r="IG41" s="70" t="e">
        <f t="shared" si="289"/>
        <v>#N/A</v>
      </c>
      <c r="IH41" s="70" t="e">
        <f t="shared" si="290"/>
        <v>#N/A</v>
      </c>
      <c r="II41" s="70" t="e">
        <f t="shared" si="291"/>
        <v>#N/A</v>
      </c>
      <c r="IJ41" s="138" t="e">
        <f t="shared" si="241"/>
        <v>#N/A</v>
      </c>
      <c r="IM41">
        <v>86</v>
      </c>
      <c r="IN41" s="135">
        <f t="shared" si="242"/>
        <v>0</v>
      </c>
      <c r="IO41" s="135">
        <f t="shared" si="243"/>
        <v>0</v>
      </c>
      <c r="IP41" s="70">
        <f t="shared" si="244"/>
        <v>0</v>
      </c>
      <c r="IQ41" s="70">
        <f t="shared" si="245"/>
        <v>0</v>
      </c>
      <c r="IR41" s="70">
        <f t="shared" si="246"/>
        <v>0</v>
      </c>
      <c r="IS41" s="70">
        <f t="shared" si="247"/>
        <v>0</v>
      </c>
      <c r="IT41" s="70">
        <f t="shared" si="163"/>
        <v>0</v>
      </c>
      <c r="IU41" s="138">
        <f t="shared" si="248"/>
        <v>0</v>
      </c>
    </row>
    <row r="42" spans="1:255" s="70" customFormat="1" x14ac:dyDescent="0.2">
      <c r="A42">
        <v>40</v>
      </c>
      <c r="B42" s="353" t="s">
        <v>143</v>
      </c>
      <c r="C42" s="353" t="s">
        <v>69</v>
      </c>
      <c r="D42" s="133" t="s">
        <v>144</v>
      </c>
      <c r="E42" s="133" t="str">
        <f t="shared" si="227"/>
        <v>B</v>
      </c>
      <c r="F42" s="133" t="str">
        <f t="shared" si="228"/>
        <v>H</v>
      </c>
      <c r="G42" s="251"/>
      <c r="H42" s="251"/>
      <c r="I42" s="251"/>
      <c r="J42" s="133">
        <f t="shared" si="229"/>
        <v>0</v>
      </c>
      <c r="K42" s="133">
        <f t="shared" si="230"/>
        <v>0</v>
      </c>
      <c r="L42" s="133" t="str">
        <f t="shared" si="231"/>
        <v>X</v>
      </c>
      <c r="M42" s="133"/>
      <c r="N42" s="133"/>
      <c r="O42" s="128"/>
      <c r="P42" s="135"/>
      <c r="Q42" s="135"/>
      <c r="R42" s="133"/>
      <c r="S42" s="133"/>
      <c r="T42" s="133"/>
      <c r="U42" s="133"/>
      <c r="V42" s="133"/>
      <c r="W42" s="133"/>
      <c r="X42" s="70">
        <v>7</v>
      </c>
      <c r="Y42">
        <v>37</v>
      </c>
      <c r="Z42" s="135" t="str">
        <f t="shared" si="249"/>
        <v xml:space="preserve">Jan </v>
      </c>
      <c r="AA42" s="135" t="str">
        <f t="shared" si="250"/>
        <v>Larsson</v>
      </c>
      <c r="AB42" s="70" t="str">
        <f t="shared" si="251"/>
        <v>Mulde VK</v>
      </c>
      <c r="AC42" s="70">
        <f t="shared" si="252"/>
        <v>0</v>
      </c>
      <c r="AD42" s="70">
        <f t="shared" si="253"/>
        <v>0</v>
      </c>
      <c r="AE42" s="70">
        <f t="shared" si="254"/>
        <v>0</v>
      </c>
      <c r="AF42" s="70">
        <f t="shared" si="255"/>
        <v>0</v>
      </c>
      <c r="AG42" s="135"/>
      <c r="AH42" s="70">
        <v>7</v>
      </c>
      <c r="AI42">
        <v>115</v>
      </c>
      <c r="AJ42" s="135">
        <f t="shared" si="256"/>
        <v>0</v>
      </c>
      <c r="AK42" s="135">
        <f t="shared" si="257"/>
        <v>0</v>
      </c>
      <c r="AL42" s="70">
        <f t="shared" si="258"/>
        <v>0</v>
      </c>
      <c r="AM42" s="70">
        <f t="shared" si="259"/>
        <v>0</v>
      </c>
      <c r="AN42" s="70">
        <f t="shared" si="260"/>
        <v>0</v>
      </c>
      <c r="AO42" s="70">
        <f t="shared" si="261"/>
        <v>0</v>
      </c>
      <c r="AP42" s="70">
        <f t="shared" si="262"/>
        <v>0</v>
      </c>
      <c r="AR42" s="70">
        <v>7</v>
      </c>
      <c r="AS42" s="128"/>
      <c r="AT42" s="135">
        <f t="shared" si="263"/>
        <v>0</v>
      </c>
      <c r="AU42" s="135">
        <f t="shared" si="264"/>
        <v>0</v>
      </c>
      <c r="AV42" s="70">
        <f t="shared" si="265"/>
        <v>0</v>
      </c>
      <c r="AW42" s="70" t="e">
        <f t="shared" si="266"/>
        <v>#N/A</v>
      </c>
      <c r="AX42" s="70" t="e">
        <f t="shared" si="267"/>
        <v>#N/A</v>
      </c>
      <c r="AY42" s="70" t="e">
        <f t="shared" si="268"/>
        <v>#N/A</v>
      </c>
      <c r="AZ42" s="70" t="e">
        <f t="shared" si="269"/>
        <v>#N/A</v>
      </c>
      <c r="BC42" s="128"/>
      <c r="BD42" s="135"/>
      <c r="BE42" s="135"/>
      <c r="BL42" s="70">
        <v>7</v>
      </c>
      <c r="BM42" s="128"/>
      <c r="BN42" s="135">
        <f t="shared" si="270"/>
        <v>0</v>
      </c>
      <c r="BO42" s="135">
        <f t="shared" si="271"/>
        <v>0</v>
      </c>
      <c r="BP42" s="70">
        <f t="shared" si="272"/>
        <v>0</v>
      </c>
      <c r="BQ42" s="70" t="e">
        <f t="shared" si="273"/>
        <v>#N/A</v>
      </c>
      <c r="BR42" s="70" t="e">
        <f t="shared" si="274"/>
        <v>#N/A</v>
      </c>
      <c r="BS42" s="70" t="e">
        <f t="shared" si="275"/>
        <v>#N/A</v>
      </c>
      <c r="BT42" s="70" t="e">
        <f t="shared" si="276"/>
        <v>#N/A</v>
      </c>
      <c r="BV42" s="70">
        <v>7</v>
      </c>
      <c r="BW42" s="128"/>
      <c r="BX42" s="135">
        <f t="shared" si="277"/>
        <v>0</v>
      </c>
      <c r="BY42" s="135">
        <f t="shared" si="278"/>
        <v>0</v>
      </c>
      <c r="BZ42" s="70">
        <f t="shared" si="279"/>
        <v>0</v>
      </c>
      <c r="CA42" s="70" t="e">
        <f t="shared" si="280"/>
        <v>#N/A</v>
      </c>
      <c r="CB42" s="70" t="e">
        <f t="shared" si="281"/>
        <v>#N/A</v>
      </c>
      <c r="CC42" s="70" t="e">
        <f t="shared" si="282"/>
        <v>#N/A</v>
      </c>
      <c r="CD42" s="70" t="e">
        <f t="shared" si="283"/>
        <v>#N/A</v>
      </c>
      <c r="CG42" s="128"/>
      <c r="CH42" s="135">
        <f t="shared" si="232"/>
        <v>0</v>
      </c>
      <c r="CI42" s="135">
        <f t="shared" si="233"/>
        <v>0</v>
      </c>
      <c r="CJ42" s="70">
        <f t="shared" si="234"/>
        <v>0</v>
      </c>
      <c r="CR42" s="128"/>
      <c r="CS42" s="135"/>
      <c r="CT42" s="135">
        <f t="shared" si="292"/>
        <v>0</v>
      </c>
      <c r="CU42" s="70">
        <f t="shared" si="293"/>
        <v>0</v>
      </c>
      <c r="CV42" s="134"/>
      <c r="CW42" s="134"/>
      <c r="CX42" s="134"/>
      <c r="CY42" s="134"/>
      <c r="CZ42" s="134"/>
      <c r="DC42" s="128"/>
      <c r="DD42" s="135">
        <f t="shared" si="222"/>
        <v>0</v>
      </c>
      <c r="DE42" s="135">
        <f t="shared" si="212"/>
        <v>0</v>
      </c>
      <c r="DF42" s="70">
        <f t="shared" si="213"/>
        <v>0</v>
      </c>
      <c r="DG42" s="134"/>
      <c r="DH42" s="134"/>
      <c r="DI42" s="134"/>
      <c r="DJ42" s="134"/>
      <c r="DM42" s="128"/>
      <c r="DN42" s="135">
        <f t="shared" si="226"/>
        <v>0</v>
      </c>
      <c r="DO42" s="135">
        <f t="shared" si="235"/>
        <v>0</v>
      </c>
      <c r="DP42" s="70">
        <f t="shared" si="236"/>
        <v>0</v>
      </c>
      <c r="DQ42" s="134"/>
      <c r="DR42" s="134"/>
      <c r="DS42" s="134"/>
      <c r="DT42" s="134"/>
      <c r="DW42" s="128"/>
      <c r="DX42" s="135"/>
      <c r="DY42" s="135"/>
      <c r="EA42" s="134"/>
      <c r="EB42" s="134"/>
      <c r="EC42" s="134"/>
      <c r="ED42" s="134"/>
      <c r="EF42" s="70">
        <v>40</v>
      </c>
      <c r="EG42" s="128"/>
      <c r="EH42" s="135">
        <f t="shared" si="237"/>
        <v>0</v>
      </c>
      <c r="EI42" s="135">
        <f t="shared" si="238"/>
        <v>0</v>
      </c>
      <c r="EJ42" s="70">
        <f t="shared" si="239"/>
        <v>0</v>
      </c>
      <c r="EK42" s="70" t="e">
        <f t="shared" si="90"/>
        <v>#N/A</v>
      </c>
      <c r="EL42" s="70" t="e">
        <f t="shared" si="91"/>
        <v>#N/A</v>
      </c>
      <c r="EM42" s="70" t="e">
        <f t="shared" si="92"/>
        <v>#N/A</v>
      </c>
      <c r="EN42" s="70" t="e">
        <f t="shared" si="93"/>
        <v>#N/A</v>
      </c>
      <c r="EO42" s="138" t="e">
        <f t="shared" si="240"/>
        <v>#N/A</v>
      </c>
      <c r="ER42" s="128"/>
      <c r="ES42" s="135"/>
      <c r="ET42" s="135"/>
      <c r="EV42" s="134"/>
      <c r="EW42" s="134"/>
      <c r="EX42" s="134"/>
      <c r="EY42" s="134"/>
      <c r="FT42" s="135">
        <f t="shared" si="183"/>
        <v>0</v>
      </c>
      <c r="FU42" s="135">
        <f t="shared" si="184"/>
        <v>0</v>
      </c>
      <c r="FW42" s="135">
        <f t="shared" si="185"/>
        <v>0</v>
      </c>
      <c r="FX42" s="135">
        <f t="shared" si="186"/>
        <v>0</v>
      </c>
      <c r="FZ42" s="135">
        <f t="shared" si="187"/>
        <v>0</v>
      </c>
      <c r="GA42" s="135">
        <f t="shared" si="188"/>
        <v>0</v>
      </c>
      <c r="GB42" s="70" t="e">
        <f t="shared" si="284"/>
        <v>#N/A</v>
      </c>
      <c r="GC42" s="70" t="e">
        <f t="shared" si="285"/>
        <v>#N/A</v>
      </c>
      <c r="GD42" s="70" t="e">
        <f t="shared" si="286"/>
        <v>#N/A</v>
      </c>
      <c r="GE42" s="70" t="e">
        <f t="shared" si="287"/>
        <v>#N/A</v>
      </c>
      <c r="GI42" s="135">
        <f t="shared" si="168"/>
        <v>0</v>
      </c>
      <c r="GJ42" s="135">
        <f t="shared" si="169"/>
        <v>0</v>
      </c>
      <c r="GL42" s="135">
        <f t="shared" si="170"/>
        <v>0</v>
      </c>
      <c r="GM42" s="135">
        <f t="shared" si="171"/>
        <v>0</v>
      </c>
      <c r="GO42" s="135">
        <f t="shared" si="172"/>
        <v>0</v>
      </c>
      <c r="GP42" s="135">
        <f t="shared" si="173"/>
        <v>0</v>
      </c>
      <c r="GY42" s="135">
        <f t="shared" si="214"/>
        <v>0</v>
      </c>
      <c r="GZ42" s="135">
        <f t="shared" si="215"/>
        <v>0</v>
      </c>
      <c r="HB42" s="135">
        <f t="shared" si="216"/>
        <v>0</v>
      </c>
      <c r="HC42" s="135">
        <f t="shared" si="217"/>
        <v>0</v>
      </c>
      <c r="HE42" s="135">
        <f t="shared" si="218"/>
        <v>0</v>
      </c>
      <c r="HF42" s="135">
        <f t="shared" si="219"/>
        <v>0</v>
      </c>
      <c r="HN42" s="135">
        <f t="shared" si="174"/>
        <v>0</v>
      </c>
      <c r="HO42" s="135">
        <f t="shared" si="175"/>
        <v>0</v>
      </c>
      <c r="HQ42" s="135">
        <f t="shared" si="176"/>
        <v>0</v>
      </c>
      <c r="HR42" s="135">
        <f t="shared" si="177"/>
        <v>0</v>
      </c>
      <c r="HT42" s="135">
        <f t="shared" si="178"/>
        <v>0</v>
      </c>
      <c r="HU42" s="135">
        <f t="shared" si="179"/>
        <v>0</v>
      </c>
      <c r="HV42" s="70" t="e">
        <f t="shared" si="165"/>
        <v>#N/A</v>
      </c>
      <c r="HW42" s="70" t="e">
        <f t="shared" si="166"/>
        <v>#N/A</v>
      </c>
      <c r="HX42" s="70" t="e">
        <f t="shared" si="167"/>
        <v>#N/A</v>
      </c>
      <c r="HY42" s="70" t="e">
        <f t="shared" si="148"/>
        <v>#N/A</v>
      </c>
      <c r="IB42" s="128"/>
      <c r="IC42" s="135">
        <f t="shared" si="149"/>
        <v>0</v>
      </c>
      <c r="ID42" s="135">
        <f t="shared" si="150"/>
        <v>0</v>
      </c>
      <c r="IE42" s="70">
        <f t="shared" si="151"/>
        <v>0</v>
      </c>
      <c r="IF42" s="70" t="e">
        <f t="shared" si="288"/>
        <v>#N/A</v>
      </c>
      <c r="IG42" s="70" t="e">
        <f t="shared" si="289"/>
        <v>#N/A</v>
      </c>
      <c r="IH42" s="70" t="e">
        <f t="shared" si="290"/>
        <v>#N/A</v>
      </c>
      <c r="II42" s="70" t="e">
        <f t="shared" si="291"/>
        <v>#N/A</v>
      </c>
      <c r="IJ42" s="138" t="e">
        <f t="shared" si="241"/>
        <v>#N/A</v>
      </c>
      <c r="IM42">
        <v>108</v>
      </c>
      <c r="IN42" s="135">
        <f t="shared" si="242"/>
        <v>0</v>
      </c>
      <c r="IO42" s="135">
        <f t="shared" si="243"/>
        <v>0</v>
      </c>
      <c r="IP42" s="70">
        <f t="shared" si="244"/>
        <v>0</v>
      </c>
      <c r="IQ42" s="70">
        <f t="shared" si="245"/>
        <v>0</v>
      </c>
      <c r="IR42" s="70">
        <f t="shared" si="246"/>
        <v>0</v>
      </c>
      <c r="IS42" s="70">
        <f t="shared" si="247"/>
        <v>0</v>
      </c>
      <c r="IT42" s="70">
        <f t="shared" si="163"/>
        <v>0</v>
      </c>
      <c r="IU42" s="138">
        <f t="shared" si="248"/>
        <v>0</v>
      </c>
    </row>
    <row r="43" spans="1:255" s="70" customFormat="1" x14ac:dyDescent="0.2">
      <c r="A43">
        <v>41</v>
      </c>
      <c r="B43" s="353" t="s">
        <v>442</v>
      </c>
      <c r="C43" s="353" t="s">
        <v>145</v>
      </c>
      <c r="D43" s="133" t="s">
        <v>152</v>
      </c>
      <c r="E43" s="133" t="str">
        <f t="shared" si="227"/>
        <v>B</v>
      </c>
      <c r="F43" s="133" t="str">
        <f t="shared" si="228"/>
        <v>D</v>
      </c>
      <c r="G43" s="251"/>
      <c r="H43" s="251"/>
      <c r="I43" s="251"/>
      <c r="J43" s="133">
        <f t="shared" si="229"/>
        <v>0</v>
      </c>
      <c r="K43" s="133">
        <f t="shared" si="230"/>
        <v>0</v>
      </c>
      <c r="L43" s="133">
        <f t="shared" si="231"/>
        <v>0</v>
      </c>
      <c r="M43" s="133"/>
      <c r="N43" s="133"/>
      <c r="O43" s="128"/>
      <c r="P43" s="135"/>
      <c r="Q43" s="135"/>
      <c r="R43" s="133"/>
      <c r="S43" s="133"/>
      <c r="T43" s="133"/>
      <c r="U43" s="133"/>
      <c r="V43" s="133"/>
      <c r="W43" s="133"/>
      <c r="X43" s="70">
        <v>8</v>
      </c>
      <c r="Y43">
        <v>75</v>
      </c>
      <c r="Z43" s="135">
        <f t="shared" si="249"/>
        <v>0</v>
      </c>
      <c r="AA43" s="135">
        <f t="shared" si="250"/>
        <v>0</v>
      </c>
      <c r="AB43" s="70">
        <f t="shared" si="251"/>
        <v>0</v>
      </c>
      <c r="AC43" s="70">
        <f t="shared" si="252"/>
        <v>0</v>
      </c>
      <c r="AD43" s="70">
        <f t="shared" si="253"/>
        <v>0</v>
      </c>
      <c r="AE43" s="70">
        <f t="shared" si="254"/>
        <v>0</v>
      </c>
      <c r="AF43" s="70">
        <f t="shared" si="255"/>
        <v>0</v>
      </c>
      <c r="AG43" s="135"/>
      <c r="AH43" s="70">
        <v>8</v>
      </c>
      <c r="AI43">
        <v>1</v>
      </c>
      <c r="AJ43" s="135" t="str">
        <f t="shared" si="256"/>
        <v xml:space="preserve">Tage </v>
      </c>
      <c r="AK43" s="135" t="str">
        <f t="shared" si="257"/>
        <v>Appelqvist</v>
      </c>
      <c r="AL43" s="70" t="str">
        <f t="shared" si="258"/>
        <v>Banda VK</v>
      </c>
      <c r="AM43" s="70">
        <f t="shared" si="259"/>
        <v>0</v>
      </c>
      <c r="AN43" s="70">
        <f t="shared" si="260"/>
        <v>0</v>
      </c>
      <c r="AO43" s="70">
        <f t="shared" si="261"/>
        <v>0</v>
      </c>
      <c r="AP43" s="70">
        <f t="shared" si="262"/>
        <v>0</v>
      </c>
      <c r="AR43" s="70">
        <v>8</v>
      </c>
      <c r="AS43" s="128"/>
      <c r="AT43" s="135">
        <f t="shared" si="263"/>
        <v>0</v>
      </c>
      <c r="AU43" s="135">
        <f t="shared" si="264"/>
        <v>0</v>
      </c>
      <c r="AV43" s="70">
        <f t="shared" si="265"/>
        <v>0</v>
      </c>
      <c r="AW43" s="70" t="e">
        <f t="shared" si="266"/>
        <v>#N/A</v>
      </c>
      <c r="AX43" s="70" t="e">
        <f t="shared" si="267"/>
        <v>#N/A</v>
      </c>
      <c r="AY43" s="70" t="e">
        <f t="shared" si="268"/>
        <v>#N/A</v>
      </c>
      <c r="AZ43" s="70" t="e">
        <f t="shared" si="269"/>
        <v>#N/A</v>
      </c>
      <c r="BC43" s="128"/>
      <c r="BD43" s="135"/>
      <c r="BE43" s="135"/>
      <c r="BL43" s="70">
        <v>8</v>
      </c>
      <c r="BM43" s="128"/>
      <c r="BN43" s="135">
        <f t="shared" si="270"/>
        <v>0</v>
      </c>
      <c r="BO43" s="135">
        <f t="shared" si="271"/>
        <v>0</v>
      </c>
      <c r="BP43" s="70">
        <f t="shared" si="272"/>
        <v>0</v>
      </c>
      <c r="BQ43" s="70" t="e">
        <f t="shared" si="273"/>
        <v>#N/A</v>
      </c>
      <c r="BR43" s="70" t="e">
        <f t="shared" si="274"/>
        <v>#N/A</v>
      </c>
      <c r="BS43" s="70" t="e">
        <f t="shared" si="275"/>
        <v>#N/A</v>
      </c>
      <c r="BT43" s="70" t="e">
        <f t="shared" si="276"/>
        <v>#N/A</v>
      </c>
      <c r="BV43" s="70">
        <v>8</v>
      </c>
      <c r="BW43" s="128"/>
      <c r="BX43" s="135">
        <f t="shared" si="277"/>
        <v>0</v>
      </c>
      <c r="BY43" s="135">
        <f t="shared" si="278"/>
        <v>0</v>
      </c>
      <c r="BZ43" s="70">
        <f t="shared" si="279"/>
        <v>0</v>
      </c>
      <c r="CA43" s="70" t="e">
        <f t="shared" si="280"/>
        <v>#N/A</v>
      </c>
      <c r="CB43" s="70" t="e">
        <f t="shared" si="281"/>
        <v>#N/A</v>
      </c>
      <c r="CC43" s="70" t="e">
        <f t="shared" si="282"/>
        <v>#N/A</v>
      </c>
      <c r="CD43" s="70" t="e">
        <f t="shared" si="283"/>
        <v>#N/A</v>
      </c>
      <c r="CG43" s="128"/>
      <c r="CH43" s="135">
        <f t="shared" si="232"/>
        <v>0</v>
      </c>
      <c r="CI43" s="135">
        <f t="shared" si="233"/>
        <v>0</v>
      </c>
      <c r="CJ43" s="70">
        <f t="shared" si="234"/>
        <v>0</v>
      </c>
      <c r="CR43" s="128"/>
      <c r="CS43" s="135">
        <f t="shared" ref="CS43:CS64" si="294">VLOOKUP(CR43,Namn,27)</f>
        <v>0</v>
      </c>
      <c r="CT43" s="135">
        <f t="shared" si="292"/>
        <v>0</v>
      </c>
      <c r="CU43" s="70">
        <f t="shared" si="293"/>
        <v>0</v>
      </c>
      <c r="CV43" s="134"/>
      <c r="CW43" s="134"/>
      <c r="CX43" s="134"/>
      <c r="CY43" s="134"/>
      <c r="CZ43" s="134"/>
      <c r="DC43" s="128"/>
      <c r="DD43" s="135">
        <f t="shared" si="222"/>
        <v>0</v>
      </c>
      <c r="DE43" s="135">
        <f t="shared" si="212"/>
        <v>0</v>
      </c>
      <c r="DF43" s="70">
        <f t="shared" si="213"/>
        <v>0</v>
      </c>
      <c r="DG43" s="134"/>
      <c r="DH43" s="134"/>
      <c r="DI43" s="134"/>
      <c r="DJ43" s="134"/>
      <c r="DM43" s="128"/>
      <c r="DN43" s="135">
        <f t="shared" si="226"/>
        <v>0</v>
      </c>
      <c r="DO43" s="135">
        <f t="shared" si="235"/>
        <v>0</v>
      </c>
      <c r="DP43" s="70">
        <f t="shared" si="236"/>
        <v>0</v>
      </c>
      <c r="DQ43" s="134"/>
      <c r="DR43" s="134"/>
      <c r="DS43" s="134"/>
      <c r="DT43" s="134"/>
      <c r="DW43" s="128"/>
      <c r="DX43" s="135"/>
      <c r="DY43" s="135"/>
      <c r="EA43" s="134"/>
      <c r="EB43" s="134"/>
      <c r="EC43" s="134"/>
      <c r="ED43" s="134"/>
      <c r="EF43" s="70">
        <v>41</v>
      </c>
      <c r="EG43" s="128"/>
      <c r="EH43" s="135">
        <f t="shared" si="237"/>
        <v>0</v>
      </c>
      <c r="EI43" s="135">
        <f t="shared" si="238"/>
        <v>0</v>
      </c>
      <c r="EJ43" s="70">
        <f t="shared" si="239"/>
        <v>0</v>
      </c>
      <c r="EO43" s="138" t="e">
        <f t="shared" si="240"/>
        <v>#N/A</v>
      </c>
      <c r="ER43" s="128"/>
      <c r="ES43" s="135"/>
      <c r="ET43" s="135"/>
      <c r="EV43" s="134"/>
      <c r="EW43" s="134"/>
      <c r="EX43" s="134"/>
      <c r="EY43" s="134"/>
      <c r="FT43" s="135">
        <f t="shared" si="183"/>
        <v>0</v>
      </c>
      <c r="FU43" s="135">
        <f t="shared" si="184"/>
        <v>0</v>
      </c>
      <c r="FW43" s="135">
        <f t="shared" si="185"/>
        <v>0</v>
      </c>
      <c r="FX43" s="135">
        <f t="shared" si="186"/>
        <v>0</v>
      </c>
      <c r="FZ43" s="135">
        <f t="shared" si="187"/>
        <v>0</v>
      </c>
      <c r="GA43" s="135">
        <f t="shared" si="188"/>
        <v>0</v>
      </c>
      <c r="GB43" s="70" t="e">
        <f t="shared" si="284"/>
        <v>#N/A</v>
      </c>
      <c r="GC43" s="70" t="e">
        <f t="shared" si="285"/>
        <v>#N/A</v>
      </c>
      <c r="GD43" s="70" t="e">
        <f t="shared" si="286"/>
        <v>#N/A</v>
      </c>
      <c r="GE43" s="70" t="e">
        <f t="shared" si="287"/>
        <v>#N/A</v>
      </c>
      <c r="GI43" s="135">
        <f t="shared" si="168"/>
        <v>0</v>
      </c>
      <c r="GJ43" s="135">
        <f t="shared" si="169"/>
        <v>0</v>
      </c>
      <c r="GL43" s="135">
        <f t="shared" si="170"/>
        <v>0</v>
      </c>
      <c r="GM43" s="135">
        <f t="shared" si="171"/>
        <v>0</v>
      </c>
      <c r="GO43" s="135">
        <f t="shared" si="172"/>
        <v>0</v>
      </c>
      <c r="GP43" s="135">
        <f t="shared" si="173"/>
        <v>0</v>
      </c>
      <c r="HV43" s="70" t="e">
        <f t="shared" si="165"/>
        <v>#N/A</v>
      </c>
      <c r="HW43" s="70" t="e">
        <f t="shared" si="166"/>
        <v>#N/A</v>
      </c>
      <c r="HX43" s="70" t="e">
        <f t="shared" si="167"/>
        <v>#N/A</v>
      </c>
      <c r="HY43" s="70" t="e">
        <f t="shared" si="148"/>
        <v>#N/A</v>
      </c>
      <c r="IB43" s="128"/>
      <c r="IC43" s="135">
        <f t="shared" si="149"/>
        <v>0</v>
      </c>
      <c r="ID43" s="135">
        <f t="shared" si="150"/>
        <v>0</v>
      </c>
      <c r="IE43" s="70">
        <f t="shared" si="151"/>
        <v>0</v>
      </c>
      <c r="IF43" s="70" t="e">
        <f t="shared" si="288"/>
        <v>#N/A</v>
      </c>
      <c r="IG43" s="70" t="e">
        <f t="shared" si="289"/>
        <v>#N/A</v>
      </c>
      <c r="IH43" s="70" t="e">
        <f t="shared" si="290"/>
        <v>#N/A</v>
      </c>
      <c r="II43" s="70" t="e">
        <f t="shared" si="291"/>
        <v>#N/A</v>
      </c>
      <c r="IJ43" s="138" t="e">
        <f t="shared" si="241"/>
        <v>#N/A</v>
      </c>
      <c r="IM43" s="53"/>
      <c r="IN43" s="135">
        <f t="shared" si="242"/>
        <v>0</v>
      </c>
      <c r="IO43" s="135">
        <f t="shared" si="243"/>
        <v>0</v>
      </c>
      <c r="IP43" s="70">
        <f t="shared" si="244"/>
        <v>0</v>
      </c>
      <c r="IQ43" s="70" t="e">
        <f t="shared" si="245"/>
        <v>#N/A</v>
      </c>
      <c r="IR43" s="70" t="e">
        <f t="shared" si="246"/>
        <v>#N/A</v>
      </c>
      <c r="IS43" s="70" t="e">
        <f t="shared" si="247"/>
        <v>#N/A</v>
      </c>
      <c r="IT43" s="70" t="e">
        <f t="shared" si="163"/>
        <v>#N/A</v>
      </c>
      <c r="IU43" s="138" t="e">
        <f t="shared" si="248"/>
        <v>#N/A</v>
      </c>
    </row>
    <row r="44" spans="1:255" s="70" customFormat="1" x14ac:dyDescent="0.2">
      <c r="A44">
        <v>42</v>
      </c>
      <c r="B44" s="353" t="s">
        <v>99</v>
      </c>
      <c r="C44" s="353" t="s">
        <v>145</v>
      </c>
      <c r="D44" s="133" t="s">
        <v>152</v>
      </c>
      <c r="E44" s="133" t="str">
        <f t="shared" si="227"/>
        <v>B</v>
      </c>
      <c r="F44" s="133" t="str">
        <f t="shared" si="228"/>
        <v>H</v>
      </c>
      <c r="G44" s="251"/>
      <c r="H44" s="251"/>
      <c r="I44" s="251"/>
      <c r="J44" s="133">
        <f t="shared" si="229"/>
        <v>0</v>
      </c>
      <c r="K44" s="133">
        <f t="shared" si="230"/>
        <v>0</v>
      </c>
      <c r="L44" s="133">
        <f t="shared" si="231"/>
        <v>0</v>
      </c>
      <c r="M44" s="133"/>
      <c r="N44" s="133"/>
      <c r="O44" s="128"/>
      <c r="P44" s="133"/>
      <c r="Q44" s="133"/>
      <c r="R44" s="133"/>
      <c r="S44" s="133"/>
      <c r="T44" s="133"/>
      <c r="U44" s="133"/>
      <c r="V44" s="133"/>
      <c r="W44" s="133"/>
      <c r="X44" s="70">
        <v>9</v>
      </c>
      <c r="Y44">
        <v>77</v>
      </c>
      <c r="Z44" s="135">
        <f t="shared" si="249"/>
        <v>0</v>
      </c>
      <c r="AA44" s="135">
        <f t="shared" si="250"/>
        <v>0</v>
      </c>
      <c r="AB44" s="70">
        <f t="shared" si="251"/>
        <v>0</v>
      </c>
      <c r="AC44" s="70">
        <f t="shared" si="252"/>
        <v>0</v>
      </c>
      <c r="AD44" s="70">
        <f t="shared" si="253"/>
        <v>0</v>
      </c>
      <c r="AE44" s="70">
        <f t="shared" si="254"/>
        <v>0</v>
      </c>
      <c r="AF44" s="70">
        <f t="shared" si="255"/>
        <v>0</v>
      </c>
      <c r="AG44" s="135"/>
      <c r="AH44" s="70">
        <v>9</v>
      </c>
      <c r="AI44">
        <v>7</v>
      </c>
      <c r="AJ44" s="135" t="str">
        <f t="shared" si="256"/>
        <v>Ulf</v>
      </c>
      <c r="AK44" s="135" t="str">
        <f t="shared" si="257"/>
        <v>Stenström</v>
      </c>
      <c r="AL44" s="70" t="str">
        <f t="shared" si="258"/>
        <v>Banda VK</v>
      </c>
      <c r="AM44" s="70">
        <f t="shared" si="259"/>
        <v>0</v>
      </c>
      <c r="AN44" s="70">
        <f t="shared" si="260"/>
        <v>0</v>
      </c>
      <c r="AO44" s="70">
        <f t="shared" si="261"/>
        <v>0</v>
      </c>
      <c r="AP44" s="70">
        <f t="shared" si="262"/>
        <v>0</v>
      </c>
      <c r="AR44" s="70">
        <v>9</v>
      </c>
      <c r="AS44" s="128"/>
      <c r="AT44" s="135">
        <f t="shared" si="263"/>
        <v>0</v>
      </c>
      <c r="AU44" s="135">
        <f t="shared" si="264"/>
        <v>0</v>
      </c>
      <c r="AV44" s="70">
        <f t="shared" si="265"/>
        <v>0</v>
      </c>
      <c r="AW44" s="70" t="e">
        <f t="shared" si="266"/>
        <v>#N/A</v>
      </c>
      <c r="AX44" s="70" t="e">
        <f t="shared" si="267"/>
        <v>#N/A</v>
      </c>
      <c r="AY44" s="70" t="e">
        <f t="shared" si="268"/>
        <v>#N/A</v>
      </c>
      <c r="AZ44" s="70" t="e">
        <f t="shared" si="269"/>
        <v>#N/A</v>
      </c>
      <c r="BC44" s="128"/>
      <c r="BL44" s="70">
        <v>9</v>
      </c>
      <c r="BM44" s="128"/>
      <c r="BN44" s="135">
        <f t="shared" si="270"/>
        <v>0</v>
      </c>
      <c r="BO44" s="135">
        <f t="shared" si="271"/>
        <v>0</v>
      </c>
      <c r="BP44" s="70">
        <f t="shared" si="272"/>
        <v>0</v>
      </c>
      <c r="BQ44" s="70" t="e">
        <f t="shared" si="273"/>
        <v>#N/A</v>
      </c>
      <c r="BR44" s="70" t="e">
        <f t="shared" si="274"/>
        <v>#N/A</v>
      </c>
      <c r="BS44" s="70" t="e">
        <f t="shared" si="275"/>
        <v>#N/A</v>
      </c>
      <c r="BT44" s="70" t="e">
        <f t="shared" si="276"/>
        <v>#N/A</v>
      </c>
      <c r="BV44" s="70">
        <v>9</v>
      </c>
      <c r="BW44" s="128"/>
      <c r="BX44" s="135">
        <f t="shared" si="277"/>
        <v>0</v>
      </c>
      <c r="BY44" s="135">
        <f t="shared" si="278"/>
        <v>0</v>
      </c>
      <c r="BZ44" s="70">
        <f t="shared" si="279"/>
        <v>0</v>
      </c>
      <c r="CA44" s="70" t="e">
        <f t="shared" si="280"/>
        <v>#N/A</v>
      </c>
      <c r="CB44" s="70" t="e">
        <f t="shared" si="281"/>
        <v>#N/A</v>
      </c>
      <c r="CC44" s="70" t="e">
        <f t="shared" si="282"/>
        <v>#N/A</v>
      </c>
      <c r="CD44" s="70" t="e">
        <f t="shared" si="283"/>
        <v>#N/A</v>
      </c>
      <c r="CG44" s="128"/>
      <c r="CH44" s="135">
        <f t="shared" si="232"/>
        <v>0</v>
      </c>
      <c r="CI44" s="135">
        <f t="shared" si="233"/>
        <v>0</v>
      </c>
      <c r="CJ44" s="70">
        <f t="shared" si="234"/>
        <v>0</v>
      </c>
      <c r="CR44" s="128"/>
      <c r="CS44" s="135">
        <f t="shared" si="294"/>
        <v>0</v>
      </c>
      <c r="CT44" s="135">
        <f t="shared" si="292"/>
        <v>0</v>
      </c>
      <c r="CU44" s="70">
        <f t="shared" si="293"/>
        <v>0</v>
      </c>
      <c r="CV44" s="134"/>
      <c r="CW44" s="134"/>
      <c r="CX44" s="134"/>
      <c r="CY44" s="134"/>
      <c r="CZ44" s="134"/>
      <c r="DC44" s="128"/>
      <c r="DD44" s="135">
        <f t="shared" si="222"/>
        <v>0</v>
      </c>
      <c r="DE44" s="135">
        <f t="shared" si="212"/>
        <v>0</v>
      </c>
      <c r="DF44" s="70">
        <f t="shared" si="213"/>
        <v>0</v>
      </c>
      <c r="DG44" s="134"/>
      <c r="DH44" s="134"/>
      <c r="DI44" s="134"/>
      <c r="DJ44" s="134"/>
      <c r="DM44" s="128"/>
      <c r="DN44" s="135">
        <f t="shared" si="226"/>
        <v>0</v>
      </c>
      <c r="DO44" s="135">
        <f t="shared" si="235"/>
        <v>0</v>
      </c>
      <c r="DP44" s="70">
        <f t="shared" si="236"/>
        <v>0</v>
      </c>
      <c r="DQ44" s="134"/>
      <c r="DR44" s="134"/>
      <c r="DS44" s="134"/>
      <c r="DT44" s="134"/>
      <c r="DW44" s="128"/>
      <c r="EA44" s="134"/>
      <c r="EB44" s="134"/>
      <c r="EC44" s="134"/>
      <c r="ED44" s="134"/>
      <c r="EF44" s="70">
        <v>42</v>
      </c>
      <c r="EG44" s="128"/>
      <c r="EH44" s="135">
        <f t="shared" si="237"/>
        <v>0</v>
      </c>
      <c r="EI44" s="135">
        <f t="shared" si="238"/>
        <v>0</v>
      </c>
      <c r="EJ44" s="70">
        <f t="shared" si="239"/>
        <v>0</v>
      </c>
      <c r="EK44" s="70" t="e">
        <f t="shared" ref="EK44:EK67" si="295">VLOOKUP(EG44,$A$3:$J$277,7)</f>
        <v>#N/A</v>
      </c>
      <c r="EL44" s="70" t="e">
        <f t="shared" ref="EL44:EL67" si="296">VLOOKUP(EG44,$A$3:$J$277,8)</f>
        <v>#N/A</v>
      </c>
      <c r="EM44" s="70" t="e">
        <f t="shared" ref="EM44:EM67" si="297">VLOOKUP(EG44,$A$3:$J$277,9)</f>
        <v>#N/A</v>
      </c>
      <c r="EN44" s="70" t="e">
        <f t="shared" ref="EN44:EN67" si="298">VLOOKUP(EG44,$A$3:$J$277,10)</f>
        <v>#N/A</v>
      </c>
      <c r="EO44" s="138" t="e">
        <f t="shared" si="240"/>
        <v>#N/A</v>
      </c>
      <c r="ER44" s="128"/>
      <c r="ES44" s="135"/>
      <c r="ET44" s="135"/>
      <c r="EV44" s="134"/>
      <c r="EW44" s="134"/>
      <c r="EX44" s="134"/>
      <c r="EY44" s="134"/>
      <c r="GB44" s="70" t="e">
        <f t="shared" si="284"/>
        <v>#N/A</v>
      </c>
      <c r="GC44" s="70" t="e">
        <f t="shared" si="285"/>
        <v>#N/A</v>
      </c>
      <c r="GD44" s="70" t="e">
        <f t="shared" si="286"/>
        <v>#N/A</v>
      </c>
      <c r="GE44" s="70" t="e">
        <f t="shared" si="287"/>
        <v>#N/A</v>
      </c>
      <c r="HV44" s="70" t="e">
        <f t="shared" si="165"/>
        <v>#N/A</v>
      </c>
      <c r="HW44" s="70" t="e">
        <f t="shared" si="166"/>
        <v>#N/A</v>
      </c>
      <c r="HX44" s="70" t="e">
        <f t="shared" si="167"/>
        <v>#N/A</v>
      </c>
      <c r="HY44" s="70" t="e">
        <f t="shared" si="148"/>
        <v>#N/A</v>
      </c>
      <c r="IB44" s="128"/>
      <c r="IC44" s="135">
        <f t="shared" si="149"/>
        <v>0</v>
      </c>
      <c r="ID44" s="135">
        <f t="shared" si="150"/>
        <v>0</v>
      </c>
      <c r="IE44" s="70">
        <f t="shared" si="151"/>
        <v>0</v>
      </c>
      <c r="IF44" s="70" t="e">
        <f t="shared" si="288"/>
        <v>#N/A</v>
      </c>
      <c r="IG44" s="70" t="e">
        <f t="shared" si="289"/>
        <v>#N/A</v>
      </c>
      <c r="IH44" s="70" t="e">
        <f t="shared" si="290"/>
        <v>#N/A</v>
      </c>
      <c r="II44" s="70" t="e">
        <f t="shared" si="291"/>
        <v>#N/A</v>
      </c>
      <c r="IJ44" s="138" t="e">
        <f t="shared" si="241"/>
        <v>#N/A</v>
      </c>
      <c r="IM44" s="53"/>
      <c r="IN44" s="135">
        <f t="shared" si="242"/>
        <v>0</v>
      </c>
      <c r="IO44" s="135">
        <f t="shared" si="243"/>
        <v>0</v>
      </c>
      <c r="IP44" s="70">
        <f t="shared" si="244"/>
        <v>0</v>
      </c>
      <c r="IQ44" s="70" t="e">
        <f t="shared" si="245"/>
        <v>#N/A</v>
      </c>
      <c r="IR44" s="70" t="e">
        <f t="shared" si="246"/>
        <v>#N/A</v>
      </c>
      <c r="IS44" s="70" t="e">
        <f t="shared" si="247"/>
        <v>#N/A</v>
      </c>
      <c r="IT44" s="70" t="e">
        <f t="shared" si="163"/>
        <v>#N/A</v>
      </c>
      <c r="IU44" s="138" t="e">
        <f t="shared" si="248"/>
        <v>#N/A</v>
      </c>
    </row>
    <row r="45" spans="1:255" s="70" customFormat="1" x14ac:dyDescent="0.2">
      <c r="A45">
        <v>43</v>
      </c>
      <c r="B45" s="353" t="s">
        <v>149</v>
      </c>
      <c r="C45" s="353" t="s">
        <v>145</v>
      </c>
      <c r="D45" s="133" t="s">
        <v>152</v>
      </c>
      <c r="E45" s="133" t="str">
        <f t="shared" si="227"/>
        <v>A</v>
      </c>
      <c r="F45" s="133" t="str">
        <f t="shared" si="228"/>
        <v>D</v>
      </c>
      <c r="G45" s="251"/>
      <c r="H45" s="251"/>
      <c r="I45" s="251"/>
      <c r="J45" s="133">
        <f t="shared" si="229"/>
        <v>0</v>
      </c>
      <c r="K45" s="133">
        <f t="shared" si="230"/>
        <v>0</v>
      </c>
      <c r="L45" s="133">
        <f t="shared" si="231"/>
        <v>0</v>
      </c>
      <c r="M45" s="133"/>
      <c r="N45" s="133"/>
      <c r="O45" s="128"/>
      <c r="P45" s="135"/>
      <c r="Q45" s="135"/>
      <c r="R45" s="133"/>
      <c r="S45" s="133"/>
      <c r="T45" s="133"/>
      <c r="U45" s="133"/>
      <c r="V45" s="133"/>
      <c r="W45" s="133"/>
      <c r="X45" s="70">
        <v>10</v>
      </c>
      <c r="Y45">
        <v>104</v>
      </c>
      <c r="Z45" s="135">
        <f t="shared" si="249"/>
        <v>0</v>
      </c>
      <c r="AA45" s="135">
        <f t="shared" si="250"/>
        <v>0</v>
      </c>
      <c r="AB45" s="70">
        <f t="shared" si="251"/>
        <v>0</v>
      </c>
      <c r="AC45" s="70">
        <f t="shared" si="252"/>
        <v>0</v>
      </c>
      <c r="AD45" s="70">
        <f t="shared" si="253"/>
        <v>0</v>
      </c>
      <c r="AE45" s="70">
        <f t="shared" si="254"/>
        <v>0</v>
      </c>
      <c r="AF45" s="70">
        <f t="shared" si="255"/>
        <v>0</v>
      </c>
      <c r="AG45" s="135"/>
      <c r="AH45" s="70">
        <v>10</v>
      </c>
      <c r="AI45">
        <v>9</v>
      </c>
      <c r="AJ45" s="135" t="str">
        <f t="shared" si="256"/>
        <v>Evert</v>
      </c>
      <c r="AK45" s="135" t="str">
        <f t="shared" si="257"/>
        <v>Olsson</v>
      </c>
      <c r="AL45" s="70" t="str">
        <f t="shared" si="258"/>
        <v>Bäl IF</v>
      </c>
      <c r="AM45" s="70">
        <f t="shared" si="259"/>
        <v>0</v>
      </c>
      <c r="AN45" s="70">
        <f t="shared" si="260"/>
        <v>0</v>
      </c>
      <c r="AO45" s="70">
        <f t="shared" si="261"/>
        <v>0</v>
      </c>
      <c r="AP45" s="70">
        <f t="shared" si="262"/>
        <v>0</v>
      </c>
      <c r="AR45" s="70">
        <v>10</v>
      </c>
      <c r="AS45" s="128"/>
      <c r="AT45" s="135">
        <f t="shared" si="263"/>
        <v>0</v>
      </c>
      <c r="AU45" s="135">
        <f t="shared" si="264"/>
        <v>0</v>
      </c>
      <c r="AV45" s="70">
        <f t="shared" si="265"/>
        <v>0</v>
      </c>
      <c r="AW45" s="70" t="e">
        <f t="shared" si="266"/>
        <v>#N/A</v>
      </c>
      <c r="AX45" s="70" t="e">
        <f t="shared" si="267"/>
        <v>#N/A</v>
      </c>
      <c r="AY45" s="70" t="e">
        <f t="shared" si="268"/>
        <v>#N/A</v>
      </c>
      <c r="AZ45" s="70" t="e">
        <f t="shared" si="269"/>
        <v>#N/A</v>
      </c>
      <c r="BC45" s="128"/>
      <c r="BD45" s="135"/>
      <c r="BE45" s="135"/>
      <c r="BL45" s="70">
        <v>10</v>
      </c>
      <c r="BM45" s="128"/>
      <c r="BN45" s="135">
        <f t="shared" si="270"/>
        <v>0</v>
      </c>
      <c r="BO45" s="135">
        <f t="shared" si="271"/>
        <v>0</v>
      </c>
      <c r="BP45" s="70">
        <f t="shared" si="272"/>
        <v>0</v>
      </c>
      <c r="BQ45" s="70" t="e">
        <f t="shared" si="273"/>
        <v>#N/A</v>
      </c>
      <c r="BR45" s="70" t="e">
        <f t="shared" si="274"/>
        <v>#N/A</v>
      </c>
      <c r="BS45" s="70" t="e">
        <f t="shared" si="275"/>
        <v>#N/A</v>
      </c>
      <c r="BT45" s="70" t="e">
        <f t="shared" si="276"/>
        <v>#N/A</v>
      </c>
      <c r="BV45" s="70">
        <v>10</v>
      </c>
      <c r="BW45" s="128"/>
      <c r="BX45" s="135">
        <f t="shared" si="277"/>
        <v>0</v>
      </c>
      <c r="BY45" s="135">
        <f t="shared" si="278"/>
        <v>0</v>
      </c>
      <c r="BZ45" s="70">
        <f t="shared" si="279"/>
        <v>0</v>
      </c>
      <c r="CA45" s="70" t="e">
        <f t="shared" si="280"/>
        <v>#N/A</v>
      </c>
      <c r="CB45" s="70" t="e">
        <f t="shared" si="281"/>
        <v>#N/A</v>
      </c>
      <c r="CC45" s="70" t="e">
        <f t="shared" si="282"/>
        <v>#N/A</v>
      </c>
      <c r="CD45" s="70" t="e">
        <f t="shared" si="283"/>
        <v>#N/A</v>
      </c>
      <c r="CG45" s="128"/>
      <c r="CH45" s="135">
        <f t="shared" si="232"/>
        <v>0</v>
      </c>
      <c r="CI45" s="135">
        <f t="shared" si="233"/>
        <v>0</v>
      </c>
      <c r="CJ45" s="70">
        <f t="shared" si="234"/>
        <v>0</v>
      </c>
      <c r="CR45" s="128"/>
      <c r="CS45" s="135">
        <f t="shared" si="294"/>
        <v>0</v>
      </c>
      <c r="CT45" s="135">
        <f t="shared" si="292"/>
        <v>0</v>
      </c>
      <c r="CU45" s="70">
        <f t="shared" si="293"/>
        <v>0</v>
      </c>
      <c r="CV45" s="134"/>
      <c r="CW45" s="134"/>
      <c r="CX45" s="134"/>
      <c r="CY45" s="134"/>
      <c r="CZ45" s="134"/>
      <c r="DC45" s="128"/>
      <c r="DD45" s="135">
        <f t="shared" si="222"/>
        <v>0</v>
      </c>
      <c r="DE45" s="135">
        <f t="shared" si="212"/>
        <v>0</v>
      </c>
      <c r="DF45" s="70">
        <f t="shared" si="213"/>
        <v>0</v>
      </c>
      <c r="DG45" s="134"/>
      <c r="DH45" s="134"/>
      <c r="DI45" s="134"/>
      <c r="DJ45" s="134"/>
      <c r="DM45" s="128"/>
      <c r="DN45" s="135">
        <f t="shared" si="226"/>
        <v>0</v>
      </c>
      <c r="DO45" s="135">
        <f t="shared" si="235"/>
        <v>0</v>
      </c>
      <c r="DP45" s="70">
        <f t="shared" si="236"/>
        <v>0</v>
      </c>
      <c r="DQ45" s="134"/>
      <c r="DR45" s="134"/>
      <c r="DS45" s="134"/>
      <c r="DT45" s="134"/>
      <c r="DW45" s="128"/>
      <c r="DX45" s="135"/>
      <c r="DY45" s="135"/>
      <c r="EA45" s="134"/>
      <c r="EB45" s="134"/>
      <c r="EC45" s="134"/>
      <c r="ED45" s="134"/>
      <c r="EF45" s="70">
        <v>43</v>
      </c>
      <c r="EG45" s="128"/>
      <c r="EH45" s="135">
        <f t="shared" si="237"/>
        <v>0</v>
      </c>
      <c r="EI45" s="135">
        <f t="shared" si="238"/>
        <v>0</v>
      </c>
      <c r="EJ45" s="70">
        <f t="shared" si="239"/>
        <v>0</v>
      </c>
      <c r="EK45" s="70" t="e">
        <f t="shared" si="295"/>
        <v>#N/A</v>
      </c>
      <c r="EL45" s="70" t="e">
        <f t="shared" si="296"/>
        <v>#N/A</v>
      </c>
      <c r="EM45" s="70" t="e">
        <f t="shared" si="297"/>
        <v>#N/A</v>
      </c>
      <c r="EN45" s="70" t="e">
        <f t="shared" si="298"/>
        <v>#N/A</v>
      </c>
      <c r="EO45" s="138" t="e">
        <f t="shared" si="240"/>
        <v>#N/A</v>
      </c>
      <c r="ER45" s="128"/>
      <c r="ES45" s="135"/>
      <c r="ET45" s="135"/>
      <c r="EV45" s="134"/>
      <c r="EW45" s="134"/>
      <c r="EX45" s="134"/>
      <c r="EY45" s="134"/>
      <c r="GB45" s="70" t="e">
        <f t="shared" si="284"/>
        <v>#N/A</v>
      </c>
      <c r="GC45" s="70" t="e">
        <f t="shared" si="285"/>
        <v>#N/A</v>
      </c>
      <c r="GD45" s="70" t="e">
        <f t="shared" si="286"/>
        <v>#N/A</v>
      </c>
      <c r="GE45" s="70" t="e">
        <f t="shared" si="287"/>
        <v>#N/A</v>
      </c>
      <c r="HV45" s="70" t="e">
        <f t="shared" si="165"/>
        <v>#N/A</v>
      </c>
      <c r="HW45" s="70" t="e">
        <f t="shared" si="166"/>
        <v>#N/A</v>
      </c>
      <c r="HX45" s="70" t="e">
        <f t="shared" si="167"/>
        <v>#N/A</v>
      </c>
      <c r="HY45" s="70" t="e">
        <f t="shared" si="148"/>
        <v>#N/A</v>
      </c>
      <c r="IB45" s="128"/>
      <c r="IC45" s="135">
        <f t="shared" si="149"/>
        <v>0</v>
      </c>
      <c r="ID45" s="135">
        <f t="shared" si="150"/>
        <v>0</v>
      </c>
      <c r="IE45" s="70">
        <f t="shared" si="151"/>
        <v>0</v>
      </c>
      <c r="IF45" s="70" t="e">
        <f t="shared" si="288"/>
        <v>#N/A</v>
      </c>
      <c r="IG45" s="70" t="e">
        <f t="shared" si="289"/>
        <v>#N/A</v>
      </c>
      <c r="IH45" s="70" t="e">
        <f t="shared" si="290"/>
        <v>#N/A</v>
      </c>
      <c r="II45" s="70" t="e">
        <f t="shared" si="291"/>
        <v>#N/A</v>
      </c>
      <c r="IJ45" s="138" t="e">
        <f t="shared" si="241"/>
        <v>#N/A</v>
      </c>
      <c r="IM45" s="53"/>
      <c r="IN45" s="135">
        <f t="shared" si="242"/>
        <v>0</v>
      </c>
      <c r="IO45" s="135">
        <f t="shared" si="243"/>
        <v>0</v>
      </c>
      <c r="IP45" s="70">
        <f t="shared" si="244"/>
        <v>0</v>
      </c>
      <c r="IQ45" s="70" t="e">
        <f t="shared" si="245"/>
        <v>#N/A</v>
      </c>
      <c r="IR45" s="70" t="e">
        <f t="shared" si="246"/>
        <v>#N/A</v>
      </c>
      <c r="IS45" s="70" t="e">
        <f t="shared" si="247"/>
        <v>#N/A</v>
      </c>
      <c r="IT45" s="70" t="e">
        <f t="shared" si="163"/>
        <v>#N/A</v>
      </c>
      <c r="IU45" s="138" t="e">
        <f t="shared" si="248"/>
        <v>#N/A</v>
      </c>
    </row>
    <row r="46" spans="1:255" s="70" customFormat="1" x14ac:dyDescent="0.2">
      <c r="A46">
        <v>44</v>
      </c>
      <c r="B46" s="353" t="s">
        <v>150</v>
      </c>
      <c r="C46" s="353" t="s">
        <v>151</v>
      </c>
      <c r="D46" s="133" t="s">
        <v>152</v>
      </c>
      <c r="E46" s="133" t="str">
        <f t="shared" si="227"/>
        <v>C</v>
      </c>
      <c r="F46" s="133" t="str">
        <f t="shared" si="228"/>
        <v>H</v>
      </c>
      <c r="G46" s="251"/>
      <c r="H46" s="251"/>
      <c r="I46" s="251"/>
      <c r="J46" s="133">
        <f t="shared" si="229"/>
        <v>0</v>
      </c>
      <c r="K46" s="133">
        <f t="shared" si="230"/>
        <v>0</v>
      </c>
      <c r="L46" s="133">
        <f t="shared" si="231"/>
        <v>0</v>
      </c>
      <c r="M46" s="133"/>
      <c r="N46" s="133"/>
      <c r="O46" s="128"/>
      <c r="P46" s="135"/>
      <c r="Q46" s="135"/>
      <c r="R46" s="133"/>
      <c r="S46" s="133"/>
      <c r="T46" s="133"/>
      <c r="U46" s="133"/>
      <c r="V46" s="133"/>
      <c r="W46" s="133"/>
      <c r="X46" s="70">
        <v>11</v>
      </c>
      <c r="Y46" s="53"/>
      <c r="Z46" s="135">
        <f t="shared" si="249"/>
        <v>0</v>
      </c>
      <c r="AA46" s="135">
        <f t="shared" si="250"/>
        <v>0</v>
      </c>
      <c r="AB46" s="70">
        <f t="shared" si="251"/>
        <v>0</v>
      </c>
      <c r="AC46" s="70" t="e">
        <f t="shared" si="252"/>
        <v>#N/A</v>
      </c>
      <c r="AD46" s="70" t="e">
        <f t="shared" si="253"/>
        <v>#N/A</v>
      </c>
      <c r="AE46" s="70" t="e">
        <f t="shared" si="254"/>
        <v>#N/A</v>
      </c>
      <c r="AF46" s="70" t="e">
        <f t="shared" si="255"/>
        <v>#N/A</v>
      </c>
      <c r="AG46" s="135"/>
      <c r="AH46" s="70">
        <v>11</v>
      </c>
      <c r="AI46">
        <v>71</v>
      </c>
      <c r="AJ46" s="135">
        <f t="shared" si="256"/>
        <v>0</v>
      </c>
      <c r="AK46" s="135">
        <f t="shared" si="257"/>
        <v>0</v>
      </c>
      <c r="AL46" s="70">
        <f t="shared" si="258"/>
        <v>0</v>
      </c>
      <c r="AM46" s="70">
        <f t="shared" si="259"/>
        <v>0</v>
      </c>
      <c r="AN46" s="70">
        <f t="shared" si="260"/>
        <v>0</v>
      </c>
      <c r="AO46" s="70">
        <f t="shared" si="261"/>
        <v>0</v>
      </c>
      <c r="AP46" s="70">
        <f t="shared" si="262"/>
        <v>0</v>
      </c>
      <c r="AR46" s="70">
        <v>11</v>
      </c>
      <c r="AS46" s="128"/>
      <c r="AT46" s="135">
        <f t="shared" si="263"/>
        <v>0</v>
      </c>
      <c r="AU46" s="135">
        <f t="shared" si="264"/>
        <v>0</v>
      </c>
      <c r="AV46" s="70">
        <f t="shared" si="265"/>
        <v>0</v>
      </c>
      <c r="AW46" s="70" t="e">
        <f t="shared" si="266"/>
        <v>#N/A</v>
      </c>
      <c r="AX46" s="70" t="e">
        <f t="shared" si="267"/>
        <v>#N/A</v>
      </c>
      <c r="AY46" s="70" t="e">
        <f t="shared" si="268"/>
        <v>#N/A</v>
      </c>
      <c r="AZ46" s="70" t="e">
        <f t="shared" si="269"/>
        <v>#N/A</v>
      </c>
      <c r="BC46" s="128"/>
      <c r="BD46" s="135"/>
      <c r="BE46" s="135"/>
      <c r="BL46" s="70">
        <v>11</v>
      </c>
      <c r="BM46" s="128"/>
      <c r="BN46" s="135">
        <f t="shared" si="270"/>
        <v>0</v>
      </c>
      <c r="BO46" s="135">
        <f t="shared" si="271"/>
        <v>0</v>
      </c>
      <c r="BP46" s="70">
        <f t="shared" si="272"/>
        <v>0</v>
      </c>
      <c r="BQ46" s="70" t="e">
        <f t="shared" si="273"/>
        <v>#N/A</v>
      </c>
      <c r="BR46" s="70" t="e">
        <f t="shared" si="274"/>
        <v>#N/A</v>
      </c>
      <c r="BS46" s="70" t="e">
        <f t="shared" si="275"/>
        <v>#N/A</v>
      </c>
      <c r="BT46" s="70" t="e">
        <f t="shared" si="276"/>
        <v>#N/A</v>
      </c>
      <c r="BV46" s="70">
        <v>11</v>
      </c>
      <c r="BW46" s="128"/>
      <c r="BX46" s="135">
        <f t="shared" si="277"/>
        <v>0</v>
      </c>
      <c r="BY46" s="135">
        <f t="shared" si="278"/>
        <v>0</v>
      </c>
      <c r="BZ46" s="70">
        <f t="shared" si="279"/>
        <v>0</v>
      </c>
      <c r="CA46" s="70" t="e">
        <f t="shared" si="280"/>
        <v>#N/A</v>
      </c>
      <c r="CB46" s="70" t="e">
        <f t="shared" si="281"/>
        <v>#N/A</v>
      </c>
      <c r="CC46" s="70" t="e">
        <f t="shared" si="282"/>
        <v>#N/A</v>
      </c>
      <c r="CD46" s="70" t="e">
        <f t="shared" si="283"/>
        <v>#N/A</v>
      </c>
      <c r="CG46" s="128"/>
      <c r="CH46" s="135">
        <f t="shared" si="232"/>
        <v>0</v>
      </c>
      <c r="CI46" s="135">
        <f t="shared" si="233"/>
        <v>0</v>
      </c>
      <c r="CJ46" s="70">
        <f t="shared" si="234"/>
        <v>0</v>
      </c>
      <c r="CR46" s="128"/>
      <c r="CS46" s="135">
        <f t="shared" si="294"/>
        <v>0</v>
      </c>
      <c r="CT46" s="135">
        <f t="shared" si="292"/>
        <v>0</v>
      </c>
      <c r="CU46" s="70">
        <f t="shared" si="293"/>
        <v>0</v>
      </c>
      <c r="CV46" s="134"/>
      <c r="CW46" s="134"/>
      <c r="CX46" s="134"/>
      <c r="CY46" s="134"/>
      <c r="CZ46" s="134"/>
      <c r="DC46" s="128"/>
      <c r="DD46" s="135">
        <f t="shared" si="222"/>
        <v>0</v>
      </c>
      <c r="DE46" s="135">
        <f t="shared" si="212"/>
        <v>0</v>
      </c>
      <c r="DF46" s="70">
        <f t="shared" si="213"/>
        <v>0</v>
      </c>
      <c r="DG46" s="134"/>
      <c r="DH46" s="134"/>
      <c r="DI46" s="134"/>
      <c r="DJ46" s="134"/>
      <c r="DM46" s="128"/>
      <c r="DN46" s="135">
        <f t="shared" si="226"/>
        <v>0</v>
      </c>
      <c r="DO46" s="135">
        <f t="shared" si="235"/>
        <v>0</v>
      </c>
      <c r="DP46" s="70">
        <f t="shared" si="236"/>
        <v>0</v>
      </c>
      <c r="DQ46" s="134"/>
      <c r="DR46" s="134"/>
      <c r="DS46" s="134"/>
      <c r="DT46" s="134"/>
      <c r="DW46" s="128"/>
      <c r="DX46" s="135"/>
      <c r="DY46" s="135"/>
      <c r="EA46" s="134"/>
      <c r="EB46" s="134"/>
      <c r="EC46" s="134"/>
      <c r="ED46" s="134"/>
      <c r="EF46" s="70">
        <v>44</v>
      </c>
      <c r="EG46" s="128"/>
      <c r="EH46" s="135">
        <f t="shared" si="237"/>
        <v>0</v>
      </c>
      <c r="EI46" s="135">
        <f t="shared" si="238"/>
        <v>0</v>
      </c>
      <c r="EJ46" s="70">
        <f t="shared" si="239"/>
        <v>0</v>
      </c>
      <c r="EK46" s="70" t="e">
        <f t="shared" si="295"/>
        <v>#N/A</v>
      </c>
      <c r="EL46" s="70" t="e">
        <f t="shared" si="296"/>
        <v>#N/A</v>
      </c>
      <c r="EM46" s="70" t="e">
        <f t="shared" si="297"/>
        <v>#N/A</v>
      </c>
      <c r="EN46" s="70" t="e">
        <f t="shared" si="298"/>
        <v>#N/A</v>
      </c>
      <c r="EO46" s="138" t="e">
        <f t="shared" si="240"/>
        <v>#N/A</v>
      </c>
      <c r="ER46" s="128"/>
      <c r="ES46" s="135"/>
      <c r="ET46" s="135"/>
      <c r="EV46" s="134"/>
      <c r="EW46" s="134"/>
      <c r="EX46" s="134"/>
      <c r="EY46" s="134"/>
      <c r="GB46" s="70" t="e">
        <f t="shared" si="284"/>
        <v>#N/A</v>
      </c>
      <c r="GC46" s="70" t="e">
        <f t="shared" si="285"/>
        <v>#N/A</v>
      </c>
      <c r="GD46" s="70" t="e">
        <f t="shared" si="286"/>
        <v>#N/A</v>
      </c>
      <c r="GE46" s="70" t="e">
        <f t="shared" si="287"/>
        <v>#N/A</v>
      </c>
      <c r="IA46" s="70">
        <v>1</v>
      </c>
      <c r="IC46" s="135">
        <f t="shared" si="149"/>
        <v>0</v>
      </c>
      <c r="ID46" s="135">
        <f t="shared" si="150"/>
        <v>0</v>
      </c>
      <c r="IE46" s="70">
        <f t="shared" si="151"/>
        <v>0</v>
      </c>
      <c r="IF46" s="70" t="e">
        <f t="shared" si="288"/>
        <v>#N/A</v>
      </c>
      <c r="IG46" s="70" t="e">
        <f t="shared" si="289"/>
        <v>#N/A</v>
      </c>
      <c r="IH46" s="70" t="e">
        <f t="shared" si="290"/>
        <v>#N/A</v>
      </c>
      <c r="II46" s="70" t="e">
        <f t="shared" si="291"/>
        <v>#N/A</v>
      </c>
      <c r="IJ46" s="138" t="e">
        <f t="shared" si="241"/>
        <v>#N/A</v>
      </c>
      <c r="IL46" s="70">
        <v>1</v>
      </c>
      <c r="IM46" s="128"/>
      <c r="IN46" s="135">
        <f t="shared" si="242"/>
        <v>0</v>
      </c>
      <c r="IO46" s="135">
        <f t="shared" si="243"/>
        <v>0</v>
      </c>
      <c r="IP46" s="70">
        <f t="shared" si="244"/>
        <v>0</v>
      </c>
      <c r="IQ46" s="70" t="e">
        <f t="shared" si="245"/>
        <v>#N/A</v>
      </c>
      <c r="IR46" s="70" t="e">
        <f t="shared" si="246"/>
        <v>#N/A</v>
      </c>
      <c r="IS46" s="70" t="e">
        <f t="shared" si="247"/>
        <v>#N/A</v>
      </c>
      <c r="IT46" s="70" t="e">
        <f t="shared" si="163"/>
        <v>#N/A</v>
      </c>
      <c r="IU46" s="138" t="e">
        <f t="shared" si="248"/>
        <v>#N/A</v>
      </c>
    </row>
    <row r="47" spans="1:255" s="70" customFormat="1" x14ac:dyDescent="0.2">
      <c r="A47">
        <v>45</v>
      </c>
      <c r="B47" s="353" t="s">
        <v>445</v>
      </c>
      <c r="C47" s="353" t="s">
        <v>446</v>
      </c>
      <c r="D47" s="133" t="s">
        <v>63</v>
      </c>
      <c r="E47" s="133" t="str">
        <f t="shared" si="227"/>
        <v>D</v>
      </c>
      <c r="F47" s="133" t="str">
        <f t="shared" si="228"/>
        <v>H</v>
      </c>
      <c r="G47" s="251"/>
      <c r="H47" s="251"/>
      <c r="I47" s="251"/>
      <c r="J47" s="133">
        <f t="shared" si="229"/>
        <v>0</v>
      </c>
      <c r="K47" s="133">
        <f t="shared" si="230"/>
        <v>0</v>
      </c>
      <c r="L47" s="133">
        <f t="shared" si="231"/>
        <v>0</v>
      </c>
      <c r="M47" s="133"/>
      <c r="N47" s="133"/>
      <c r="O47" s="128"/>
      <c r="P47" s="135"/>
      <c r="Q47" s="135"/>
      <c r="R47" s="133"/>
      <c r="S47" s="133"/>
      <c r="T47" s="133"/>
      <c r="U47" s="133"/>
      <c r="V47" s="133"/>
      <c r="W47" s="133"/>
      <c r="X47" s="70">
        <v>12</v>
      </c>
      <c r="Y47" s="53"/>
      <c r="Z47" s="135">
        <f t="shared" si="249"/>
        <v>0</v>
      </c>
      <c r="AA47" s="135">
        <f t="shared" si="250"/>
        <v>0</v>
      </c>
      <c r="AB47" s="70">
        <f t="shared" si="251"/>
        <v>0</v>
      </c>
      <c r="AC47" s="70" t="e">
        <f t="shared" si="252"/>
        <v>#N/A</v>
      </c>
      <c r="AD47" s="70" t="e">
        <f t="shared" si="253"/>
        <v>#N/A</v>
      </c>
      <c r="AE47" s="70" t="e">
        <f t="shared" si="254"/>
        <v>#N/A</v>
      </c>
      <c r="AF47" s="70" t="e">
        <f t="shared" si="255"/>
        <v>#N/A</v>
      </c>
      <c r="AG47" s="135"/>
      <c r="AH47" s="70">
        <v>12</v>
      </c>
      <c r="AI47">
        <v>76</v>
      </c>
      <c r="AJ47" s="135">
        <f t="shared" si="256"/>
        <v>0</v>
      </c>
      <c r="AK47" s="135">
        <f t="shared" si="257"/>
        <v>0</v>
      </c>
      <c r="AL47" s="70">
        <f t="shared" si="258"/>
        <v>0</v>
      </c>
      <c r="AM47" s="70">
        <f t="shared" si="259"/>
        <v>0</v>
      </c>
      <c r="AN47" s="70">
        <f t="shared" si="260"/>
        <v>0</v>
      </c>
      <c r="AO47" s="70">
        <f t="shared" si="261"/>
        <v>0</v>
      </c>
      <c r="AP47" s="70">
        <f t="shared" si="262"/>
        <v>0</v>
      </c>
      <c r="AR47" s="70">
        <v>12</v>
      </c>
      <c r="AS47" s="128"/>
      <c r="AT47" s="135">
        <f t="shared" si="263"/>
        <v>0</v>
      </c>
      <c r="AU47" s="135">
        <f t="shared" si="264"/>
        <v>0</v>
      </c>
      <c r="AV47" s="70">
        <f t="shared" si="265"/>
        <v>0</v>
      </c>
      <c r="AW47" s="70" t="e">
        <f t="shared" si="266"/>
        <v>#N/A</v>
      </c>
      <c r="AX47" s="70" t="e">
        <f t="shared" si="267"/>
        <v>#N/A</v>
      </c>
      <c r="AY47" s="70" t="e">
        <f t="shared" si="268"/>
        <v>#N/A</v>
      </c>
      <c r="AZ47" s="70" t="e">
        <f t="shared" si="269"/>
        <v>#N/A</v>
      </c>
      <c r="BC47" s="128"/>
      <c r="BD47" s="135"/>
      <c r="BE47" s="135"/>
      <c r="BL47" s="70">
        <v>12</v>
      </c>
      <c r="BM47" s="128"/>
      <c r="BN47" s="135">
        <f t="shared" si="270"/>
        <v>0</v>
      </c>
      <c r="BO47" s="135">
        <f t="shared" si="271"/>
        <v>0</v>
      </c>
      <c r="BP47" s="70">
        <f t="shared" si="272"/>
        <v>0</v>
      </c>
      <c r="BQ47" s="70" t="e">
        <f t="shared" si="273"/>
        <v>#N/A</v>
      </c>
      <c r="BR47" s="70" t="e">
        <f t="shared" si="274"/>
        <v>#N/A</v>
      </c>
      <c r="BS47" s="70" t="e">
        <f t="shared" si="275"/>
        <v>#N/A</v>
      </c>
      <c r="BT47" s="70" t="e">
        <f t="shared" si="276"/>
        <v>#N/A</v>
      </c>
      <c r="BV47" s="70">
        <v>12</v>
      </c>
      <c r="BW47" s="128"/>
      <c r="BX47" s="135">
        <f t="shared" si="277"/>
        <v>0</v>
      </c>
      <c r="BY47" s="135">
        <f t="shared" si="278"/>
        <v>0</v>
      </c>
      <c r="BZ47" s="70">
        <f t="shared" si="279"/>
        <v>0</v>
      </c>
      <c r="CA47" s="70" t="e">
        <f t="shared" si="280"/>
        <v>#N/A</v>
      </c>
      <c r="CB47" s="70" t="e">
        <f t="shared" si="281"/>
        <v>#N/A</v>
      </c>
      <c r="CC47" s="70" t="e">
        <f t="shared" si="282"/>
        <v>#N/A</v>
      </c>
      <c r="CD47" s="70" t="e">
        <f t="shared" si="283"/>
        <v>#N/A</v>
      </c>
      <c r="CG47" s="128"/>
      <c r="CH47" s="135">
        <f t="shared" si="232"/>
        <v>0</v>
      </c>
      <c r="CI47" s="135">
        <f t="shared" si="233"/>
        <v>0</v>
      </c>
      <c r="CJ47" s="70">
        <f t="shared" si="234"/>
        <v>0</v>
      </c>
      <c r="CR47" s="128"/>
      <c r="CS47" s="135">
        <f t="shared" si="294"/>
        <v>0</v>
      </c>
      <c r="CT47" s="135">
        <f t="shared" si="292"/>
        <v>0</v>
      </c>
      <c r="CU47" s="70">
        <f t="shared" si="293"/>
        <v>0</v>
      </c>
      <c r="CV47" s="134"/>
      <c r="CW47" s="134"/>
      <c r="CX47" s="134"/>
      <c r="CY47" s="134"/>
      <c r="CZ47" s="134"/>
      <c r="DC47" s="128"/>
      <c r="DD47" s="135">
        <f t="shared" si="222"/>
        <v>0</v>
      </c>
      <c r="DE47" s="135">
        <f t="shared" si="212"/>
        <v>0</v>
      </c>
      <c r="DF47" s="70">
        <f t="shared" si="213"/>
        <v>0</v>
      </c>
      <c r="DG47" s="134"/>
      <c r="DH47" s="134"/>
      <c r="DI47" s="134"/>
      <c r="DJ47" s="134"/>
      <c r="DM47" s="128"/>
      <c r="DN47" s="135">
        <f t="shared" si="226"/>
        <v>0</v>
      </c>
      <c r="DO47" s="135">
        <f t="shared" si="235"/>
        <v>0</v>
      </c>
      <c r="DP47" s="70">
        <f t="shared" si="236"/>
        <v>0</v>
      </c>
      <c r="DQ47" s="134"/>
      <c r="DR47" s="134"/>
      <c r="DS47" s="134"/>
      <c r="DT47" s="134"/>
      <c r="DW47" s="128"/>
      <c r="DX47" s="135"/>
      <c r="DY47" s="135"/>
      <c r="EA47" s="134"/>
      <c r="EB47" s="134"/>
      <c r="EC47" s="134"/>
      <c r="ED47" s="134"/>
      <c r="EF47" s="70">
        <v>45</v>
      </c>
      <c r="EG47" s="128"/>
      <c r="EH47" s="135">
        <f t="shared" si="237"/>
        <v>0</v>
      </c>
      <c r="EI47" s="135">
        <f t="shared" si="238"/>
        <v>0</v>
      </c>
      <c r="EJ47" s="70">
        <f t="shared" si="239"/>
        <v>0</v>
      </c>
      <c r="EK47" s="70" t="e">
        <f t="shared" si="295"/>
        <v>#N/A</v>
      </c>
      <c r="EL47" s="70" t="e">
        <f t="shared" si="296"/>
        <v>#N/A</v>
      </c>
      <c r="EM47" s="70" t="e">
        <f t="shared" si="297"/>
        <v>#N/A</v>
      </c>
      <c r="EN47" s="70" t="e">
        <f t="shared" si="298"/>
        <v>#N/A</v>
      </c>
      <c r="EO47" s="138" t="e">
        <f t="shared" si="240"/>
        <v>#N/A</v>
      </c>
      <c r="ER47" s="128"/>
      <c r="ES47" s="135"/>
      <c r="ET47" s="135"/>
      <c r="EV47" s="134"/>
      <c r="EW47" s="134"/>
      <c r="EX47" s="134"/>
      <c r="EY47" s="134"/>
      <c r="GB47" s="70" t="e">
        <f t="shared" si="284"/>
        <v>#N/A</v>
      </c>
      <c r="GC47" s="70" t="e">
        <f t="shared" si="285"/>
        <v>#N/A</v>
      </c>
      <c r="GD47" s="70" t="e">
        <f t="shared" si="286"/>
        <v>#N/A</v>
      </c>
      <c r="GE47" s="70" t="e">
        <f t="shared" si="287"/>
        <v>#N/A</v>
      </c>
      <c r="IA47" s="70">
        <v>2</v>
      </c>
      <c r="IB47" s="128"/>
      <c r="IC47" s="135">
        <f t="shared" si="149"/>
        <v>0</v>
      </c>
      <c r="ID47" s="135">
        <f t="shared" si="150"/>
        <v>0</v>
      </c>
      <c r="IE47" s="70">
        <f t="shared" si="151"/>
        <v>0</v>
      </c>
      <c r="IF47" s="70" t="e">
        <f t="shared" si="288"/>
        <v>#N/A</v>
      </c>
      <c r="IG47" s="70" t="e">
        <f t="shared" si="289"/>
        <v>#N/A</v>
      </c>
      <c r="IH47" s="70" t="e">
        <f t="shared" si="290"/>
        <v>#N/A</v>
      </c>
      <c r="II47" s="70" t="e">
        <f t="shared" si="291"/>
        <v>#N/A</v>
      </c>
      <c r="IJ47" s="138" t="e">
        <f t="shared" si="241"/>
        <v>#N/A</v>
      </c>
      <c r="IL47" s="70">
        <v>2</v>
      </c>
      <c r="IM47" s="128"/>
      <c r="IN47" s="135">
        <f t="shared" si="242"/>
        <v>0</v>
      </c>
      <c r="IO47" s="135">
        <f t="shared" si="243"/>
        <v>0</v>
      </c>
      <c r="IP47" s="70">
        <f t="shared" si="244"/>
        <v>0</v>
      </c>
      <c r="IQ47" s="70" t="e">
        <f t="shared" si="245"/>
        <v>#N/A</v>
      </c>
      <c r="IR47" s="70" t="e">
        <f t="shared" si="246"/>
        <v>#N/A</v>
      </c>
      <c r="IS47" s="70" t="e">
        <f t="shared" si="247"/>
        <v>#N/A</v>
      </c>
      <c r="IT47" s="70" t="e">
        <f t="shared" si="163"/>
        <v>#N/A</v>
      </c>
      <c r="IU47" s="138" t="e">
        <f t="shared" si="248"/>
        <v>#N/A</v>
      </c>
    </row>
    <row r="48" spans="1:255" s="70" customFormat="1" x14ac:dyDescent="0.2">
      <c r="A48">
        <v>46</v>
      </c>
      <c r="B48" s="353" t="s">
        <v>443</v>
      </c>
      <c r="C48" s="353" t="s">
        <v>444</v>
      </c>
      <c r="D48" s="133" t="s">
        <v>63</v>
      </c>
      <c r="E48" s="133" t="str">
        <f t="shared" si="227"/>
        <v>B</v>
      </c>
      <c r="F48" s="133" t="str">
        <f t="shared" si="228"/>
        <v>H</v>
      </c>
      <c r="G48" s="251"/>
      <c r="H48" s="251"/>
      <c r="I48" s="251"/>
      <c r="J48" s="133">
        <f t="shared" si="229"/>
        <v>0</v>
      </c>
      <c r="K48" s="133">
        <f t="shared" si="230"/>
        <v>0</v>
      </c>
      <c r="L48" s="133">
        <f t="shared" si="231"/>
        <v>0</v>
      </c>
      <c r="M48" s="133"/>
      <c r="N48" s="133"/>
      <c r="O48" s="128"/>
      <c r="P48" s="135"/>
      <c r="Q48" s="135"/>
      <c r="R48" s="133"/>
      <c r="S48" s="133"/>
      <c r="T48" s="133"/>
      <c r="U48" s="133"/>
      <c r="V48" s="133"/>
      <c r="W48" s="133"/>
      <c r="X48" s="70">
        <v>13</v>
      </c>
      <c r="Y48" s="53"/>
      <c r="Z48" s="135">
        <f t="shared" si="249"/>
        <v>0</v>
      </c>
      <c r="AA48" s="135">
        <f t="shared" si="250"/>
        <v>0</v>
      </c>
      <c r="AB48" s="70">
        <f t="shared" si="251"/>
        <v>0</v>
      </c>
      <c r="AC48" s="70" t="e">
        <f t="shared" si="252"/>
        <v>#N/A</v>
      </c>
      <c r="AD48" s="70" t="e">
        <f t="shared" si="253"/>
        <v>#N/A</v>
      </c>
      <c r="AE48" s="70" t="e">
        <f t="shared" si="254"/>
        <v>#N/A</v>
      </c>
      <c r="AF48" s="70" t="e">
        <f t="shared" si="255"/>
        <v>#N/A</v>
      </c>
      <c r="AG48" s="135"/>
      <c r="AH48" s="70">
        <v>13</v>
      </c>
      <c r="AI48">
        <v>97</v>
      </c>
      <c r="AJ48" s="135">
        <f t="shared" si="256"/>
        <v>0</v>
      </c>
      <c r="AK48" s="135">
        <f t="shared" si="257"/>
        <v>0</v>
      </c>
      <c r="AL48" s="70">
        <f t="shared" si="258"/>
        <v>0</v>
      </c>
      <c r="AM48" s="70">
        <f t="shared" si="259"/>
        <v>0</v>
      </c>
      <c r="AN48" s="70">
        <f t="shared" si="260"/>
        <v>0</v>
      </c>
      <c r="AO48" s="70">
        <f t="shared" si="261"/>
        <v>0</v>
      </c>
      <c r="AP48" s="70">
        <f t="shared" si="262"/>
        <v>0</v>
      </c>
      <c r="AR48" s="70">
        <v>13</v>
      </c>
      <c r="AS48" s="128"/>
      <c r="AT48" s="135">
        <f t="shared" si="263"/>
        <v>0</v>
      </c>
      <c r="AU48" s="135">
        <f t="shared" si="264"/>
        <v>0</v>
      </c>
      <c r="AV48" s="70">
        <f t="shared" si="265"/>
        <v>0</v>
      </c>
      <c r="AW48" s="70" t="e">
        <f t="shared" si="266"/>
        <v>#N/A</v>
      </c>
      <c r="AX48" s="70" t="e">
        <f t="shared" si="267"/>
        <v>#N/A</v>
      </c>
      <c r="AY48" s="70" t="e">
        <f t="shared" si="268"/>
        <v>#N/A</v>
      </c>
      <c r="AZ48" s="70" t="e">
        <f t="shared" si="269"/>
        <v>#N/A</v>
      </c>
      <c r="BC48" s="128"/>
      <c r="BD48" s="135"/>
      <c r="BE48" s="135"/>
      <c r="BL48" s="70">
        <v>13</v>
      </c>
      <c r="BM48" s="128"/>
      <c r="BN48" s="135">
        <f t="shared" si="270"/>
        <v>0</v>
      </c>
      <c r="BO48" s="135">
        <f t="shared" si="271"/>
        <v>0</v>
      </c>
      <c r="BP48" s="70">
        <f t="shared" si="272"/>
        <v>0</v>
      </c>
      <c r="BQ48" s="70" t="e">
        <f t="shared" si="273"/>
        <v>#N/A</v>
      </c>
      <c r="BR48" s="70" t="e">
        <f t="shared" si="274"/>
        <v>#N/A</v>
      </c>
      <c r="BS48" s="70" t="e">
        <f t="shared" si="275"/>
        <v>#N/A</v>
      </c>
      <c r="BT48" s="70" t="e">
        <f t="shared" si="276"/>
        <v>#N/A</v>
      </c>
      <c r="BV48" s="70">
        <v>13</v>
      </c>
      <c r="BW48" s="128"/>
      <c r="BX48" s="135">
        <f t="shared" si="277"/>
        <v>0</v>
      </c>
      <c r="BY48" s="135">
        <f t="shared" si="278"/>
        <v>0</v>
      </c>
      <c r="BZ48" s="70">
        <f t="shared" si="279"/>
        <v>0</v>
      </c>
      <c r="CA48" s="70" t="e">
        <f t="shared" si="280"/>
        <v>#N/A</v>
      </c>
      <c r="CB48" s="70" t="e">
        <f t="shared" si="281"/>
        <v>#N/A</v>
      </c>
      <c r="CC48" s="70" t="e">
        <f t="shared" si="282"/>
        <v>#N/A</v>
      </c>
      <c r="CD48" s="70" t="e">
        <f t="shared" si="283"/>
        <v>#N/A</v>
      </c>
      <c r="CG48" s="128"/>
      <c r="CH48" s="135">
        <f t="shared" si="232"/>
        <v>0</v>
      </c>
      <c r="CI48" s="135">
        <f t="shared" si="233"/>
        <v>0</v>
      </c>
      <c r="CJ48" s="70">
        <f t="shared" si="234"/>
        <v>0</v>
      </c>
      <c r="CR48" s="128"/>
      <c r="CS48" s="135">
        <f t="shared" si="294"/>
        <v>0</v>
      </c>
      <c r="CT48" s="135">
        <f t="shared" si="292"/>
        <v>0</v>
      </c>
      <c r="CU48" s="70">
        <f t="shared" si="293"/>
        <v>0</v>
      </c>
      <c r="CV48" s="134"/>
      <c r="CW48" s="134"/>
      <c r="CX48" s="134"/>
      <c r="CY48" s="134"/>
      <c r="CZ48" s="134"/>
      <c r="DC48" s="128"/>
      <c r="DD48" s="135">
        <f t="shared" si="222"/>
        <v>0</v>
      </c>
      <c r="DE48" s="135">
        <f t="shared" si="212"/>
        <v>0</v>
      </c>
      <c r="DF48" s="70">
        <f t="shared" si="213"/>
        <v>0</v>
      </c>
      <c r="DG48" s="134"/>
      <c r="DH48" s="134"/>
      <c r="DI48" s="134"/>
      <c r="DJ48" s="134"/>
      <c r="DM48" s="128"/>
      <c r="DN48" s="135">
        <f t="shared" si="226"/>
        <v>0</v>
      </c>
      <c r="DO48" s="135">
        <f t="shared" si="235"/>
        <v>0</v>
      </c>
      <c r="DP48" s="70">
        <f t="shared" si="236"/>
        <v>0</v>
      </c>
      <c r="DQ48" s="134"/>
      <c r="DR48" s="134"/>
      <c r="DS48" s="134"/>
      <c r="DT48" s="134"/>
      <c r="DW48" s="128"/>
      <c r="DX48" s="135"/>
      <c r="DY48" s="135"/>
      <c r="EA48" s="134"/>
      <c r="EB48" s="134"/>
      <c r="EC48" s="134"/>
      <c r="ED48" s="134"/>
      <c r="EF48" s="70">
        <v>46</v>
      </c>
      <c r="EG48" s="128"/>
      <c r="EH48" s="135">
        <f t="shared" si="237"/>
        <v>0</v>
      </c>
      <c r="EI48" s="135">
        <f t="shared" si="238"/>
        <v>0</v>
      </c>
      <c r="EJ48" s="70">
        <f t="shared" si="239"/>
        <v>0</v>
      </c>
      <c r="EK48" s="70" t="e">
        <f t="shared" si="295"/>
        <v>#N/A</v>
      </c>
      <c r="EL48" s="70" t="e">
        <f t="shared" si="296"/>
        <v>#N/A</v>
      </c>
      <c r="EM48" s="70" t="e">
        <f t="shared" si="297"/>
        <v>#N/A</v>
      </c>
      <c r="EN48" s="70" t="e">
        <f t="shared" si="298"/>
        <v>#N/A</v>
      </c>
      <c r="EO48" s="138" t="e">
        <f t="shared" si="240"/>
        <v>#N/A</v>
      </c>
      <c r="ER48" s="128"/>
      <c r="ES48" s="135"/>
      <c r="ET48" s="135"/>
      <c r="EV48" s="134"/>
      <c r="EW48" s="134"/>
      <c r="EX48" s="134"/>
      <c r="EY48" s="134"/>
      <c r="IB48" s="128"/>
      <c r="IC48" s="135"/>
      <c r="ID48" s="135"/>
      <c r="IJ48" s="138" t="e">
        <f t="shared" si="241"/>
        <v>#N/A</v>
      </c>
      <c r="IM48" s="128"/>
      <c r="IN48" s="135">
        <f t="shared" si="242"/>
        <v>0</v>
      </c>
      <c r="IO48" s="135">
        <f t="shared" si="243"/>
        <v>0</v>
      </c>
      <c r="IP48" s="70">
        <f t="shared" si="244"/>
        <v>0</v>
      </c>
      <c r="IQ48" s="70" t="e">
        <f t="shared" si="245"/>
        <v>#N/A</v>
      </c>
      <c r="IR48" s="70" t="e">
        <f t="shared" si="246"/>
        <v>#N/A</v>
      </c>
      <c r="IS48" s="70" t="e">
        <f t="shared" si="247"/>
        <v>#N/A</v>
      </c>
      <c r="IT48" s="70" t="e">
        <f t="shared" si="163"/>
        <v>#N/A</v>
      </c>
      <c r="IU48" s="138" t="e">
        <f t="shared" si="248"/>
        <v>#N/A</v>
      </c>
    </row>
    <row r="49" spans="1:255" s="70" customFormat="1" x14ac:dyDescent="0.2">
      <c r="A49">
        <v>47</v>
      </c>
      <c r="B49" s="353" t="s">
        <v>448</v>
      </c>
      <c r="C49" s="353" t="s">
        <v>449</v>
      </c>
      <c r="D49" s="133" t="s">
        <v>447</v>
      </c>
      <c r="E49" s="133" t="str">
        <f t="shared" si="227"/>
        <v>A</v>
      </c>
      <c r="F49" s="133" t="str">
        <f t="shared" si="228"/>
        <v>D</v>
      </c>
      <c r="G49" s="251"/>
      <c r="H49" s="251"/>
      <c r="I49" s="251"/>
      <c r="J49" s="133">
        <f t="shared" si="229"/>
        <v>0</v>
      </c>
      <c r="K49" s="133">
        <f t="shared" si="230"/>
        <v>0</v>
      </c>
      <c r="L49" s="133">
        <f t="shared" si="231"/>
        <v>0</v>
      </c>
      <c r="M49" s="133"/>
      <c r="N49" s="133"/>
      <c r="O49" s="128"/>
      <c r="P49" s="135"/>
      <c r="Q49" s="135"/>
      <c r="R49" s="133"/>
      <c r="S49" s="133"/>
      <c r="T49" s="133"/>
      <c r="U49" s="133"/>
      <c r="V49" s="133"/>
      <c r="W49" s="133"/>
      <c r="X49" s="70">
        <v>14</v>
      </c>
      <c r="Y49" s="53"/>
      <c r="Z49" s="135">
        <f t="shared" si="249"/>
        <v>0</v>
      </c>
      <c r="AA49" s="135">
        <f t="shared" si="250"/>
        <v>0</v>
      </c>
      <c r="AB49" s="70">
        <f t="shared" si="251"/>
        <v>0</v>
      </c>
      <c r="AC49" s="70" t="e">
        <f t="shared" si="252"/>
        <v>#N/A</v>
      </c>
      <c r="AD49" s="70" t="e">
        <f t="shared" si="253"/>
        <v>#N/A</v>
      </c>
      <c r="AE49" s="70" t="e">
        <f t="shared" si="254"/>
        <v>#N/A</v>
      </c>
      <c r="AF49" s="70" t="e">
        <f t="shared" si="255"/>
        <v>#N/A</v>
      </c>
      <c r="AG49" s="135"/>
      <c r="AH49" s="70">
        <v>14</v>
      </c>
      <c r="AI49">
        <v>106</v>
      </c>
      <c r="AJ49" s="135">
        <f t="shared" si="256"/>
        <v>0</v>
      </c>
      <c r="AK49" s="135">
        <f t="shared" si="257"/>
        <v>0</v>
      </c>
      <c r="AL49" s="70">
        <f t="shared" si="258"/>
        <v>0</v>
      </c>
      <c r="AM49" s="70">
        <f t="shared" si="259"/>
        <v>0</v>
      </c>
      <c r="AN49" s="70">
        <f t="shared" si="260"/>
        <v>0</v>
      </c>
      <c r="AO49" s="70">
        <f t="shared" si="261"/>
        <v>0</v>
      </c>
      <c r="AP49" s="70">
        <f t="shared" si="262"/>
        <v>0</v>
      </c>
      <c r="AR49" s="70">
        <v>14</v>
      </c>
      <c r="AS49" s="128"/>
      <c r="AT49" s="135">
        <f t="shared" si="263"/>
        <v>0</v>
      </c>
      <c r="AU49" s="135">
        <f t="shared" si="264"/>
        <v>0</v>
      </c>
      <c r="AV49" s="70">
        <f t="shared" si="265"/>
        <v>0</v>
      </c>
      <c r="AW49" s="70" t="e">
        <f t="shared" si="266"/>
        <v>#N/A</v>
      </c>
      <c r="AX49" s="70" t="e">
        <f t="shared" si="267"/>
        <v>#N/A</v>
      </c>
      <c r="AY49" s="70" t="e">
        <f t="shared" si="268"/>
        <v>#N/A</v>
      </c>
      <c r="AZ49" s="70" t="e">
        <f t="shared" si="269"/>
        <v>#N/A</v>
      </c>
      <c r="BC49" s="128"/>
      <c r="BD49" s="135"/>
      <c r="BE49" s="135"/>
      <c r="BL49" s="70">
        <v>14</v>
      </c>
      <c r="BM49" s="128"/>
      <c r="BN49" s="135">
        <f t="shared" si="270"/>
        <v>0</v>
      </c>
      <c r="BO49" s="135">
        <f t="shared" si="271"/>
        <v>0</v>
      </c>
      <c r="BP49" s="70">
        <f t="shared" si="272"/>
        <v>0</v>
      </c>
      <c r="BQ49" s="70" t="e">
        <f t="shared" si="273"/>
        <v>#N/A</v>
      </c>
      <c r="BR49" s="70" t="e">
        <f t="shared" si="274"/>
        <v>#N/A</v>
      </c>
      <c r="BS49" s="70" t="e">
        <f t="shared" si="275"/>
        <v>#N/A</v>
      </c>
      <c r="BT49" s="70" t="e">
        <f t="shared" si="276"/>
        <v>#N/A</v>
      </c>
      <c r="BV49" s="70">
        <v>14</v>
      </c>
      <c r="BW49" s="128"/>
      <c r="BX49" s="135">
        <f t="shared" si="277"/>
        <v>0</v>
      </c>
      <c r="BY49" s="135">
        <f t="shared" si="278"/>
        <v>0</v>
      </c>
      <c r="BZ49" s="70">
        <f t="shared" si="279"/>
        <v>0</v>
      </c>
      <c r="CA49" s="70" t="e">
        <f t="shared" si="280"/>
        <v>#N/A</v>
      </c>
      <c r="CB49" s="70" t="e">
        <f t="shared" si="281"/>
        <v>#N/A</v>
      </c>
      <c r="CC49" s="70" t="e">
        <f t="shared" si="282"/>
        <v>#N/A</v>
      </c>
      <c r="CD49" s="70" t="e">
        <f t="shared" si="283"/>
        <v>#N/A</v>
      </c>
      <c r="CG49" s="128"/>
      <c r="CH49" s="135">
        <f t="shared" si="232"/>
        <v>0</v>
      </c>
      <c r="CI49" s="135">
        <f t="shared" si="233"/>
        <v>0</v>
      </c>
      <c r="CJ49" s="70">
        <f t="shared" si="234"/>
        <v>0</v>
      </c>
      <c r="CR49" s="128"/>
      <c r="CS49" s="135">
        <f t="shared" si="294"/>
        <v>0</v>
      </c>
      <c r="CT49" s="135">
        <f t="shared" si="292"/>
        <v>0</v>
      </c>
      <c r="CU49" s="70">
        <f t="shared" si="293"/>
        <v>0</v>
      </c>
      <c r="CV49" s="134"/>
      <c r="CW49" s="134"/>
      <c r="CX49" s="134"/>
      <c r="CY49" s="134"/>
      <c r="CZ49" s="134"/>
      <c r="DC49" s="128"/>
      <c r="DD49" s="135"/>
      <c r="DE49" s="135"/>
      <c r="DG49" s="134"/>
      <c r="DH49" s="134"/>
      <c r="DI49" s="134"/>
      <c r="DJ49" s="134"/>
      <c r="DM49" s="128"/>
      <c r="DN49" s="135">
        <f t="shared" si="226"/>
        <v>0</v>
      </c>
      <c r="DO49" s="135">
        <f t="shared" si="235"/>
        <v>0</v>
      </c>
      <c r="DP49" s="70">
        <f t="shared" si="236"/>
        <v>0</v>
      </c>
      <c r="DQ49" s="134"/>
      <c r="DR49" s="134"/>
      <c r="DS49" s="134"/>
      <c r="DT49" s="134"/>
      <c r="DW49" s="128"/>
      <c r="DX49" s="135"/>
      <c r="DY49" s="135"/>
      <c r="EA49" s="134"/>
      <c r="EB49" s="134"/>
      <c r="EC49" s="134"/>
      <c r="ED49" s="134"/>
      <c r="EF49" s="70">
        <v>47</v>
      </c>
      <c r="EG49" s="128"/>
      <c r="EH49" s="135">
        <f t="shared" si="237"/>
        <v>0</v>
      </c>
      <c r="EI49" s="135">
        <f t="shared" si="238"/>
        <v>0</v>
      </c>
      <c r="EJ49" s="70">
        <f t="shared" si="239"/>
        <v>0</v>
      </c>
      <c r="EK49" s="70" t="e">
        <f t="shared" si="295"/>
        <v>#N/A</v>
      </c>
      <c r="EL49" s="70" t="e">
        <f t="shared" si="296"/>
        <v>#N/A</v>
      </c>
      <c r="EM49" s="70" t="e">
        <f t="shared" si="297"/>
        <v>#N/A</v>
      </c>
      <c r="EN49" s="70" t="e">
        <f t="shared" si="298"/>
        <v>#N/A</v>
      </c>
      <c r="EO49" s="138" t="e">
        <f t="shared" si="240"/>
        <v>#N/A</v>
      </c>
      <c r="ER49" s="128"/>
      <c r="ES49" s="135"/>
      <c r="ET49" s="135"/>
      <c r="EV49" s="134"/>
      <c r="EW49" s="134"/>
      <c r="EX49" s="134"/>
      <c r="EY49" s="134"/>
      <c r="IB49" s="128"/>
      <c r="IC49" s="135"/>
      <c r="ID49" s="135"/>
      <c r="IJ49" s="138" t="e">
        <f t="shared" si="241"/>
        <v>#N/A</v>
      </c>
      <c r="IM49" s="128"/>
      <c r="IN49" s="135">
        <f t="shared" si="242"/>
        <v>0</v>
      </c>
      <c r="IO49" s="135">
        <f t="shared" si="243"/>
        <v>0</v>
      </c>
      <c r="IP49" s="70">
        <f t="shared" si="244"/>
        <v>0</v>
      </c>
      <c r="IQ49" s="70" t="e">
        <f t="shared" si="245"/>
        <v>#N/A</v>
      </c>
      <c r="IR49" s="70" t="e">
        <f t="shared" si="246"/>
        <v>#N/A</v>
      </c>
      <c r="IS49" s="70" t="e">
        <f t="shared" si="247"/>
        <v>#N/A</v>
      </c>
      <c r="IT49" s="70" t="e">
        <f t="shared" si="163"/>
        <v>#N/A</v>
      </c>
      <c r="IU49" s="138" t="e">
        <f t="shared" si="248"/>
        <v>#N/A</v>
      </c>
    </row>
    <row r="50" spans="1:255" s="70" customFormat="1" x14ac:dyDescent="0.2">
      <c r="A50">
        <v>48</v>
      </c>
      <c r="B50" s="353" t="s">
        <v>450</v>
      </c>
      <c r="C50" s="353" t="s">
        <v>451</v>
      </c>
      <c r="D50" s="133" t="s">
        <v>447</v>
      </c>
      <c r="E50" s="133" t="str">
        <f t="shared" si="227"/>
        <v>C</v>
      </c>
      <c r="F50" s="133" t="str">
        <f t="shared" si="228"/>
        <v>H</v>
      </c>
      <c r="G50" s="251"/>
      <c r="H50" s="251"/>
      <c r="I50" s="251"/>
      <c r="J50" s="133">
        <f t="shared" si="229"/>
        <v>0</v>
      </c>
      <c r="K50" s="133">
        <f t="shared" si="230"/>
        <v>0</v>
      </c>
      <c r="L50" s="133">
        <f t="shared" si="231"/>
        <v>0</v>
      </c>
      <c r="M50" s="133"/>
      <c r="N50" s="133"/>
      <c r="O50" s="128"/>
      <c r="P50" s="135"/>
      <c r="Q50" s="135"/>
      <c r="R50" s="133"/>
      <c r="S50" s="133"/>
      <c r="T50" s="133"/>
      <c r="U50" s="133"/>
      <c r="V50" s="133"/>
      <c r="W50" s="133"/>
      <c r="X50" s="70">
        <v>15</v>
      </c>
      <c r="Y50" s="53"/>
      <c r="Z50" s="135">
        <f t="shared" si="249"/>
        <v>0</v>
      </c>
      <c r="AA50" s="135">
        <f t="shared" si="250"/>
        <v>0</v>
      </c>
      <c r="AB50" s="70">
        <f t="shared" si="251"/>
        <v>0</v>
      </c>
      <c r="AC50" s="70" t="e">
        <f t="shared" si="252"/>
        <v>#N/A</v>
      </c>
      <c r="AD50" s="70" t="e">
        <f t="shared" si="253"/>
        <v>#N/A</v>
      </c>
      <c r="AE50" s="70" t="e">
        <f t="shared" si="254"/>
        <v>#N/A</v>
      </c>
      <c r="AF50" s="70" t="e">
        <f t="shared" si="255"/>
        <v>#N/A</v>
      </c>
      <c r="AG50" s="135"/>
      <c r="AH50" s="70">
        <v>15</v>
      </c>
      <c r="AI50">
        <v>110</v>
      </c>
      <c r="AJ50" s="135">
        <f t="shared" si="256"/>
        <v>0</v>
      </c>
      <c r="AK50" s="135">
        <f t="shared" si="257"/>
        <v>0</v>
      </c>
      <c r="AL50" s="70">
        <f t="shared" si="258"/>
        <v>0</v>
      </c>
      <c r="AM50" s="70">
        <f t="shared" si="259"/>
        <v>0</v>
      </c>
      <c r="AN50" s="70">
        <f t="shared" si="260"/>
        <v>0</v>
      </c>
      <c r="AO50" s="70">
        <f t="shared" si="261"/>
        <v>0</v>
      </c>
      <c r="AP50" s="70">
        <f t="shared" si="262"/>
        <v>0</v>
      </c>
      <c r="AR50" s="70">
        <v>15</v>
      </c>
      <c r="AS50" s="128"/>
      <c r="AT50" s="135">
        <f t="shared" si="263"/>
        <v>0</v>
      </c>
      <c r="AU50" s="135">
        <f t="shared" si="264"/>
        <v>0</v>
      </c>
      <c r="AV50" s="70">
        <f t="shared" si="265"/>
        <v>0</v>
      </c>
      <c r="AW50" s="70" t="e">
        <f t="shared" si="266"/>
        <v>#N/A</v>
      </c>
      <c r="AX50" s="70" t="e">
        <f t="shared" si="267"/>
        <v>#N/A</v>
      </c>
      <c r="AY50" s="70" t="e">
        <f t="shared" si="268"/>
        <v>#N/A</v>
      </c>
      <c r="AZ50" s="70" t="e">
        <f t="shared" si="269"/>
        <v>#N/A</v>
      </c>
      <c r="BC50" s="128"/>
      <c r="BD50" s="135"/>
      <c r="BE50" s="135"/>
      <c r="BL50" s="70">
        <v>15</v>
      </c>
      <c r="BM50" s="128"/>
      <c r="BN50" s="135">
        <f t="shared" si="270"/>
        <v>0</v>
      </c>
      <c r="BO50" s="135">
        <f t="shared" si="271"/>
        <v>0</v>
      </c>
      <c r="BP50" s="70">
        <f t="shared" si="272"/>
        <v>0</v>
      </c>
      <c r="BQ50" s="70" t="e">
        <f t="shared" si="273"/>
        <v>#N/A</v>
      </c>
      <c r="BR50" s="70" t="e">
        <f t="shared" si="274"/>
        <v>#N/A</v>
      </c>
      <c r="BS50" s="70" t="e">
        <f t="shared" si="275"/>
        <v>#N/A</v>
      </c>
      <c r="BT50" s="70" t="e">
        <f t="shared" si="276"/>
        <v>#N/A</v>
      </c>
      <c r="BV50" s="70">
        <v>15</v>
      </c>
      <c r="BW50" s="128"/>
      <c r="BX50" s="135">
        <f t="shared" si="277"/>
        <v>0</v>
      </c>
      <c r="BY50" s="135">
        <f t="shared" si="278"/>
        <v>0</v>
      </c>
      <c r="BZ50" s="70">
        <f t="shared" si="279"/>
        <v>0</v>
      </c>
      <c r="CA50" s="70" t="e">
        <f t="shared" si="280"/>
        <v>#N/A</v>
      </c>
      <c r="CB50" s="70" t="e">
        <f t="shared" si="281"/>
        <v>#N/A</v>
      </c>
      <c r="CC50" s="70" t="e">
        <f t="shared" si="282"/>
        <v>#N/A</v>
      </c>
      <c r="CD50" s="70" t="e">
        <f t="shared" si="283"/>
        <v>#N/A</v>
      </c>
      <c r="CG50" s="128"/>
      <c r="CH50" s="135">
        <f t="shared" si="232"/>
        <v>0</v>
      </c>
      <c r="CI50" s="135">
        <f t="shared" si="233"/>
        <v>0</v>
      </c>
      <c r="CJ50" s="70">
        <f t="shared" si="234"/>
        <v>0</v>
      </c>
      <c r="CR50" s="128"/>
      <c r="CS50" s="135">
        <f t="shared" si="294"/>
        <v>0</v>
      </c>
      <c r="CT50" s="135">
        <f t="shared" si="292"/>
        <v>0</v>
      </c>
      <c r="CU50" s="70">
        <f t="shared" si="293"/>
        <v>0</v>
      </c>
      <c r="CV50" s="134"/>
      <c r="CW50" s="134"/>
      <c r="CX50" s="134"/>
      <c r="CY50" s="134"/>
      <c r="CZ50" s="134"/>
      <c r="DC50" s="128"/>
      <c r="DD50" s="135"/>
      <c r="DE50" s="135"/>
      <c r="DG50" s="134"/>
      <c r="DH50" s="134"/>
      <c r="DI50" s="134"/>
      <c r="DJ50" s="134"/>
      <c r="DM50" s="128"/>
      <c r="DN50" s="135">
        <f t="shared" si="226"/>
        <v>0</v>
      </c>
      <c r="DO50" s="135">
        <f t="shared" si="235"/>
        <v>0</v>
      </c>
      <c r="DP50" s="70">
        <f t="shared" si="236"/>
        <v>0</v>
      </c>
      <c r="DQ50" s="134"/>
      <c r="DR50" s="134"/>
      <c r="DS50" s="134"/>
      <c r="DT50" s="134"/>
      <c r="DW50" s="128"/>
      <c r="DX50" s="135"/>
      <c r="DY50" s="135"/>
      <c r="EA50" s="134"/>
      <c r="EB50" s="134"/>
      <c r="EC50" s="134"/>
      <c r="ED50" s="134"/>
      <c r="EF50" s="70">
        <v>48</v>
      </c>
      <c r="EG50" s="128"/>
      <c r="EH50" s="135">
        <f t="shared" si="237"/>
        <v>0</v>
      </c>
      <c r="EI50" s="135">
        <f t="shared" si="238"/>
        <v>0</v>
      </c>
      <c r="EJ50" s="70">
        <f t="shared" si="239"/>
        <v>0</v>
      </c>
      <c r="EK50" s="70" t="e">
        <f t="shared" si="295"/>
        <v>#N/A</v>
      </c>
      <c r="EL50" s="70" t="e">
        <f t="shared" si="296"/>
        <v>#N/A</v>
      </c>
      <c r="EM50" s="70" t="e">
        <f t="shared" si="297"/>
        <v>#N/A</v>
      </c>
      <c r="EN50" s="70" t="e">
        <f t="shared" si="298"/>
        <v>#N/A</v>
      </c>
      <c r="EO50" s="138" t="e">
        <f t="shared" si="240"/>
        <v>#N/A</v>
      </c>
      <c r="ER50" s="128"/>
      <c r="ES50" s="135"/>
      <c r="ET50" s="135"/>
      <c r="EV50" s="134"/>
      <c r="EW50" s="134"/>
      <c r="EX50" s="134"/>
      <c r="EY50" s="134"/>
      <c r="IB50" s="128"/>
      <c r="IC50" s="135"/>
      <c r="ID50" s="135"/>
      <c r="IJ50" s="138" t="e">
        <f t="shared" si="241"/>
        <v>#N/A</v>
      </c>
      <c r="IM50" s="128"/>
      <c r="IN50" s="135">
        <f t="shared" si="242"/>
        <v>0</v>
      </c>
      <c r="IO50" s="135">
        <f t="shared" si="243"/>
        <v>0</v>
      </c>
      <c r="IP50" s="70">
        <f t="shared" si="244"/>
        <v>0</v>
      </c>
      <c r="IQ50" s="70" t="e">
        <f t="shared" si="245"/>
        <v>#N/A</v>
      </c>
      <c r="IR50" s="70" t="e">
        <f t="shared" si="246"/>
        <v>#N/A</v>
      </c>
      <c r="IS50" s="70" t="e">
        <f t="shared" si="247"/>
        <v>#N/A</v>
      </c>
      <c r="IT50" s="70" t="e">
        <f t="shared" si="163"/>
        <v>#N/A</v>
      </c>
      <c r="IU50" s="138" t="e">
        <f t="shared" si="248"/>
        <v>#N/A</v>
      </c>
    </row>
    <row r="51" spans="1:255" s="70" customFormat="1" x14ac:dyDescent="0.2">
      <c r="A51">
        <v>49</v>
      </c>
      <c r="B51" s="353" t="s">
        <v>452</v>
      </c>
      <c r="C51" s="353" t="s">
        <v>453</v>
      </c>
      <c r="D51" s="133" t="s">
        <v>447</v>
      </c>
      <c r="E51" s="133" t="str">
        <f t="shared" si="227"/>
        <v>B</v>
      </c>
      <c r="F51" s="133" t="str">
        <f t="shared" si="228"/>
        <v>D</v>
      </c>
      <c r="G51" s="251"/>
      <c r="H51" s="251"/>
      <c r="I51" s="251"/>
      <c r="J51" s="133">
        <f t="shared" si="229"/>
        <v>0</v>
      </c>
      <c r="K51" s="133">
        <f t="shared" si="230"/>
        <v>0</v>
      </c>
      <c r="L51" s="133">
        <f t="shared" si="231"/>
        <v>0</v>
      </c>
      <c r="M51" s="133"/>
      <c r="N51" s="133"/>
      <c r="O51" s="128"/>
      <c r="P51" s="133"/>
      <c r="Q51" s="133"/>
      <c r="R51" s="133"/>
      <c r="S51" s="133"/>
      <c r="T51" s="133"/>
      <c r="U51" s="133"/>
      <c r="V51" s="133"/>
      <c r="W51" s="133"/>
      <c r="X51" s="70">
        <v>6</v>
      </c>
      <c r="Y51" s="53"/>
      <c r="Z51" s="135">
        <f t="shared" si="249"/>
        <v>0</v>
      </c>
      <c r="AA51" s="135">
        <f t="shared" si="250"/>
        <v>0</v>
      </c>
      <c r="AB51" s="70">
        <f t="shared" si="251"/>
        <v>0</v>
      </c>
      <c r="AC51" s="70" t="e">
        <f t="shared" si="252"/>
        <v>#N/A</v>
      </c>
      <c r="AD51" s="70" t="e">
        <f t="shared" si="253"/>
        <v>#N/A</v>
      </c>
      <c r="AE51" s="70" t="e">
        <f t="shared" si="254"/>
        <v>#N/A</v>
      </c>
      <c r="AF51" s="70" t="e">
        <f t="shared" si="255"/>
        <v>#N/A</v>
      </c>
      <c r="AG51" s="135"/>
      <c r="AH51" s="70">
        <v>16</v>
      </c>
      <c r="AI51" s="53"/>
      <c r="AJ51" s="135">
        <f t="shared" si="256"/>
        <v>0</v>
      </c>
      <c r="AK51" s="135">
        <f t="shared" si="257"/>
        <v>0</v>
      </c>
      <c r="AL51" s="70">
        <f t="shared" si="258"/>
        <v>0</v>
      </c>
      <c r="AM51" s="70" t="e">
        <f t="shared" si="259"/>
        <v>#N/A</v>
      </c>
      <c r="AN51" s="70" t="e">
        <f t="shared" si="260"/>
        <v>#N/A</v>
      </c>
      <c r="AO51" s="70" t="e">
        <f t="shared" si="261"/>
        <v>#N/A</v>
      </c>
      <c r="AP51" s="70" t="e">
        <f t="shared" si="262"/>
        <v>#N/A</v>
      </c>
      <c r="AS51" s="128"/>
      <c r="BC51" s="128"/>
      <c r="BM51" s="128"/>
      <c r="BW51" s="128"/>
      <c r="CG51" s="128"/>
      <c r="CH51" s="135">
        <f t="shared" si="232"/>
        <v>0</v>
      </c>
      <c r="CI51" s="135">
        <f t="shared" si="233"/>
        <v>0</v>
      </c>
      <c r="CJ51" s="70">
        <f t="shared" si="234"/>
        <v>0</v>
      </c>
      <c r="CR51" s="128"/>
      <c r="CS51" s="135">
        <f t="shared" si="294"/>
        <v>0</v>
      </c>
      <c r="CT51" s="135">
        <f t="shared" si="292"/>
        <v>0</v>
      </c>
      <c r="CU51" s="70">
        <f t="shared" si="293"/>
        <v>0</v>
      </c>
      <c r="CV51" s="134"/>
      <c r="CW51" s="134"/>
      <c r="CX51" s="134"/>
      <c r="CY51" s="134"/>
      <c r="CZ51" s="134"/>
      <c r="DC51" s="128"/>
      <c r="DG51" s="134"/>
      <c r="DH51" s="134"/>
      <c r="DI51" s="134"/>
      <c r="DJ51" s="134"/>
      <c r="DM51" s="128"/>
      <c r="DN51" s="135">
        <f t="shared" si="226"/>
        <v>0</v>
      </c>
      <c r="DO51" s="135">
        <f t="shared" si="235"/>
        <v>0</v>
      </c>
      <c r="DP51" s="70">
        <f t="shared" si="236"/>
        <v>0</v>
      </c>
      <c r="DQ51" s="134"/>
      <c r="DR51" s="134"/>
      <c r="DS51" s="134"/>
      <c r="DT51" s="134"/>
      <c r="DW51" s="128"/>
      <c r="EA51" s="134"/>
      <c r="EB51" s="134"/>
      <c r="EC51" s="134"/>
      <c r="ED51" s="134"/>
      <c r="EF51" s="70">
        <v>49</v>
      </c>
      <c r="EG51" s="128"/>
      <c r="EH51" s="135">
        <f t="shared" si="237"/>
        <v>0</v>
      </c>
      <c r="EI51" s="135">
        <f t="shared" si="238"/>
        <v>0</v>
      </c>
      <c r="EJ51" s="70">
        <f t="shared" si="239"/>
        <v>0</v>
      </c>
      <c r="EK51" s="70" t="e">
        <f t="shared" si="295"/>
        <v>#N/A</v>
      </c>
      <c r="EL51" s="70" t="e">
        <f t="shared" si="296"/>
        <v>#N/A</v>
      </c>
      <c r="EM51" s="70" t="e">
        <f t="shared" si="297"/>
        <v>#N/A</v>
      </c>
      <c r="EN51" s="70" t="e">
        <f t="shared" si="298"/>
        <v>#N/A</v>
      </c>
      <c r="EO51" s="138" t="e">
        <f t="shared" si="240"/>
        <v>#N/A</v>
      </c>
      <c r="ER51" s="128"/>
      <c r="ES51" s="135"/>
      <c r="ET51" s="135"/>
      <c r="EV51" s="134"/>
      <c r="EW51" s="134"/>
      <c r="EX51" s="134"/>
      <c r="EY51" s="134"/>
      <c r="IB51" s="128"/>
      <c r="IC51" s="135"/>
      <c r="ID51" s="135"/>
      <c r="IJ51" s="138" t="e">
        <f t="shared" si="241"/>
        <v>#N/A</v>
      </c>
      <c r="IM51" s="128"/>
      <c r="IN51" s="135">
        <f t="shared" si="242"/>
        <v>0</v>
      </c>
      <c r="IO51" s="135">
        <f t="shared" si="243"/>
        <v>0</v>
      </c>
      <c r="IP51" s="70">
        <f t="shared" si="244"/>
        <v>0</v>
      </c>
      <c r="IQ51" s="70" t="e">
        <f t="shared" si="245"/>
        <v>#N/A</v>
      </c>
      <c r="IR51" s="70" t="e">
        <f t="shared" si="246"/>
        <v>#N/A</v>
      </c>
      <c r="IS51" s="70" t="e">
        <f t="shared" si="247"/>
        <v>#N/A</v>
      </c>
      <c r="IT51" s="70" t="e">
        <f t="shared" si="163"/>
        <v>#N/A</v>
      </c>
      <c r="IU51" s="138" t="e">
        <f t="shared" si="248"/>
        <v>#N/A</v>
      </c>
    </row>
    <row r="52" spans="1:255" s="70" customFormat="1" x14ac:dyDescent="0.2">
      <c r="A52">
        <v>50</v>
      </c>
      <c r="B52" s="353" t="s">
        <v>355</v>
      </c>
      <c r="C52" s="353" t="s">
        <v>161</v>
      </c>
      <c r="D52" s="133" t="s">
        <v>167</v>
      </c>
      <c r="E52" s="133" t="str">
        <f t="shared" si="227"/>
        <v>E</v>
      </c>
      <c r="F52" s="133" t="str">
        <f t="shared" si="228"/>
        <v>H</v>
      </c>
      <c r="G52" s="348"/>
      <c r="H52" s="348"/>
      <c r="I52" s="348"/>
      <c r="J52" s="133">
        <f t="shared" si="229"/>
        <v>0</v>
      </c>
      <c r="K52" s="133">
        <f t="shared" si="230"/>
        <v>0</v>
      </c>
      <c r="L52" s="133" t="str">
        <f t="shared" si="231"/>
        <v>X</v>
      </c>
      <c r="M52" s="133"/>
      <c r="N52" s="133"/>
      <c r="O52" s="128"/>
      <c r="P52" s="135"/>
      <c r="Q52" s="135"/>
      <c r="R52" s="133"/>
      <c r="S52" s="133"/>
      <c r="T52" s="133"/>
      <c r="U52" s="133"/>
      <c r="V52" s="133"/>
      <c r="W52" s="133"/>
      <c r="X52" s="70">
        <v>17</v>
      </c>
      <c r="Y52" s="53"/>
      <c r="Z52" s="135">
        <f t="shared" si="249"/>
        <v>0</v>
      </c>
      <c r="AA52" s="135">
        <f t="shared" si="250"/>
        <v>0</v>
      </c>
      <c r="AB52" s="70">
        <f t="shared" si="251"/>
        <v>0</v>
      </c>
      <c r="AC52" s="70" t="e">
        <f t="shared" si="252"/>
        <v>#N/A</v>
      </c>
      <c r="AD52" s="70" t="e">
        <f t="shared" si="253"/>
        <v>#N/A</v>
      </c>
      <c r="AE52" s="70" t="e">
        <f t="shared" si="254"/>
        <v>#N/A</v>
      </c>
      <c r="AF52" s="70" t="e">
        <f t="shared" si="255"/>
        <v>#N/A</v>
      </c>
      <c r="AG52" s="135"/>
      <c r="AH52" s="135"/>
      <c r="AI52" s="128"/>
      <c r="AK52" s="135"/>
      <c r="AS52" s="128"/>
      <c r="AT52" s="135" t="s">
        <v>392</v>
      </c>
      <c r="AU52" s="135"/>
      <c r="BC52" s="128"/>
      <c r="BD52" s="135"/>
      <c r="BE52" s="135"/>
      <c r="BM52" s="128"/>
      <c r="BN52" s="135"/>
      <c r="BO52" s="135"/>
      <c r="BW52" s="128"/>
      <c r="BX52" s="135"/>
      <c r="BY52" s="135"/>
      <c r="CG52" s="128"/>
      <c r="CH52" s="135">
        <f t="shared" si="232"/>
        <v>0</v>
      </c>
      <c r="CI52" s="135">
        <f t="shared" si="233"/>
        <v>0</v>
      </c>
      <c r="CJ52" s="70">
        <f t="shared" si="234"/>
        <v>0</v>
      </c>
      <c r="CR52" s="128"/>
      <c r="CS52" s="135">
        <f t="shared" si="294"/>
        <v>0</v>
      </c>
      <c r="CT52" s="135">
        <f t="shared" si="292"/>
        <v>0</v>
      </c>
      <c r="CU52" s="70">
        <f t="shared" si="293"/>
        <v>0</v>
      </c>
      <c r="CV52" s="134"/>
      <c r="CW52" s="134"/>
      <c r="CX52" s="134"/>
      <c r="CY52" s="134"/>
      <c r="CZ52" s="134"/>
      <c r="DC52" s="128"/>
      <c r="DD52" s="135"/>
      <c r="DE52" s="135"/>
      <c r="DG52" s="134"/>
      <c r="DH52" s="134"/>
      <c r="DI52" s="134"/>
      <c r="DJ52" s="134"/>
      <c r="DM52" s="128"/>
      <c r="DN52" s="135">
        <f t="shared" si="226"/>
        <v>0</v>
      </c>
      <c r="DO52" s="135">
        <f t="shared" si="235"/>
        <v>0</v>
      </c>
      <c r="DP52" s="70">
        <f t="shared" si="236"/>
        <v>0</v>
      </c>
      <c r="DQ52" s="134"/>
      <c r="DR52" s="134"/>
      <c r="DS52" s="134"/>
      <c r="DT52" s="134"/>
      <c r="DW52" s="128"/>
      <c r="DX52" s="135"/>
      <c r="DY52" s="135"/>
      <c r="EA52" s="134"/>
      <c r="EB52" s="134"/>
      <c r="EC52" s="134"/>
      <c r="ED52" s="134"/>
      <c r="EF52" s="70">
        <v>50</v>
      </c>
      <c r="EG52" s="128"/>
      <c r="EH52" s="135">
        <f t="shared" si="237"/>
        <v>0</v>
      </c>
      <c r="EI52" s="135">
        <f t="shared" si="238"/>
        <v>0</v>
      </c>
      <c r="EJ52" s="70">
        <f t="shared" si="239"/>
        <v>0</v>
      </c>
      <c r="EK52" s="70" t="e">
        <f t="shared" si="295"/>
        <v>#N/A</v>
      </c>
      <c r="EL52" s="70" t="e">
        <f t="shared" si="296"/>
        <v>#N/A</v>
      </c>
      <c r="EM52" s="70" t="e">
        <f t="shared" si="297"/>
        <v>#N/A</v>
      </c>
      <c r="EN52" s="70" t="e">
        <f t="shared" si="298"/>
        <v>#N/A</v>
      </c>
      <c r="EO52" s="138" t="e">
        <f t="shared" si="240"/>
        <v>#N/A</v>
      </c>
      <c r="ER52" s="128"/>
      <c r="ES52" s="135"/>
      <c r="ET52" s="135"/>
      <c r="EV52" s="134"/>
      <c r="EW52" s="134"/>
      <c r="EX52" s="134"/>
      <c r="EY52" s="134"/>
      <c r="IB52" s="128"/>
      <c r="IC52" s="135"/>
      <c r="ID52" s="135"/>
      <c r="IJ52" s="138" t="e">
        <f t="shared" si="241"/>
        <v>#N/A</v>
      </c>
      <c r="IM52" s="128"/>
      <c r="IN52" s="135">
        <f t="shared" si="242"/>
        <v>0</v>
      </c>
      <c r="IO52" s="135">
        <f t="shared" si="243"/>
        <v>0</v>
      </c>
      <c r="IP52" s="70">
        <f t="shared" si="244"/>
        <v>0</v>
      </c>
      <c r="IQ52" s="70" t="e">
        <f t="shared" si="245"/>
        <v>#N/A</v>
      </c>
      <c r="IR52" s="70" t="e">
        <f t="shared" si="246"/>
        <v>#N/A</v>
      </c>
      <c r="IS52" s="70" t="e">
        <f t="shared" si="247"/>
        <v>#N/A</v>
      </c>
      <c r="IT52" s="70" t="e">
        <f t="shared" si="163"/>
        <v>#N/A</v>
      </c>
      <c r="IU52" s="138" t="e">
        <f t="shared" si="248"/>
        <v>#N/A</v>
      </c>
    </row>
    <row r="53" spans="1:255" s="70" customFormat="1" x14ac:dyDescent="0.2">
      <c r="A53">
        <v>51</v>
      </c>
      <c r="B53" s="353" t="s">
        <v>428</v>
      </c>
      <c r="C53" s="353" t="s">
        <v>163</v>
      </c>
      <c r="D53" s="133" t="s">
        <v>167</v>
      </c>
      <c r="E53" s="133" t="str">
        <f t="shared" si="227"/>
        <v>E</v>
      </c>
      <c r="F53" s="133" t="str">
        <f t="shared" si="228"/>
        <v>H</v>
      </c>
      <c r="G53" s="251"/>
      <c r="H53" s="251"/>
      <c r="I53" s="251"/>
      <c r="J53" s="133">
        <f t="shared" si="229"/>
        <v>0</v>
      </c>
      <c r="K53" s="133">
        <f t="shared" si="230"/>
        <v>0</v>
      </c>
      <c r="L53" s="133" t="str">
        <f t="shared" si="231"/>
        <v>X</v>
      </c>
      <c r="M53" s="133"/>
      <c r="N53" s="133"/>
      <c r="O53" s="128"/>
      <c r="P53" s="135"/>
      <c r="Q53" s="135"/>
      <c r="R53" s="133"/>
      <c r="S53" s="133"/>
      <c r="T53" s="133"/>
      <c r="U53" s="133"/>
      <c r="V53" s="133"/>
      <c r="W53" s="133"/>
      <c r="X53" s="70">
        <v>18</v>
      </c>
      <c r="Y53" s="53"/>
      <c r="Z53" s="135">
        <f t="shared" si="249"/>
        <v>0</v>
      </c>
      <c r="AA53" s="135">
        <f t="shared" si="250"/>
        <v>0</v>
      </c>
      <c r="AB53" s="70">
        <f t="shared" si="251"/>
        <v>0</v>
      </c>
      <c r="AC53" s="70" t="e">
        <f t="shared" si="252"/>
        <v>#N/A</v>
      </c>
      <c r="AD53" s="70" t="e">
        <f t="shared" si="253"/>
        <v>#N/A</v>
      </c>
      <c r="AE53" s="70" t="e">
        <f t="shared" si="254"/>
        <v>#N/A</v>
      </c>
      <c r="AF53" s="70" t="e">
        <f t="shared" si="255"/>
        <v>#N/A</v>
      </c>
      <c r="AG53" s="135"/>
      <c r="AH53" s="135"/>
      <c r="AI53" s="128"/>
      <c r="AJ53" s="135"/>
      <c r="AK53" s="135"/>
      <c r="AS53" s="128"/>
      <c r="AT53" s="135"/>
      <c r="AU53" s="135"/>
      <c r="BC53" s="128"/>
      <c r="BD53" s="135"/>
      <c r="BE53" s="135"/>
      <c r="BM53" s="128"/>
      <c r="BN53" s="135"/>
      <c r="BO53" s="135"/>
      <c r="BW53" s="128"/>
      <c r="BX53" s="135"/>
      <c r="BY53" s="135"/>
      <c r="CG53" s="128"/>
      <c r="CH53" s="135">
        <f t="shared" si="232"/>
        <v>0</v>
      </c>
      <c r="CI53" s="135">
        <f t="shared" si="233"/>
        <v>0</v>
      </c>
      <c r="CJ53" s="70">
        <f t="shared" si="234"/>
        <v>0</v>
      </c>
      <c r="CR53" s="128"/>
      <c r="CS53" s="135">
        <f t="shared" si="294"/>
        <v>0</v>
      </c>
      <c r="CT53" s="135">
        <f t="shared" si="292"/>
        <v>0</v>
      </c>
      <c r="CU53" s="70">
        <f t="shared" si="293"/>
        <v>0</v>
      </c>
      <c r="CV53" s="134"/>
      <c r="CW53" s="134"/>
      <c r="CX53" s="134"/>
      <c r="CY53" s="134"/>
      <c r="CZ53" s="134"/>
      <c r="DC53" s="128"/>
      <c r="DD53" s="135"/>
      <c r="DE53" s="135"/>
      <c r="DG53" s="134"/>
      <c r="DH53" s="134"/>
      <c r="DI53" s="134"/>
      <c r="DJ53" s="134"/>
      <c r="DM53" s="128"/>
      <c r="DN53" s="135"/>
      <c r="DO53" s="135"/>
      <c r="DQ53" s="134"/>
      <c r="DR53" s="134"/>
      <c r="DS53" s="134"/>
      <c r="DT53" s="134"/>
      <c r="DW53" s="128"/>
      <c r="DX53" s="135"/>
      <c r="DY53" s="135"/>
      <c r="EA53" s="134"/>
      <c r="EB53" s="134"/>
      <c r="EC53" s="134"/>
      <c r="ED53" s="134"/>
      <c r="EF53" s="70">
        <v>51</v>
      </c>
      <c r="EH53" s="135">
        <f t="shared" si="237"/>
        <v>0</v>
      </c>
      <c r="EI53" s="135">
        <f t="shared" si="238"/>
        <v>0</v>
      </c>
      <c r="EJ53" s="70">
        <f t="shared" si="239"/>
        <v>0</v>
      </c>
      <c r="EK53" s="70" t="e">
        <f t="shared" si="295"/>
        <v>#N/A</v>
      </c>
      <c r="EL53" s="70" t="e">
        <f t="shared" si="296"/>
        <v>#N/A</v>
      </c>
      <c r="EM53" s="70" t="e">
        <f t="shared" si="297"/>
        <v>#N/A</v>
      </c>
      <c r="EN53" s="70" t="e">
        <f t="shared" si="298"/>
        <v>#N/A</v>
      </c>
      <c r="EO53" s="138" t="e">
        <f t="shared" si="240"/>
        <v>#N/A</v>
      </c>
      <c r="ER53" s="128"/>
      <c r="ES53" s="135"/>
      <c r="ET53" s="135"/>
      <c r="EV53" s="134"/>
      <c r="EW53" s="134"/>
      <c r="EX53" s="134"/>
      <c r="EY53" s="134"/>
      <c r="IB53" s="128"/>
      <c r="IC53" s="135"/>
      <c r="ID53" s="135"/>
      <c r="IJ53" s="138" t="e">
        <f t="shared" si="241"/>
        <v>#N/A</v>
      </c>
      <c r="IM53" s="128"/>
      <c r="IN53" s="135">
        <f t="shared" si="242"/>
        <v>0</v>
      </c>
      <c r="IO53" s="135">
        <f t="shared" si="243"/>
        <v>0</v>
      </c>
      <c r="IP53" s="70">
        <f t="shared" si="244"/>
        <v>0</v>
      </c>
      <c r="IQ53" s="70" t="e">
        <f t="shared" si="245"/>
        <v>#N/A</v>
      </c>
      <c r="IR53" s="70" t="e">
        <f t="shared" si="246"/>
        <v>#N/A</v>
      </c>
      <c r="IS53" s="70" t="e">
        <f t="shared" si="247"/>
        <v>#N/A</v>
      </c>
      <c r="IT53" s="70" t="e">
        <f t="shared" si="163"/>
        <v>#N/A</v>
      </c>
      <c r="IU53" s="138" t="e">
        <f t="shared" si="248"/>
        <v>#N/A</v>
      </c>
    </row>
    <row r="54" spans="1:255" s="70" customFormat="1" ht="15.75" x14ac:dyDescent="0.25">
      <c r="A54">
        <v>52</v>
      </c>
      <c r="B54" s="353" t="s">
        <v>454</v>
      </c>
      <c r="C54" s="353" t="s">
        <v>164</v>
      </c>
      <c r="D54" s="133" t="s">
        <v>167</v>
      </c>
      <c r="E54" s="133" t="str">
        <f t="shared" si="227"/>
        <v>A</v>
      </c>
      <c r="F54" s="133" t="str">
        <f t="shared" si="228"/>
        <v>H</v>
      </c>
      <c r="G54" s="251"/>
      <c r="H54" s="251"/>
      <c r="I54" s="251"/>
      <c r="J54" s="133">
        <f t="shared" si="229"/>
        <v>0</v>
      </c>
      <c r="K54" s="133">
        <f t="shared" si="230"/>
        <v>0</v>
      </c>
      <c r="L54" s="133" t="str">
        <f t="shared" si="231"/>
        <v>X</v>
      </c>
      <c r="M54" s="133"/>
      <c r="N54" s="133"/>
      <c r="O54" s="128"/>
      <c r="P54" s="135"/>
      <c r="Q54" s="135"/>
      <c r="R54" s="133"/>
      <c r="S54" s="133"/>
      <c r="T54" s="133"/>
      <c r="U54" s="133"/>
      <c r="V54" s="133"/>
      <c r="W54" s="133"/>
      <c r="X54" s="70">
        <v>19</v>
      </c>
      <c r="Y54" s="53"/>
      <c r="Z54" s="135">
        <f t="shared" si="249"/>
        <v>0</v>
      </c>
      <c r="AA54" s="135">
        <f t="shared" si="250"/>
        <v>0</v>
      </c>
      <c r="AB54" s="70">
        <f t="shared" si="251"/>
        <v>0</v>
      </c>
      <c r="AC54" s="70" t="e">
        <f t="shared" si="252"/>
        <v>#N/A</v>
      </c>
      <c r="AD54" s="70" t="e">
        <f t="shared" si="253"/>
        <v>#N/A</v>
      </c>
      <c r="AE54" s="70" t="e">
        <f t="shared" si="254"/>
        <v>#N/A</v>
      </c>
      <c r="AF54" s="70" t="e">
        <f t="shared" si="255"/>
        <v>#N/A</v>
      </c>
      <c r="AG54" s="135"/>
      <c r="AI54" s="242"/>
      <c r="AS54" s="242" t="s">
        <v>403</v>
      </c>
      <c r="BD54" s="135"/>
      <c r="BE54" s="135"/>
      <c r="BM54" s="242" t="s">
        <v>404</v>
      </c>
      <c r="BW54" s="242" t="s">
        <v>393</v>
      </c>
      <c r="CG54" s="128"/>
      <c r="CH54" s="135"/>
      <c r="CI54" s="135"/>
      <c r="CR54" s="128"/>
      <c r="CS54" s="135">
        <f t="shared" si="294"/>
        <v>0</v>
      </c>
      <c r="CT54" s="135">
        <f t="shared" si="292"/>
        <v>0</v>
      </c>
      <c r="CU54" s="70">
        <f t="shared" si="293"/>
        <v>0</v>
      </c>
      <c r="CV54" s="134"/>
      <c r="CW54" s="134"/>
      <c r="CX54" s="134"/>
      <c r="CY54" s="134"/>
      <c r="CZ54" s="134"/>
      <c r="DC54" s="128"/>
      <c r="DD54" s="135"/>
      <c r="DE54" s="135"/>
      <c r="DG54" s="134"/>
      <c r="DH54" s="134"/>
      <c r="DI54" s="134"/>
      <c r="DJ54" s="134"/>
      <c r="DM54" s="128"/>
      <c r="DN54" s="135"/>
      <c r="DO54" s="135"/>
      <c r="DQ54" s="134"/>
      <c r="DR54" s="134"/>
      <c r="DS54" s="134"/>
      <c r="DT54" s="134"/>
      <c r="DW54" s="128"/>
      <c r="DX54" s="135"/>
      <c r="DY54" s="135"/>
      <c r="EA54" s="134"/>
      <c r="EB54" s="134"/>
      <c r="EC54" s="134"/>
      <c r="ED54" s="134"/>
      <c r="EF54" s="70">
        <v>52</v>
      </c>
      <c r="EG54" s="128"/>
      <c r="EH54" s="135">
        <f t="shared" si="237"/>
        <v>0</v>
      </c>
      <c r="EI54" s="135">
        <f t="shared" si="238"/>
        <v>0</v>
      </c>
      <c r="EJ54" s="70">
        <f t="shared" si="239"/>
        <v>0</v>
      </c>
      <c r="EK54" s="70" t="e">
        <f t="shared" si="295"/>
        <v>#N/A</v>
      </c>
      <c r="EL54" s="70" t="e">
        <f t="shared" si="296"/>
        <v>#N/A</v>
      </c>
      <c r="EM54" s="70" t="e">
        <f t="shared" si="297"/>
        <v>#N/A</v>
      </c>
      <c r="EN54" s="70" t="e">
        <f t="shared" si="298"/>
        <v>#N/A</v>
      </c>
      <c r="EO54" s="138" t="e">
        <f t="shared" si="240"/>
        <v>#N/A</v>
      </c>
      <c r="ER54" s="128"/>
      <c r="ES54" s="135"/>
      <c r="ET54" s="135"/>
      <c r="EV54" s="134"/>
      <c r="EW54" s="134"/>
      <c r="EX54" s="134"/>
      <c r="EY54" s="134"/>
      <c r="IB54" s="128"/>
      <c r="IC54" s="135"/>
      <c r="ID54" s="135"/>
      <c r="IJ54" s="138" t="e">
        <f t="shared" si="241"/>
        <v>#N/A</v>
      </c>
      <c r="IN54" s="135">
        <f t="shared" si="242"/>
        <v>0</v>
      </c>
      <c r="IO54" s="135">
        <f t="shared" si="243"/>
        <v>0</v>
      </c>
      <c r="IP54" s="70">
        <f t="shared" si="244"/>
        <v>0</v>
      </c>
      <c r="IQ54" s="70" t="e">
        <f t="shared" si="245"/>
        <v>#N/A</v>
      </c>
      <c r="IR54" s="70" t="e">
        <f t="shared" si="246"/>
        <v>#N/A</v>
      </c>
      <c r="IS54" s="70" t="e">
        <f t="shared" si="247"/>
        <v>#N/A</v>
      </c>
      <c r="IT54" s="70" t="e">
        <f t="shared" si="163"/>
        <v>#N/A</v>
      </c>
      <c r="IU54" s="138" t="e">
        <f t="shared" si="248"/>
        <v>#N/A</v>
      </c>
    </row>
    <row r="55" spans="1:255" s="70" customFormat="1" x14ac:dyDescent="0.2">
      <c r="A55">
        <v>53</v>
      </c>
      <c r="B55" s="353" t="s">
        <v>455</v>
      </c>
      <c r="C55" s="353" t="s">
        <v>169</v>
      </c>
      <c r="D55" s="133" t="s">
        <v>183</v>
      </c>
      <c r="E55" s="133" t="str">
        <f t="shared" si="227"/>
        <v>E</v>
      </c>
      <c r="F55" s="133" t="str">
        <f t="shared" si="228"/>
        <v>H</v>
      </c>
      <c r="G55" s="348"/>
      <c r="H55" s="348"/>
      <c r="I55" s="348"/>
      <c r="J55" s="133">
        <f t="shared" si="229"/>
        <v>0</v>
      </c>
      <c r="K55" s="133">
        <f t="shared" si="230"/>
        <v>0</v>
      </c>
      <c r="L55" s="133">
        <f t="shared" si="231"/>
        <v>0</v>
      </c>
      <c r="M55" s="133"/>
      <c r="N55" s="133"/>
      <c r="O55" s="128"/>
      <c r="P55" s="135"/>
      <c r="Q55" s="135"/>
      <c r="R55" s="133"/>
      <c r="S55" s="133"/>
      <c r="T55" s="133"/>
      <c r="U55" s="133"/>
      <c r="V55" s="133"/>
      <c r="W55" s="133"/>
      <c r="X55" s="70">
        <v>20</v>
      </c>
      <c r="Y55" s="53"/>
      <c r="Z55" s="135">
        <f t="shared" si="249"/>
        <v>0</v>
      </c>
      <c r="AA55" s="135">
        <f t="shared" si="250"/>
        <v>0</v>
      </c>
      <c r="AB55" s="70">
        <f t="shared" si="251"/>
        <v>0</v>
      </c>
      <c r="AC55" s="70" t="e">
        <f t="shared" si="252"/>
        <v>#N/A</v>
      </c>
      <c r="AD55" s="70" t="e">
        <f t="shared" si="253"/>
        <v>#N/A</v>
      </c>
      <c r="AE55" s="70" t="e">
        <f t="shared" si="254"/>
        <v>#N/A</v>
      </c>
      <c r="AF55" s="70" t="e">
        <f t="shared" si="255"/>
        <v>#N/A</v>
      </c>
      <c r="AG55" s="135"/>
      <c r="AI55" s="221"/>
      <c r="AJ55" s="222"/>
      <c r="AK55" s="222"/>
      <c r="AL55" s="222"/>
      <c r="AM55" s="222"/>
      <c r="AN55" s="222"/>
      <c r="AO55" s="222"/>
      <c r="AP55" s="222"/>
      <c r="AS55" s="221" t="s">
        <v>12</v>
      </c>
      <c r="AT55" s="222" t="s">
        <v>214</v>
      </c>
      <c r="AU55" s="222"/>
      <c r="AV55" s="222" t="s">
        <v>311</v>
      </c>
      <c r="AW55" s="222" t="s">
        <v>378</v>
      </c>
      <c r="AX55" s="222" t="s">
        <v>379</v>
      </c>
      <c r="AY55" s="222" t="s">
        <v>380</v>
      </c>
      <c r="AZ55" s="222" t="s">
        <v>381</v>
      </c>
      <c r="BD55" s="135"/>
      <c r="BE55" s="135"/>
      <c r="BM55" s="221" t="s">
        <v>12</v>
      </c>
      <c r="BN55" s="222" t="s">
        <v>214</v>
      </c>
      <c r="BO55" s="222"/>
      <c r="BP55" s="222" t="s">
        <v>311</v>
      </c>
      <c r="BQ55" s="222" t="s">
        <v>378</v>
      </c>
      <c r="BR55" s="222" t="s">
        <v>379</v>
      </c>
      <c r="BS55" s="222" t="s">
        <v>380</v>
      </c>
      <c r="BT55" s="222" t="s">
        <v>381</v>
      </c>
      <c r="BW55" s="221" t="s">
        <v>12</v>
      </c>
      <c r="BX55" s="222" t="s">
        <v>214</v>
      </c>
      <c r="BY55" s="222"/>
      <c r="BZ55" s="222" t="s">
        <v>311</v>
      </c>
      <c r="CA55" s="222" t="s">
        <v>378</v>
      </c>
      <c r="CB55" s="222" t="s">
        <v>379</v>
      </c>
      <c r="CC55" s="222" t="s">
        <v>380</v>
      </c>
      <c r="CD55" s="222" t="s">
        <v>381</v>
      </c>
      <c r="CG55" s="128"/>
      <c r="CH55" s="135"/>
      <c r="CI55" s="135"/>
      <c r="CR55" s="128"/>
      <c r="CS55" s="135">
        <f t="shared" si="294"/>
        <v>0</v>
      </c>
      <c r="CT55" s="135">
        <f t="shared" si="292"/>
        <v>0</v>
      </c>
      <c r="CU55" s="70">
        <f t="shared" si="293"/>
        <v>0</v>
      </c>
      <c r="CV55" s="134"/>
      <c r="CW55" s="134"/>
      <c r="CX55" s="134"/>
      <c r="CY55" s="134"/>
      <c r="CZ55" s="134"/>
      <c r="DC55" s="128"/>
      <c r="DD55" s="135"/>
      <c r="DE55" s="135"/>
      <c r="DG55" s="134"/>
      <c r="DH55" s="134"/>
      <c r="DI55" s="134"/>
      <c r="DJ55" s="134"/>
      <c r="DM55" s="128"/>
      <c r="DN55" s="135"/>
      <c r="DO55" s="135"/>
      <c r="DQ55" s="134"/>
      <c r="DR55" s="134"/>
      <c r="DS55" s="134"/>
      <c r="DT55" s="134"/>
      <c r="DW55" s="128"/>
      <c r="DX55" s="135"/>
      <c r="DY55" s="135"/>
      <c r="EA55" s="134"/>
      <c r="EB55" s="134"/>
      <c r="EC55" s="134"/>
      <c r="ED55" s="134"/>
      <c r="EF55" s="70">
        <v>53</v>
      </c>
      <c r="EG55" s="128"/>
      <c r="EH55" s="135">
        <f t="shared" si="237"/>
        <v>0</v>
      </c>
      <c r="EI55" s="135">
        <f t="shared" si="238"/>
        <v>0</v>
      </c>
      <c r="EJ55" s="70">
        <f t="shared" si="239"/>
        <v>0</v>
      </c>
      <c r="EK55" s="70" t="e">
        <f t="shared" si="295"/>
        <v>#N/A</v>
      </c>
      <c r="EL55" s="70" t="e">
        <f t="shared" si="296"/>
        <v>#N/A</v>
      </c>
      <c r="EM55" s="70" t="e">
        <f t="shared" si="297"/>
        <v>#N/A</v>
      </c>
      <c r="EN55" s="70" t="e">
        <f t="shared" si="298"/>
        <v>#N/A</v>
      </c>
      <c r="EO55" s="138" t="e">
        <f t="shared" si="240"/>
        <v>#N/A</v>
      </c>
      <c r="ER55" s="128"/>
      <c r="ES55" s="135"/>
      <c r="ET55" s="135"/>
      <c r="EV55" s="134"/>
      <c r="EW55" s="134"/>
      <c r="EX55" s="134"/>
      <c r="EY55" s="134"/>
      <c r="IB55" s="128"/>
      <c r="IC55" s="135"/>
      <c r="ID55" s="135"/>
      <c r="IJ55" s="138" t="e">
        <f t="shared" si="241"/>
        <v>#N/A</v>
      </c>
      <c r="IM55" s="128"/>
      <c r="IN55" s="135">
        <f t="shared" si="242"/>
        <v>0</v>
      </c>
      <c r="IO55" s="135">
        <f t="shared" si="243"/>
        <v>0</v>
      </c>
      <c r="IP55" s="70">
        <f t="shared" si="244"/>
        <v>0</v>
      </c>
      <c r="IQ55" s="70" t="e">
        <f t="shared" si="245"/>
        <v>#N/A</v>
      </c>
      <c r="IR55" s="70" t="e">
        <f t="shared" si="246"/>
        <v>#N/A</v>
      </c>
      <c r="IS55" s="70" t="e">
        <f t="shared" si="247"/>
        <v>#N/A</v>
      </c>
      <c r="IT55" s="70" t="e">
        <f t="shared" si="163"/>
        <v>#N/A</v>
      </c>
      <c r="IU55" s="138" t="e">
        <f t="shared" si="248"/>
        <v>#N/A</v>
      </c>
    </row>
    <row r="56" spans="1:255" s="70" customFormat="1" x14ac:dyDescent="0.2">
      <c r="A56">
        <v>54</v>
      </c>
      <c r="B56" s="353" t="s">
        <v>456</v>
      </c>
      <c r="C56" s="353" t="s">
        <v>457</v>
      </c>
      <c r="D56" s="133" t="s">
        <v>183</v>
      </c>
      <c r="E56" s="133" t="str">
        <f t="shared" si="227"/>
        <v>A</v>
      </c>
      <c r="F56" s="133" t="str">
        <f t="shared" si="228"/>
        <v>H</v>
      </c>
      <c r="G56" s="251"/>
      <c r="H56" s="251"/>
      <c r="I56" s="251"/>
      <c r="J56" s="133">
        <f t="shared" si="229"/>
        <v>0</v>
      </c>
      <c r="K56" s="133">
        <f t="shared" si="230"/>
        <v>0</v>
      </c>
      <c r="L56" s="133">
        <f t="shared" si="231"/>
        <v>0</v>
      </c>
      <c r="M56" s="133"/>
      <c r="N56" s="133"/>
      <c r="O56" s="128"/>
      <c r="P56" s="135"/>
      <c r="Q56" s="135"/>
      <c r="R56" s="133"/>
      <c r="S56" s="133"/>
      <c r="T56" s="133"/>
      <c r="U56" s="133"/>
      <c r="V56" s="133"/>
      <c r="W56" s="133"/>
      <c r="Y56"/>
      <c r="Z56" s="135"/>
      <c r="AA56" s="135"/>
      <c r="AG56" s="135"/>
      <c r="AI56" s="128"/>
      <c r="AJ56" s="135"/>
      <c r="AK56" s="135"/>
      <c r="AR56" s="70">
        <v>1</v>
      </c>
      <c r="AS56">
        <v>2</v>
      </c>
      <c r="AT56" s="135" t="str">
        <f t="shared" ref="AT56:AT70" si="299">VLOOKUP(AS56,Namn,2)</f>
        <v>Sven-Olof</v>
      </c>
      <c r="AU56" s="135" t="str">
        <f t="shared" ref="AU56:AU70" si="300">VLOOKUP(AS56,Namn,3)</f>
        <v>Bohlin</v>
      </c>
      <c r="AV56" s="70" t="str">
        <f t="shared" ref="AV56:AV70" si="301">VLOOKUP(AS56,Namn,27)</f>
        <v>Banda VK</v>
      </c>
      <c r="AW56" s="70">
        <f t="shared" ref="AW56:AW70" si="302">VLOOKUP(AS56,$A$3:$J$277,7)</f>
        <v>0</v>
      </c>
      <c r="AX56" s="70">
        <f t="shared" ref="AX56:AX70" si="303">VLOOKUP(AS56,$A$3:$J$277,8)</f>
        <v>0</v>
      </c>
      <c r="AY56" s="70">
        <f t="shared" ref="AY56:AY70" si="304">VLOOKUP(AS56,$A$3:$J$277,9)</f>
        <v>0</v>
      </c>
      <c r="AZ56" s="70">
        <f t="shared" ref="AZ56:AZ70" si="305">VLOOKUP(AS56,$A$3:$J$277,10)</f>
        <v>0</v>
      </c>
      <c r="BD56" s="135"/>
      <c r="BE56" s="135"/>
      <c r="BL56" s="70">
        <v>1</v>
      </c>
      <c r="BM56">
        <v>1</v>
      </c>
      <c r="BN56" s="135" t="str">
        <f t="shared" ref="BN56:BN70" si="306">VLOOKUP(BM56,Namn,2)</f>
        <v xml:space="preserve">Tage </v>
      </c>
      <c r="BO56" s="135" t="str">
        <f t="shared" ref="BO56:BO70" si="307">VLOOKUP(BM56,Namn,3)</f>
        <v>Appelqvist</v>
      </c>
      <c r="BP56" s="70" t="str">
        <f t="shared" ref="BP56:BP70" si="308">VLOOKUP(BM56,Namn,27)</f>
        <v>Banda VK</v>
      </c>
      <c r="BQ56" s="70">
        <f t="shared" ref="BQ56:BQ70" si="309">VLOOKUP(BM56,$A$3:$J$277,7)</f>
        <v>0</v>
      </c>
      <c r="BR56" s="70">
        <f t="shared" ref="BR56:BR70" si="310">VLOOKUP(BM56,$A$3:$J$277,8)</f>
        <v>0</v>
      </c>
      <c r="BS56" s="70">
        <f t="shared" ref="BS56:BS70" si="311">VLOOKUP(BM56,$A$3:$J$277,9)</f>
        <v>0</v>
      </c>
      <c r="BT56" s="70">
        <f t="shared" ref="BT56:BT70" si="312">VLOOKUP(BM56,$A$3:$J$277,10)</f>
        <v>0</v>
      </c>
      <c r="BV56" s="70">
        <v>1</v>
      </c>
      <c r="BW56" s="128"/>
      <c r="BX56" s="135">
        <f t="shared" ref="BX56:BX70" si="313">VLOOKUP(BW56,Namn,2)</f>
        <v>0</v>
      </c>
      <c r="BY56" s="135">
        <f t="shared" ref="BY56:BY70" si="314">VLOOKUP(BW56,Namn,3)</f>
        <v>0</v>
      </c>
      <c r="BZ56" s="70">
        <f t="shared" ref="BZ56:BZ70" si="315">VLOOKUP(BW56,Namn,27)</f>
        <v>0</v>
      </c>
      <c r="CA56" s="70" t="e">
        <f t="shared" ref="CA56:CA70" si="316">VLOOKUP(BW56,$A$3:$J$277,7)</f>
        <v>#N/A</v>
      </c>
      <c r="CB56" s="70" t="e">
        <f t="shared" ref="CB56:CB70" si="317">VLOOKUP(BW56,$A$3:$J$277,8)</f>
        <v>#N/A</v>
      </c>
      <c r="CC56" s="70" t="e">
        <f t="shared" ref="CC56:CC70" si="318">VLOOKUP(BW56,$A$3:$J$277,9)</f>
        <v>#N/A</v>
      </c>
      <c r="CD56" s="70" t="e">
        <f t="shared" ref="CD56:CD70" si="319">VLOOKUP(BW56,$A$3:$J$277,10)</f>
        <v>#N/A</v>
      </c>
      <c r="CG56" s="128"/>
      <c r="CH56" s="135"/>
      <c r="CI56" s="135"/>
      <c r="CR56" s="128"/>
      <c r="CS56" s="135">
        <f t="shared" si="294"/>
        <v>0</v>
      </c>
      <c r="CT56" s="135">
        <f t="shared" si="292"/>
        <v>0</v>
      </c>
      <c r="CU56" s="70">
        <f t="shared" si="293"/>
        <v>0</v>
      </c>
      <c r="CV56" s="134"/>
      <c r="CW56" s="134"/>
      <c r="CX56" s="134"/>
      <c r="CY56" s="134"/>
      <c r="CZ56" s="134"/>
      <c r="DC56" s="128"/>
      <c r="DD56" s="135"/>
      <c r="DE56" s="135"/>
      <c r="DG56" s="134"/>
      <c r="DH56" s="134"/>
      <c r="DI56" s="134"/>
      <c r="DJ56" s="134"/>
      <c r="DM56" s="128"/>
      <c r="DN56" s="135"/>
      <c r="DO56" s="135"/>
      <c r="DQ56" s="134"/>
      <c r="DR56" s="134"/>
      <c r="DS56" s="134"/>
      <c r="DT56" s="134"/>
      <c r="DW56" s="128"/>
      <c r="DX56" s="135"/>
      <c r="DY56" s="135"/>
      <c r="EA56" s="134"/>
      <c r="EB56" s="134"/>
      <c r="EC56" s="134"/>
      <c r="ED56" s="134"/>
      <c r="EF56" s="70">
        <v>54</v>
      </c>
      <c r="EG56" s="128"/>
      <c r="EH56" s="135">
        <f t="shared" si="237"/>
        <v>0</v>
      </c>
      <c r="EI56" s="135">
        <f t="shared" si="238"/>
        <v>0</v>
      </c>
      <c r="EJ56" s="70">
        <f t="shared" si="239"/>
        <v>0</v>
      </c>
      <c r="EK56" s="70" t="e">
        <f t="shared" si="295"/>
        <v>#N/A</v>
      </c>
      <c r="EL56" s="70" t="e">
        <f t="shared" si="296"/>
        <v>#N/A</v>
      </c>
      <c r="EM56" s="70" t="e">
        <f t="shared" si="297"/>
        <v>#N/A</v>
      </c>
      <c r="EN56" s="70" t="e">
        <f t="shared" si="298"/>
        <v>#N/A</v>
      </c>
      <c r="EO56" s="252" t="e">
        <f t="shared" si="240"/>
        <v>#N/A</v>
      </c>
      <c r="ER56" s="128"/>
      <c r="ES56" s="135"/>
      <c r="ET56" s="135"/>
      <c r="EV56" s="134"/>
      <c r="EW56" s="134"/>
      <c r="EX56" s="134"/>
      <c r="EY56" s="134"/>
      <c r="IB56" s="128"/>
      <c r="IC56" s="135"/>
      <c r="ID56" s="135"/>
      <c r="IJ56" s="138" t="e">
        <f t="shared" si="241"/>
        <v>#N/A</v>
      </c>
      <c r="IM56" s="128"/>
      <c r="IN56" s="135">
        <f t="shared" si="242"/>
        <v>0</v>
      </c>
      <c r="IO56" s="135">
        <f t="shared" si="243"/>
        <v>0</v>
      </c>
      <c r="IP56" s="70">
        <f t="shared" si="244"/>
        <v>0</v>
      </c>
      <c r="IQ56" s="70" t="e">
        <f t="shared" si="245"/>
        <v>#N/A</v>
      </c>
      <c r="IR56" s="70" t="e">
        <f t="shared" si="246"/>
        <v>#N/A</v>
      </c>
      <c r="IS56" s="70" t="e">
        <f t="shared" si="247"/>
        <v>#N/A</v>
      </c>
      <c r="IT56" s="70" t="e">
        <f t="shared" si="163"/>
        <v>#N/A</v>
      </c>
      <c r="IU56" s="138" t="e">
        <f t="shared" si="248"/>
        <v>#N/A</v>
      </c>
    </row>
    <row r="57" spans="1:255" s="70" customFormat="1" x14ac:dyDescent="0.2">
      <c r="A57">
        <v>55</v>
      </c>
      <c r="B57" s="353" t="s">
        <v>180</v>
      </c>
      <c r="C57" s="353" t="s">
        <v>457</v>
      </c>
      <c r="D57" s="133" t="s">
        <v>183</v>
      </c>
      <c r="E57" s="133" t="str">
        <f t="shared" si="227"/>
        <v>E</v>
      </c>
      <c r="F57" s="133" t="str">
        <f t="shared" si="228"/>
        <v>H</v>
      </c>
      <c r="G57" s="251"/>
      <c r="H57" s="251"/>
      <c r="I57" s="251"/>
      <c r="J57" s="133">
        <f t="shared" si="229"/>
        <v>0</v>
      </c>
      <c r="K57" s="133">
        <f t="shared" si="230"/>
        <v>0</v>
      </c>
      <c r="L57" s="133">
        <f t="shared" si="231"/>
        <v>0</v>
      </c>
      <c r="M57" s="133"/>
      <c r="N57" s="133"/>
      <c r="O57" s="128"/>
      <c r="P57" s="135"/>
      <c r="Q57" s="135"/>
      <c r="R57" s="133"/>
      <c r="S57" s="133"/>
      <c r="T57" s="133"/>
      <c r="U57" s="133"/>
      <c r="V57" s="133"/>
      <c r="W57" s="133"/>
      <c r="Y57"/>
      <c r="Z57" s="135"/>
      <c r="AA57" s="135"/>
      <c r="AI57" s="128"/>
      <c r="AJ57" s="135"/>
      <c r="AK57" s="135"/>
      <c r="AR57" s="70">
        <v>2</v>
      </c>
      <c r="AS57">
        <v>5</v>
      </c>
      <c r="AT57" s="135" t="str">
        <f t="shared" si="299"/>
        <v>Kjell-Åke</v>
      </c>
      <c r="AU57" s="135" t="str">
        <f t="shared" si="300"/>
        <v>Ohlin</v>
      </c>
      <c r="AV57" s="70" t="str">
        <f t="shared" si="301"/>
        <v>Banda VK</v>
      </c>
      <c r="AW57" s="70">
        <f t="shared" si="302"/>
        <v>0</v>
      </c>
      <c r="AX57" s="70">
        <f t="shared" si="303"/>
        <v>0</v>
      </c>
      <c r="AY57" s="70">
        <f t="shared" si="304"/>
        <v>0</v>
      </c>
      <c r="AZ57" s="70">
        <f t="shared" si="305"/>
        <v>0</v>
      </c>
      <c r="BC57" s="128">
        <v>46</v>
      </c>
      <c r="BL57" s="70">
        <v>2</v>
      </c>
      <c r="BM57">
        <v>7</v>
      </c>
      <c r="BN57" s="135" t="str">
        <f t="shared" si="306"/>
        <v>Ulf</v>
      </c>
      <c r="BO57" s="135" t="str">
        <f t="shared" si="307"/>
        <v>Stenström</v>
      </c>
      <c r="BP57" s="70" t="str">
        <f t="shared" si="308"/>
        <v>Banda VK</v>
      </c>
      <c r="BQ57" s="70">
        <f t="shared" si="309"/>
        <v>0</v>
      </c>
      <c r="BR57" s="70">
        <f t="shared" si="310"/>
        <v>0</v>
      </c>
      <c r="BS57" s="70">
        <f t="shared" si="311"/>
        <v>0</v>
      </c>
      <c r="BT57" s="70">
        <f t="shared" si="312"/>
        <v>0</v>
      </c>
      <c r="BV57" s="70">
        <v>2</v>
      </c>
      <c r="BW57" s="128"/>
      <c r="BX57" s="135">
        <f t="shared" si="313"/>
        <v>0</v>
      </c>
      <c r="BY57" s="135">
        <f t="shared" si="314"/>
        <v>0</v>
      </c>
      <c r="BZ57" s="70">
        <f t="shared" si="315"/>
        <v>0</v>
      </c>
      <c r="CA57" s="70" t="e">
        <f t="shared" si="316"/>
        <v>#N/A</v>
      </c>
      <c r="CB57" s="70" t="e">
        <f t="shared" si="317"/>
        <v>#N/A</v>
      </c>
      <c r="CC57" s="70" t="e">
        <f t="shared" si="318"/>
        <v>#N/A</v>
      </c>
      <c r="CD57" s="70" t="e">
        <f t="shared" si="319"/>
        <v>#N/A</v>
      </c>
      <c r="CG57" s="128"/>
      <c r="CH57" s="135"/>
      <c r="CI57" s="135"/>
      <c r="CR57" s="128"/>
      <c r="CS57" s="135">
        <f t="shared" si="294"/>
        <v>0</v>
      </c>
      <c r="CT57" s="135">
        <f t="shared" si="292"/>
        <v>0</v>
      </c>
      <c r="CU57" s="70">
        <f t="shared" si="293"/>
        <v>0</v>
      </c>
      <c r="CV57" s="134"/>
      <c r="CW57" s="134"/>
      <c r="CX57" s="134"/>
      <c r="CY57" s="134"/>
      <c r="CZ57" s="134"/>
      <c r="DC57" s="128"/>
      <c r="DD57" s="135"/>
      <c r="DE57" s="135"/>
      <c r="DG57" s="134"/>
      <c r="DH57" s="134"/>
      <c r="DI57" s="134"/>
      <c r="DJ57" s="134"/>
      <c r="DM57" s="128"/>
      <c r="DN57" s="135"/>
      <c r="DO57" s="135"/>
      <c r="DQ57" s="134"/>
      <c r="DR57" s="134"/>
      <c r="DS57" s="134"/>
      <c r="DT57" s="134"/>
      <c r="DW57" s="128"/>
      <c r="DX57" s="135"/>
      <c r="DY57" s="135"/>
      <c r="EA57" s="134"/>
      <c r="EB57" s="134"/>
      <c r="EC57" s="134"/>
      <c r="ED57" s="134"/>
      <c r="EF57" s="70">
        <v>55</v>
      </c>
      <c r="EG57" s="128"/>
      <c r="EH57" s="135">
        <f t="shared" si="237"/>
        <v>0</v>
      </c>
      <c r="EI57" s="135">
        <f t="shared" si="238"/>
        <v>0</v>
      </c>
      <c r="EJ57" s="70">
        <f t="shared" si="239"/>
        <v>0</v>
      </c>
      <c r="EK57" s="70" t="e">
        <f t="shared" si="295"/>
        <v>#N/A</v>
      </c>
      <c r="EL57" s="70" t="e">
        <f t="shared" si="296"/>
        <v>#N/A</v>
      </c>
      <c r="EM57" s="70" t="e">
        <f t="shared" si="297"/>
        <v>#N/A</v>
      </c>
      <c r="EN57" s="70" t="e">
        <f t="shared" si="298"/>
        <v>#N/A</v>
      </c>
      <c r="EO57" s="252" t="e">
        <f t="shared" si="240"/>
        <v>#N/A</v>
      </c>
      <c r="ER57" s="128"/>
      <c r="ES57" s="135"/>
      <c r="ET57" s="135"/>
      <c r="EV57" s="134"/>
      <c r="EW57" s="134"/>
      <c r="EX57" s="134"/>
      <c r="EY57" s="134"/>
      <c r="IB57" s="128"/>
      <c r="IC57" s="135"/>
      <c r="ID57" s="135"/>
      <c r="IJ57" s="138" t="e">
        <f t="shared" si="241"/>
        <v>#N/A</v>
      </c>
      <c r="IN57" s="135">
        <f t="shared" si="242"/>
        <v>0</v>
      </c>
      <c r="IO57" s="135">
        <f t="shared" si="243"/>
        <v>0</v>
      </c>
      <c r="IP57" s="70">
        <f t="shared" si="244"/>
        <v>0</v>
      </c>
      <c r="IQ57" s="70" t="e">
        <f t="shared" si="245"/>
        <v>#N/A</v>
      </c>
      <c r="IR57" s="70" t="e">
        <f t="shared" si="246"/>
        <v>#N/A</v>
      </c>
      <c r="IS57" s="70" t="e">
        <f t="shared" si="247"/>
        <v>#N/A</v>
      </c>
      <c r="IT57" s="70" t="e">
        <f t="shared" si="163"/>
        <v>#N/A</v>
      </c>
      <c r="IU57" s="138" t="e">
        <f t="shared" si="248"/>
        <v>#N/A</v>
      </c>
    </row>
    <row r="58" spans="1:255" s="70" customFormat="1" x14ac:dyDescent="0.2">
      <c r="A58">
        <v>56</v>
      </c>
      <c r="B58" s="353" t="s">
        <v>96</v>
      </c>
      <c r="C58" s="353" t="s">
        <v>113</v>
      </c>
      <c r="D58" s="133" t="s">
        <v>183</v>
      </c>
      <c r="E58" s="133" t="str">
        <f t="shared" si="227"/>
        <v>B</v>
      </c>
      <c r="F58" s="133" t="str">
        <f t="shared" si="228"/>
        <v>H</v>
      </c>
      <c r="G58" s="251"/>
      <c r="H58" s="251"/>
      <c r="I58" s="251"/>
      <c r="J58" s="133">
        <f t="shared" si="229"/>
        <v>0</v>
      </c>
      <c r="K58" s="133">
        <f t="shared" si="230"/>
        <v>0</v>
      </c>
      <c r="L58" s="133">
        <f t="shared" si="231"/>
        <v>0</v>
      </c>
      <c r="M58" s="133"/>
      <c r="N58" s="133"/>
      <c r="O58" s="128"/>
      <c r="P58" s="133"/>
      <c r="Q58" s="133"/>
      <c r="R58" s="133"/>
      <c r="S58" s="133"/>
      <c r="T58" s="133"/>
      <c r="U58" s="133"/>
      <c r="V58" s="133"/>
      <c r="W58" s="133"/>
      <c r="Y58"/>
      <c r="Z58" s="135"/>
      <c r="AA58" s="135"/>
      <c r="AG58" s="135"/>
      <c r="AI58" s="128"/>
      <c r="AJ58" s="135"/>
      <c r="AK58" s="135"/>
      <c r="AR58" s="70">
        <v>3</v>
      </c>
      <c r="AS58">
        <v>10</v>
      </c>
      <c r="AT58" s="135" t="str">
        <f t="shared" si="299"/>
        <v xml:space="preserve">Rune </v>
      </c>
      <c r="AU58" s="135" t="str">
        <f t="shared" si="300"/>
        <v>Olsson</v>
      </c>
      <c r="AV58" s="70" t="str">
        <f t="shared" si="301"/>
        <v>Bäl IF</v>
      </c>
      <c r="AW58" s="70">
        <f t="shared" si="302"/>
        <v>0</v>
      </c>
      <c r="AX58" s="70">
        <f t="shared" si="303"/>
        <v>0</v>
      </c>
      <c r="AY58" s="70">
        <f t="shared" si="304"/>
        <v>0</v>
      </c>
      <c r="AZ58" s="70">
        <f t="shared" si="305"/>
        <v>0</v>
      </c>
      <c r="BC58" s="128">
        <v>132</v>
      </c>
      <c r="BD58" s="135"/>
      <c r="BE58" s="135"/>
      <c r="BL58" s="70">
        <v>3</v>
      </c>
      <c r="BM58">
        <v>9</v>
      </c>
      <c r="BN58" s="135" t="str">
        <f t="shared" si="306"/>
        <v>Evert</v>
      </c>
      <c r="BO58" s="135" t="str">
        <f t="shared" si="307"/>
        <v>Olsson</v>
      </c>
      <c r="BP58" s="70" t="str">
        <f t="shared" si="308"/>
        <v>Bäl IF</v>
      </c>
      <c r="BQ58" s="70">
        <f t="shared" si="309"/>
        <v>0</v>
      </c>
      <c r="BR58" s="70">
        <f t="shared" si="310"/>
        <v>0</v>
      </c>
      <c r="BS58" s="70">
        <f t="shared" si="311"/>
        <v>0</v>
      </c>
      <c r="BT58" s="70">
        <f t="shared" si="312"/>
        <v>0</v>
      </c>
      <c r="BV58" s="70">
        <v>3</v>
      </c>
      <c r="BW58" s="128"/>
      <c r="BX58" s="135">
        <f t="shared" si="313"/>
        <v>0</v>
      </c>
      <c r="BY58" s="135">
        <f t="shared" si="314"/>
        <v>0</v>
      </c>
      <c r="BZ58" s="70">
        <f t="shared" si="315"/>
        <v>0</v>
      </c>
      <c r="CA58" s="70" t="e">
        <f t="shared" si="316"/>
        <v>#N/A</v>
      </c>
      <c r="CB58" s="70" t="e">
        <f t="shared" si="317"/>
        <v>#N/A</v>
      </c>
      <c r="CC58" s="70" t="e">
        <f t="shared" si="318"/>
        <v>#N/A</v>
      </c>
      <c r="CD58" s="70" t="e">
        <f t="shared" si="319"/>
        <v>#N/A</v>
      </c>
      <c r="CG58" s="128"/>
      <c r="CR58" s="128"/>
      <c r="CS58" s="135">
        <f t="shared" si="294"/>
        <v>0</v>
      </c>
      <c r="CT58" s="135">
        <f t="shared" si="292"/>
        <v>0</v>
      </c>
      <c r="CU58" s="70">
        <f t="shared" si="293"/>
        <v>0</v>
      </c>
      <c r="CV58" s="134"/>
      <c r="CW58" s="134"/>
      <c r="CX58" s="134"/>
      <c r="CY58" s="134"/>
      <c r="CZ58" s="134"/>
      <c r="DC58" s="128"/>
      <c r="DG58" s="134"/>
      <c r="DH58" s="134"/>
      <c r="DI58" s="134"/>
      <c r="DJ58" s="134"/>
      <c r="DM58" s="128"/>
      <c r="DQ58" s="134"/>
      <c r="DR58" s="134"/>
      <c r="DS58" s="134"/>
      <c r="DT58" s="134"/>
      <c r="DW58" s="128"/>
      <c r="EA58" s="134"/>
      <c r="EB58" s="134"/>
      <c r="EC58" s="134"/>
      <c r="ED58" s="134"/>
      <c r="EF58" s="70">
        <v>56</v>
      </c>
      <c r="EG58" s="128"/>
      <c r="EH58" s="135">
        <f t="shared" si="237"/>
        <v>0</v>
      </c>
      <c r="EI58" s="135">
        <f t="shared" si="238"/>
        <v>0</v>
      </c>
      <c r="EJ58" s="70">
        <f t="shared" si="239"/>
        <v>0</v>
      </c>
      <c r="EK58" s="70" t="e">
        <f t="shared" si="295"/>
        <v>#N/A</v>
      </c>
      <c r="EL58" s="70" t="e">
        <f t="shared" si="296"/>
        <v>#N/A</v>
      </c>
      <c r="EM58" s="70" t="e">
        <f t="shared" si="297"/>
        <v>#N/A</v>
      </c>
      <c r="EN58" s="70" t="e">
        <f t="shared" si="298"/>
        <v>#N/A</v>
      </c>
      <c r="ER58" s="128"/>
      <c r="EV58" s="134"/>
      <c r="EW58" s="134"/>
      <c r="EX58" s="134"/>
      <c r="EY58" s="134"/>
      <c r="IB58" s="128"/>
      <c r="IC58" s="135"/>
      <c r="ID58" s="135"/>
      <c r="IJ58" s="138" t="e">
        <f t="shared" si="241"/>
        <v>#N/A</v>
      </c>
      <c r="IN58" s="135">
        <f t="shared" si="242"/>
        <v>0</v>
      </c>
      <c r="IO58" s="135">
        <f t="shared" si="243"/>
        <v>0</v>
      </c>
      <c r="IP58" s="70">
        <f t="shared" si="244"/>
        <v>0</v>
      </c>
      <c r="IQ58" s="70" t="e">
        <f t="shared" si="245"/>
        <v>#N/A</v>
      </c>
      <c r="IR58" s="70" t="e">
        <f t="shared" si="246"/>
        <v>#N/A</v>
      </c>
      <c r="IS58" s="70" t="e">
        <f t="shared" si="247"/>
        <v>#N/A</v>
      </c>
      <c r="IT58" s="70" t="e">
        <f t="shared" si="163"/>
        <v>#N/A</v>
      </c>
      <c r="IU58" s="138" t="e">
        <f t="shared" si="248"/>
        <v>#N/A</v>
      </c>
    </row>
    <row r="59" spans="1:255" s="70" customFormat="1" x14ac:dyDescent="0.2">
      <c r="A59">
        <v>72</v>
      </c>
      <c r="B59" s="135">
        <f t="shared" ref="B59:B66" si="320">VLOOKUP(A59,Namn,2)</f>
        <v>0</v>
      </c>
      <c r="C59" s="135">
        <f t="shared" ref="C59:C66" si="321">VLOOKUP(A59,Namn,3)</f>
        <v>0</v>
      </c>
      <c r="D59" s="133">
        <f t="shared" ref="D59:D66" si="322">VLOOKUP(A59,Namn,27)</f>
        <v>0</v>
      </c>
      <c r="E59" s="133">
        <f t="shared" si="227"/>
        <v>0</v>
      </c>
      <c r="F59" s="133">
        <f t="shared" si="228"/>
        <v>0</v>
      </c>
      <c r="G59" s="251"/>
      <c r="H59" s="251"/>
      <c r="I59" s="251"/>
      <c r="J59" s="133">
        <f t="shared" si="229"/>
        <v>0</v>
      </c>
      <c r="K59" s="133">
        <f t="shared" si="230"/>
        <v>0</v>
      </c>
      <c r="L59" s="133">
        <f t="shared" si="231"/>
        <v>0</v>
      </c>
      <c r="M59" s="133"/>
      <c r="N59" s="133"/>
      <c r="O59" s="128"/>
      <c r="P59" s="135"/>
      <c r="Q59" s="135"/>
      <c r="R59" s="133"/>
      <c r="S59" s="133"/>
      <c r="T59" s="133"/>
      <c r="U59" s="133"/>
      <c r="V59" s="133"/>
      <c r="W59" s="133"/>
      <c r="Y59"/>
      <c r="Z59" s="135"/>
      <c r="AA59" s="135"/>
      <c r="AG59" s="135"/>
      <c r="AI59" s="128"/>
      <c r="AJ59" s="135"/>
      <c r="AK59" s="135"/>
      <c r="AR59" s="70">
        <v>4</v>
      </c>
      <c r="AS59">
        <v>94</v>
      </c>
      <c r="AT59" s="135">
        <f t="shared" si="299"/>
        <v>0</v>
      </c>
      <c r="AU59" s="135">
        <f t="shared" si="300"/>
        <v>0</v>
      </c>
      <c r="AV59" s="70">
        <f t="shared" si="301"/>
        <v>0</v>
      </c>
      <c r="AW59" s="70">
        <f t="shared" si="302"/>
        <v>0</v>
      </c>
      <c r="AX59" s="70">
        <f t="shared" si="303"/>
        <v>0</v>
      </c>
      <c r="AY59" s="70">
        <f t="shared" si="304"/>
        <v>0</v>
      </c>
      <c r="AZ59" s="70">
        <f t="shared" si="305"/>
        <v>0</v>
      </c>
      <c r="BC59" s="128"/>
      <c r="BD59" s="135"/>
      <c r="BE59" s="135"/>
      <c r="BL59" s="70">
        <v>4</v>
      </c>
      <c r="BM59">
        <v>71</v>
      </c>
      <c r="BN59" s="135">
        <f t="shared" si="306"/>
        <v>0</v>
      </c>
      <c r="BO59" s="135">
        <f t="shared" si="307"/>
        <v>0</v>
      </c>
      <c r="BP59" s="70">
        <f t="shared" si="308"/>
        <v>0</v>
      </c>
      <c r="BQ59" s="70">
        <f t="shared" si="309"/>
        <v>0</v>
      </c>
      <c r="BR59" s="70">
        <f t="shared" si="310"/>
        <v>0</v>
      </c>
      <c r="BS59" s="70">
        <f t="shared" si="311"/>
        <v>0</v>
      </c>
      <c r="BT59" s="70">
        <f t="shared" si="312"/>
        <v>0</v>
      </c>
      <c r="BV59" s="70">
        <v>4</v>
      </c>
      <c r="BW59" s="128"/>
      <c r="BX59" s="135">
        <f t="shared" si="313"/>
        <v>0</v>
      </c>
      <c r="BY59" s="135">
        <f t="shared" si="314"/>
        <v>0</v>
      </c>
      <c r="BZ59" s="70">
        <f t="shared" si="315"/>
        <v>0</v>
      </c>
      <c r="CA59" s="70" t="e">
        <f t="shared" si="316"/>
        <v>#N/A</v>
      </c>
      <c r="CB59" s="70" t="e">
        <f t="shared" si="317"/>
        <v>#N/A</v>
      </c>
      <c r="CC59" s="70" t="e">
        <f t="shared" si="318"/>
        <v>#N/A</v>
      </c>
      <c r="CD59" s="70" t="e">
        <f t="shared" si="319"/>
        <v>#N/A</v>
      </c>
      <c r="CG59" s="128"/>
      <c r="CH59" s="135" t="s">
        <v>394</v>
      </c>
      <c r="CI59" s="135"/>
      <c r="CR59" s="128"/>
      <c r="CS59" s="135">
        <f t="shared" si="294"/>
        <v>0</v>
      </c>
      <c r="CT59" s="135">
        <f t="shared" si="292"/>
        <v>0</v>
      </c>
      <c r="CU59" s="70">
        <f t="shared" si="293"/>
        <v>0</v>
      </c>
      <c r="CV59" s="134"/>
      <c r="CW59" s="134"/>
      <c r="CX59" s="134"/>
      <c r="CY59" s="134"/>
      <c r="CZ59" s="134"/>
      <c r="DC59" s="128"/>
      <c r="DD59" s="135"/>
      <c r="DE59" s="135"/>
      <c r="DG59" s="134"/>
      <c r="DH59" s="134"/>
      <c r="DI59" s="134"/>
      <c r="DJ59" s="134"/>
      <c r="DM59" s="128"/>
      <c r="DN59" s="135"/>
      <c r="DO59" s="135"/>
      <c r="DQ59" s="134"/>
      <c r="DR59" s="134"/>
      <c r="DS59" s="134"/>
      <c r="DT59" s="134"/>
      <c r="DW59" s="128"/>
      <c r="DX59" s="135"/>
      <c r="DY59" s="135"/>
      <c r="EA59" s="134"/>
      <c r="EB59" s="134"/>
      <c r="EC59" s="134"/>
      <c r="ED59" s="134"/>
      <c r="EF59" s="70">
        <v>57</v>
      </c>
      <c r="EG59" s="128"/>
      <c r="EH59" s="135">
        <f t="shared" si="237"/>
        <v>0</v>
      </c>
      <c r="EI59" s="135">
        <f t="shared" si="238"/>
        <v>0</v>
      </c>
      <c r="EJ59" s="70">
        <f t="shared" si="239"/>
        <v>0</v>
      </c>
      <c r="EK59" s="70" t="e">
        <f t="shared" si="295"/>
        <v>#N/A</v>
      </c>
      <c r="EL59" s="70" t="e">
        <f t="shared" si="296"/>
        <v>#N/A</v>
      </c>
      <c r="EM59" s="70" t="e">
        <f t="shared" si="297"/>
        <v>#N/A</v>
      </c>
      <c r="EN59" s="70" t="e">
        <f t="shared" si="298"/>
        <v>#N/A</v>
      </c>
      <c r="ER59" s="128"/>
      <c r="ES59" s="135"/>
      <c r="ET59" s="135"/>
      <c r="EV59" s="134"/>
      <c r="EW59" s="134"/>
      <c r="EX59" s="134"/>
      <c r="EY59" s="134"/>
      <c r="IB59" s="128"/>
      <c r="IC59" s="135"/>
      <c r="ID59" s="135"/>
      <c r="IJ59" s="138" t="e">
        <f t="shared" si="241"/>
        <v>#N/A</v>
      </c>
      <c r="IM59" s="128"/>
      <c r="IN59" s="135">
        <f t="shared" si="242"/>
        <v>0</v>
      </c>
      <c r="IO59" s="135">
        <f t="shared" si="243"/>
        <v>0</v>
      </c>
      <c r="IP59" s="70">
        <f t="shared" si="244"/>
        <v>0</v>
      </c>
      <c r="IQ59" s="70" t="e">
        <f t="shared" si="245"/>
        <v>#N/A</v>
      </c>
      <c r="IR59" s="70" t="e">
        <f t="shared" si="246"/>
        <v>#N/A</v>
      </c>
      <c r="IS59" s="70" t="e">
        <f t="shared" si="247"/>
        <v>#N/A</v>
      </c>
      <c r="IT59" s="70" t="e">
        <f t="shared" si="163"/>
        <v>#N/A</v>
      </c>
      <c r="IU59" s="138" t="e">
        <f t="shared" si="248"/>
        <v>#N/A</v>
      </c>
    </row>
    <row r="60" spans="1:255" s="70" customFormat="1" x14ac:dyDescent="0.2">
      <c r="A60">
        <v>73</v>
      </c>
      <c r="B60" s="135">
        <f t="shared" si="320"/>
        <v>0</v>
      </c>
      <c r="C60" s="135">
        <f t="shared" si="321"/>
        <v>0</v>
      </c>
      <c r="D60" s="133">
        <f t="shared" si="322"/>
        <v>0</v>
      </c>
      <c r="E60" s="133">
        <f t="shared" si="227"/>
        <v>0</v>
      </c>
      <c r="F60" s="133">
        <f t="shared" si="228"/>
        <v>0</v>
      </c>
      <c r="G60" s="251"/>
      <c r="H60" s="251"/>
      <c r="I60" s="251"/>
      <c r="J60" s="133">
        <f t="shared" si="229"/>
        <v>0</v>
      </c>
      <c r="K60" s="133">
        <f t="shared" si="230"/>
        <v>0</v>
      </c>
      <c r="L60" s="133">
        <f t="shared" si="231"/>
        <v>0</v>
      </c>
      <c r="M60" s="133"/>
      <c r="N60" s="133"/>
      <c r="O60" s="128"/>
      <c r="P60" s="135"/>
      <c r="Q60" s="135"/>
      <c r="R60" s="133"/>
      <c r="S60" s="133"/>
      <c r="T60" s="133"/>
      <c r="U60" s="133"/>
      <c r="V60" s="133"/>
      <c r="W60" s="133"/>
      <c r="Y60"/>
      <c r="Z60" s="135"/>
      <c r="AA60" s="135"/>
      <c r="AG60" s="135"/>
      <c r="AI60" s="128"/>
      <c r="AJ60" s="135"/>
      <c r="AK60" s="135"/>
      <c r="AR60" s="70">
        <v>5</v>
      </c>
      <c r="AS60">
        <v>96</v>
      </c>
      <c r="AT60" s="135">
        <f t="shared" si="299"/>
        <v>0</v>
      </c>
      <c r="AU60" s="135">
        <f t="shared" si="300"/>
        <v>0</v>
      </c>
      <c r="AV60" s="70">
        <f t="shared" si="301"/>
        <v>0</v>
      </c>
      <c r="AW60" s="70">
        <f t="shared" si="302"/>
        <v>0</v>
      </c>
      <c r="AX60" s="70">
        <f t="shared" si="303"/>
        <v>0</v>
      </c>
      <c r="AY60" s="70">
        <f t="shared" si="304"/>
        <v>0</v>
      </c>
      <c r="AZ60" s="70">
        <f t="shared" si="305"/>
        <v>0</v>
      </c>
      <c r="BD60" s="135"/>
      <c r="BE60" s="135"/>
      <c r="BL60" s="70">
        <v>5</v>
      </c>
      <c r="BM60">
        <v>76</v>
      </c>
      <c r="BN60" s="135">
        <f t="shared" si="306"/>
        <v>0</v>
      </c>
      <c r="BO60" s="135">
        <f t="shared" si="307"/>
        <v>0</v>
      </c>
      <c r="BP60" s="70">
        <f t="shared" si="308"/>
        <v>0</v>
      </c>
      <c r="BQ60" s="70">
        <f t="shared" si="309"/>
        <v>0</v>
      </c>
      <c r="BR60" s="70">
        <f t="shared" si="310"/>
        <v>0</v>
      </c>
      <c r="BS60" s="70">
        <f t="shared" si="311"/>
        <v>0</v>
      </c>
      <c r="BT60" s="70">
        <f t="shared" si="312"/>
        <v>0</v>
      </c>
      <c r="BV60" s="70">
        <v>5</v>
      </c>
      <c r="BW60" s="128"/>
      <c r="BX60" s="135">
        <f t="shared" si="313"/>
        <v>0</v>
      </c>
      <c r="BY60" s="135">
        <f t="shared" si="314"/>
        <v>0</v>
      </c>
      <c r="BZ60" s="70">
        <f t="shared" si="315"/>
        <v>0</v>
      </c>
      <c r="CA60" s="70" t="e">
        <f t="shared" si="316"/>
        <v>#N/A</v>
      </c>
      <c r="CB60" s="70" t="e">
        <f t="shared" si="317"/>
        <v>#N/A</v>
      </c>
      <c r="CC60" s="70" t="e">
        <f t="shared" si="318"/>
        <v>#N/A</v>
      </c>
      <c r="CD60" s="70" t="e">
        <f t="shared" si="319"/>
        <v>#N/A</v>
      </c>
      <c r="CG60" s="128"/>
      <c r="CH60" s="135"/>
      <c r="CI60" s="135"/>
      <c r="CR60" s="128"/>
      <c r="CS60" s="135">
        <f t="shared" si="294"/>
        <v>0</v>
      </c>
      <c r="CT60" s="135">
        <f t="shared" si="292"/>
        <v>0</v>
      </c>
      <c r="CU60" s="70">
        <f t="shared" si="293"/>
        <v>0</v>
      </c>
      <c r="CV60" s="134"/>
      <c r="CW60" s="134"/>
      <c r="CX60" s="134"/>
      <c r="CY60" s="134"/>
      <c r="CZ60" s="134"/>
      <c r="DC60" s="128"/>
      <c r="DD60" s="135"/>
      <c r="DE60" s="135"/>
      <c r="DG60" s="134"/>
      <c r="DH60" s="134"/>
      <c r="DI60" s="134"/>
      <c r="DJ60" s="134"/>
      <c r="DM60" s="128"/>
      <c r="DN60" s="135"/>
      <c r="DO60" s="135"/>
      <c r="DQ60" s="134"/>
      <c r="DR60" s="134"/>
      <c r="DS60" s="134"/>
      <c r="DT60" s="134"/>
      <c r="DW60" s="128"/>
      <c r="DX60" s="135"/>
      <c r="DY60" s="135"/>
      <c r="EA60" s="134"/>
      <c r="EB60" s="134"/>
      <c r="EC60" s="134"/>
      <c r="ED60" s="134"/>
      <c r="EF60" s="70">
        <v>58</v>
      </c>
      <c r="EG60" s="128"/>
      <c r="EH60" s="135">
        <f t="shared" si="237"/>
        <v>0</v>
      </c>
      <c r="EI60" s="135">
        <f t="shared" si="238"/>
        <v>0</v>
      </c>
      <c r="EJ60" s="70">
        <f t="shared" si="239"/>
        <v>0</v>
      </c>
      <c r="EK60" s="70" t="e">
        <f t="shared" si="295"/>
        <v>#N/A</v>
      </c>
      <c r="EL60" s="70" t="e">
        <f t="shared" si="296"/>
        <v>#N/A</v>
      </c>
      <c r="EM60" s="70" t="e">
        <f t="shared" si="297"/>
        <v>#N/A</v>
      </c>
      <c r="EN60" s="70" t="e">
        <f t="shared" si="298"/>
        <v>#N/A</v>
      </c>
      <c r="ER60" s="128"/>
      <c r="ES60" s="135"/>
      <c r="ET60" s="135"/>
      <c r="EV60" s="134"/>
      <c r="EW60" s="134"/>
      <c r="EX60" s="134"/>
      <c r="EY60" s="134"/>
      <c r="IB60" s="128"/>
      <c r="IC60" s="135"/>
      <c r="ID60" s="135"/>
      <c r="IJ60" s="138" t="e">
        <f t="shared" si="241"/>
        <v>#N/A</v>
      </c>
      <c r="IM60" s="128"/>
      <c r="IN60" s="135">
        <f t="shared" si="242"/>
        <v>0</v>
      </c>
      <c r="IO60" s="135">
        <f t="shared" si="243"/>
        <v>0</v>
      </c>
      <c r="IP60" s="70">
        <f t="shared" si="244"/>
        <v>0</v>
      </c>
      <c r="IQ60" s="70" t="e">
        <f t="shared" si="245"/>
        <v>#N/A</v>
      </c>
      <c r="IR60" s="70" t="e">
        <f t="shared" si="246"/>
        <v>#N/A</v>
      </c>
      <c r="IS60" s="70" t="e">
        <f t="shared" si="247"/>
        <v>#N/A</v>
      </c>
      <c r="IT60" s="70" t="e">
        <f t="shared" si="163"/>
        <v>#N/A</v>
      </c>
      <c r="IU60" s="138" t="e">
        <f t="shared" si="248"/>
        <v>#N/A</v>
      </c>
    </row>
    <row r="61" spans="1:255" s="70" customFormat="1" x14ac:dyDescent="0.2">
      <c r="A61">
        <v>74</v>
      </c>
      <c r="B61" s="135">
        <f t="shared" si="320"/>
        <v>0</v>
      </c>
      <c r="C61" s="135">
        <f t="shared" si="321"/>
        <v>0</v>
      </c>
      <c r="D61" s="133">
        <f t="shared" si="322"/>
        <v>0</v>
      </c>
      <c r="E61" s="133">
        <f t="shared" si="227"/>
        <v>0</v>
      </c>
      <c r="F61" s="133">
        <f t="shared" si="228"/>
        <v>0</v>
      </c>
      <c r="G61" s="251"/>
      <c r="H61" s="251"/>
      <c r="I61" s="251"/>
      <c r="J61" s="133">
        <f t="shared" si="229"/>
        <v>0</v>
      </c>
      <c r="K61" s="133">
        <f t="shared" si="230"/>
        <v>0</v>
      </c>
      <c r="L61" s="133">
        <f t="shared" si="231"/>
        <v>0</v>
      </c>
      <c r="M61" s="133"/>
      <c r="N61" s="133"/>
      <c r="O61" s="128"/>
      <c r="P61" s="135"/>
      <c r="Q61" s="135"/>
      <c r="R61" s="133"/>
      <c r="S61" s="133"/>
      <c r="T61" s="133"/>
      <c r="U61" s="133"/>
      <c r="V61" s="133"/>
      <c r="W61" s="133"/>
      <c r="Y61" s="128"/>
      <c r="Z61" s="135"/>
      <c r="AA61" s="135"/>
      <c r="AG61" s="135"/>
      <c r="AI61" s="128"/>
      <c r="AJ61" s="135"/>
      <c r="AK61" s="135"/>
      <c r="AR61" s="70">
        <v>6</v>
      </c>
      <c r="AS61">
        <v>111</v>
      </c>
      <c r="AT61" s="135">
        <f t="shared" si="299"/>
        <v>0</v>
      </c>
      <c r="AU61" s="135">
        <f t="shared" si="300"/>
        <v>0</v>
      </c>
      <c r="AV61" s="70">
        <f t="shared" si="301"/>
        <v>0</v>
      </c>
      <c r="AW61" s="70">
        <f t="shared" si="302"/>
        <v>0</v>
      </c>
      <c r="AX61" s="70">
        <f t="shared" si="303"/>
        <v>0</v>
      </c>
      <c r="AY61" s="70">
        <f t="shared" si="304"/>
        <v>0</v>
      </c>
      <c r="AZ61" s="70">
        <f t="shared" si="305"/>
        <v>0</v>
      </c>
      <c r="BD61" s="135"/>
      <c r="BE61" s="135"/>
      <c r="BL61" s="70">
        <v>6</v>
      </c>
      <c r="BM61">
        <v>97</v>
      </c>
      <c r="BN61" s="135">
        <f t="shared" si="306"/>
        <v>0</v>
      </c>
      <c r="BO61" s="135">
        <f t="shared" si="307"/>
        <v>0</v>
      </c>
      <c r="BP61" s="70">
        <f t="shared" si="308"/>
        <v>0</v>
      </c>
      <c r="BQ61" s="70">
        <f t="shared" si="309"/>
        <v>0</v>
      </c>
      <c r="BR61" s="70">
        <f t="shared" si="310"/>
        <v>0</v>
      </c>
      <c r="BS61" s="70">
        <f t="shared" si="311"/>
        <v>0</v>
      </c>
      <c r="BT61" s="70">
        <f t="shared" si="312"/>
        <v>0</v>
      </c>
      <c r="BV61" s="70">
        <v>6</v>
      </c>
      <c r="BW61" s="128"/>
      <c r="BX61" s="135">
        <f t="shared" si="313"/>
        <v>0</v>
      </c>
      <c r="BY61" s="135">
        <f t="shared" si="314"/>
        <v>0</v>
      </c>
      <c r="BZ61" s="70">
        <f t="shared" si="315"/>
        <v>0</v>
      </c>
      <c r="CA61" s="70" t="e">
        <f t="shared" si="316"/>
        <v>#N/A</v>
      </c>
      <c r="CB61" s="70" t="e">
        <f t="shared" si="317"/>
        <v>#N/A</v>
      </c>
      <c r="CC61" s="70" t="e">
        <f t="shared" si="318"/>
        <v>#N/A</v>
      </c>
      <c r="CD61" s="70" t="e">
        <f t="shared" si="319"/>
        <v>#N/A</v>
      </c>
      <c r="CG61" s="128"/>
      <c r="CH61" s="135"/>
      <c r="CI61" s="135"/>
      <c r="CR61" s="128"/>
      <c r="CS61" s="135">
        <f t="shared" si="294"/>
        <v>0</v>
      </c>
      <c r="CT61" s="135">
        <f t="shared" si="292"/>
        <v>0</v>
      </c>
      <c r="CU61" s="70">
        <f t="shared" si="293"/>
        <v>0</v>
      </c>
      <c r="CV61" s="134"/>
      <c r="CW61" s="134"/>
      <c r="CX61" s="134"/>
      <c r="CY61" s="134"/>
      <c r="CZ61" s="134"/>
      <c r="DC61" s="128"/>
      <c r="DD61" s="135"/>
      <c r="DE61" s="135"/>
      <c r="DG61" s="134"/>
      <c r="DH61" s="134"/>
      <c r="DI61" s="134"/>
      <c r="DJ61" s="134"/>
      <c r="DM61" s="128"/>
      <c r="DN61" s="135"/>
      <c r="DO61" s="135"/>
      <c r="DQ61" s="134"/>
      <c r="DR61" s="134"/>
      <c r="DS61" s="134"/>
      <c r="DT61" s="134"/>
      <c r="DW61" s="128"/>
      <c r="DX61" s="135"/>
      <c r="DY61" s="135"/>
      <c r="EA61" s="134"/>
      <c r="EB61" s="134"/>
      <c r="EC61" s="134"/>
      <c r="ED61" s="134"/>
      <c r="EF61" s="70">
        <v>59</v>
      </c>
      <c r="EG61" s="128"/>
      <c r="EH61" s="135">
        <f t="shared" si="237"/>
        <v>0</v>
      </c>
      <c r="EI61" s="135">
        <f t="shared" si="238"/>
        <v>0</v>
      </c>
      <c r="EJ61" s="70">
        <f t="shared" si="239"/>
        <v>0</v>
      </c>
      <c r="EK61" s="70" t="e">
        <f t="shared" si="295"/>
        <v>#N/A</v>
      </c>
      <c r="EL61" s="70" t="e">
        <f t="shared" si="296"/>
        <v>#N/A</v>
      </c>
      <c r="EM61" s="70" t="e">
        <f t="shared" si="297"/>
        <v>#N/A</v>
      </c>
      <c r="EN61" s="70" t="e">
        <f t="shared" si="298"/>
        <v>#N/A</v>
      </c>
      <c r="ER61" s="128"/>
      <c r="ES61" s="135"/>
      <c r="ET61" s="135"/>
      <c r="EV61" s="134"/>
      <c r="EW61" s="134"/>
      <c r="EX61" s="134"/>
      <c r="EY61" s="134"/>
      <c r="IB61" s="128"/>
      <c r="IC61" s="135"/>
      <c r="ID61" s="135"/>
      <c r="IJ61" s="138" t="e">
        <f t="shared" si="241"/>
        <v>#N/A</v>
      </c>
      <c r="IM61" s="128"/>
      <c r="IN61" s="135">
        <f t="shared" si="242"/>
        <v>0</v>
      </c>
      <c r="IO61" s="135">
        <f t="shared" si="243"/>
        <v>0</v>
      </c>
      <c r="IP61" s="70">
        <f t="shared" si="244"/>
        <v>0</v>
      </c>
      <c r="IQ61" s="70" t="e">
        <f t="shared" si="245"/>
        <v>#N/A</v>
      </c>
      <c r="IR61" s="70" t="e">
        <f t="shared" si="246"/>
        <v>#N/A</v>
      </c>
      <c r="IS61" s="70" t="e">
        <f t="shared" si="247"/>
        <v>#N/A</v>
      </c>
      <c r="IT61" s="70" t="e">
        <f t="shared" si="163"/>
        <v>#N/A</v>
      </c>
      <c r="IU61" s="138" t="e">
        <f t="shared" si="248"/>
        <v>#N/A</v>
      </c>
    </row>
    <row r="62" spans="1:255" s="70" customFormat="1" x14ac:dyDescent="0.2">
      <c r="A62">
        <v>75</v>
      </c>
      <c r="B62" s="135">
        <f t="shared" si="320"/>
        <v>0</v>
      </c>
      <c r="C62" s="135">
        <f t="shared" si="321"/>
        <v>0</v>
      </c>
      <c r="D62" s="133">
        <f t="shared" si="322"/>
        <v>0</v>
      </c>
      <c r="E62" s="133">
        <f t="shared" si="227"/>
        <v>0</v>
      </c>
      <c r="F62" s="133">
        <f t="shared" si="228"/>
        <v>0</v>
      </c>
      <c r="G62" s="251"/>
      <c r="H62" s="251"/>
      <c r="I62" s="251"/>
      <c r="J62" s="133">
        <f t="shared" si="229"/>
        <v>0</v>
      </c>
      <c r="K62" s="133">
        <f t="shared" si="230"/>
        <v>0</v>
      </c>
      <c r="L62" s="133">
        <f t="shared" si="231"/>
        <v>0</v>
      </c>
      <c r="M62" s="133"/>
      <c r="N62" s="133"/>
      <c r="O62" s="128"/>
      <c r="P62" s="135"/>
      <c r="Q62" s="135"/>
      <c r="R62" s="133"/>
      <c r="S62" s="133"/>
      <c r="T62" s="133"/>
      <c r="U62" s="133"/>
      <c r="V62" s="133"/>
      <c r="W62" s="133"/>
      <c r="Y62" s="128"/>
      <c r="Z62" s="135"/>
      <c r="AA62" s="135"/>
      <c r="AG62" s="135"/>
      <c r="AI62" s="128"/>
      <c r="AJ62" s="135"/>
      <c r="AK62" s="135"/>
      <c r="AR62" s="70">
        <v>7</v>
      </c>
      <c r="AS62">
        <v>115</v>
      </c>
      <c r="AT62" s="135">
        <f t="shared" si="299"/>
        <v>0</v>
      </c>
      <c r="AU62" s="135">
        <f t="shared" si="300"/>
        <v>0</v>
      </c>
      <c r="AV62" s="70">
        <f t="shared" si="301"/>
        <v>0</v>
      </c>
      <c r="AW62" s="70">
        <f t="shared" si="302"/>
        <v>0</v>
      </c>
      <c r="AX62" s="70">
        <f t="shared" si="303"/>
        <v>0</v>
      </c>
      <c r="AY62" s="70">
        <f t="shared" si="304"/>
        <v>0</v>
      </c>
      <c r="AZ62" s="70">
        <f t="shared" si="305"/>
        <v>0</v>
      </c>
      <c r="BC62" s="128"/>
      <c r="BD62" s="135"/>
      <c r="BE62" s="135"/>
      <c r="BL62" s="70">
        <v>7</v>
      </c>
      <c r="BM62">
        <v>106</v>
      </c>
      <c r="BN62" s="135">
        <f t="shared" si="306"/>
        <v>0</v>
      </c>
      <c r="BO62" s="135">
        <f t="shared" si="307"/>
        <v>0</v>
      </c>
      <c r="BP62" s="70">
        <f t="shared" si="308"/>
        <v>0</v>
      </c>
      <c r="BQ62" s="70">
        <f t="shared" si="309"/>
        <v>0</v>
      </c>
      <c r="BR62" s="70">
        <f t="shared" si="310"/>
        <v>0</v>
      </c>
      <c r="BS62" s="70">
        <f t="shared" si="311"/>
        <v>0</v>
      </c>
      <c r="BT62" s="70">
        <f t="shared" si="312"/>
        <v>0</v>
      </c>
      <c r="BV62" s="70">
        <v>7</v>
      </c>
      <c r="BW62" s="128"/>
      <c r="BX62" s="135">
        <f t="shared" si="313"/>
        <v>0</v>
      </c>
      <c r="BY62" s="135">
        <f t="shared" si="314"/>
        <v>0</v>
      </c>
      <c r="BZ62" s="70">
        <f t="shared" si="315"/>
        <v>0</v>
      </c>
      <c r="CA62" s="70" t="e">
        <f t="shared" si="316"/>
        <v>#N/A</v>
      </c>
      <c r="CB62" s="70" t="e">
        <f t="shared" si="317"/>
        <v>#N/A</v>
      </c>
      <c r="CC62" s="70" t="e">
        <f t="shared" si="318"/>
        <v>#N/A</v>
      </c>
      <c r="CD62" s="70" t="e">
        <f t="shared" si="319"/>
        <v>#N/A</v>
      </c>
      <c r="CG62" s="128"/>
      <c r="CH62" s="135"/>
      <c r="CI62" s="135"/>
      <c r="CR62" s="128"/>
      <c r="CS62" s="135">
        <f t="shared" si="294"/>
        <v>0</v>
      </c>
      <c r="CT62" s="135">
        <f t="shared" si="292"/>
        <v>0</v>
      </c>
      <c r="CU62" s="70">
        <f t="shared" si="293"/>
        <v>0</v>
      </c>
      <c r="CV62" s="134"/>
      <c r="CW62" s="134"/>
      <c r="CX62" s="134"/>
      <c r="CY62" s="134"/>
      <c r="CZ62" s="134"/>
      <c r="DC62" s="128"/>
      <c r="DD62" s="135"/>
      <c r="DE62" s="135"/>
      <c r="DG62" s="134"/>
      <c r="DH62" s="134"/>
      <c r="DI62" s="134"/>
      <c r="DJ62" s="134"/>
      <c r="DM62" s="128"/>
      <c r="DN62" s="135"/>
      <c r="DO62" s="135"/>
      <c r="DQ62" s="134"/>
      <c r="DR62" s="134"/>
      <c r="DS62" s="134"/>
      <c r="DT62" s="134"/>
      <c r="DW62" s="128"/>
      <c r="DX62" s="135"/>
      <c r="DY62" s="135"/>
      <c r="EA62" s="134"/>
      <c r="EB62" s="134"/>
      <c r="EC62" s="134"/>
      <c r="ED62" s="134"/>
      <c r="EF62" s="70">
        <v>60</v>
      </c>
      <c r="EH62" s="135">
        <f t="shared" si="237"/>
        <v>0</v>
      </c>
      <c r="EI62" s="135">
        <f t="shared" si="238"/>
        <v>0</v>
      </c>
      <c r="EJ62" s="70">
        <f t="shared" si="239"/>
        <v>0</v>
      </c>
      <c r="EK62" s="70" t="e">
        <f t="shared" si="295"/>
        <v>#N/A</v>
      </c>
      <c r="EL62" s="70" t="e">
        <f t="shared" si="296"/>
        <v>#N/A</v>
      </c>
      <c r="EM62" s="70" t="e">
        <f t="shared" si="297"/>
        <v>#N/A</v>
      </c>
      <c r="EN62" s="70" t="e">
        <f t="shared" si="298"/>
        <v>#N/A</v>
      </c>
      <c r="ER62" s="128"/>
      <c r="ES62" s="135"/>
      <c r="ET62" s="135"/>
      <c r="EV62" s="134"/>
      <c r="EW62" s="134"/>
      <c r="EX62" s="134"/>
      <c r="EY62" s="134"/>
      <c r="IB62" s="128"/>
      <c r="IC62" s="135"/>
      <c r="ID62" s="135"/>
      <c r="IJ62" s="138"/>
      <c r="IM62" s="128"/>
      <c r="IN62" s="135">
        <f t="shared" ref="IN62:IN93" si="323">VLOOKUP(IM62,Namn,27)</f>
        <v>0</v>
      </c>
      <c r="IO62" s="135">
        <f t="shared" si="243"/>
        <v>0</v>
      </c>
      <c r="IP62" s="70">
        <f>VLOOKUP(IM62,Namn,26)</f>
        <v>0</v>
      </c>
      <c r="IQ62" s="70" t="e">
        <f t="shared" si="245"/>
        <v>#N/A</v>
      </c>
      <c r="IR62" s="70" t="e">
        <f t="shared" si="246"/>
        <v>#N/A</v>
      </c>
      <c r="IS62" s="70" t="e">
        <f t="shared" si="247"/>
        <v>#N/A</v>
      </c>
      <c r="IT62" s="70" t="e">
        <f t="shared" si="163"/>
        <v>#N/A</v>
      </c>
      <c r="IU62" s="138" t="e">
        <f t="shared" si="248"/>
        <v>#N/A</v>
      </c>
    </row>
    <row r="63" spans="1:255" s="70" customFormat="1" x14ac:dyDescent="0.2">
      <c r="A63">
        <v>76</v>
      </c>
      <c r="B63" s="135">
        <f t="shared" si="320"/>
        <v>0</v>
      </c>
      <c r="C63" s="135">
        <f t="shared" si="321"/>
        <v>0</v>
      </c>
      <c r="D63" s="133">
        <f t="shared" si="322"/>
        <v>0</v>
      </c>
      <c r="E63" s="133">
        <f t="shared" si="227"/>
        <v>0</v>
      </c>
      <c r="F63" s="133">
        <f t="shared" si="228"/>
        <v>0</v>
      </c>
      <c r="G63" s="251"/>
      <c r="H63" s="251"/>
      <c r="I63" s="251"/>
      <c r="J63" s="133">
        <f t="shared" si="229"/>
        <v>0</v>
      </c>
      <c r="K63" s="133">
        <f t="shared" si="230"/>
        <v>0</v>
      </c>
      <c r="L63" s="133">
        <f t="shared" si="231"/>
        <v>0</v>
      </c>
      <c r="M63" s="133"/>
      <c r="N63" s="133"/>
      <c r="O63" s="128"/>
      <c r="P63" s="135"/>
      <c r="Q63" s="135"/>
      <c r="R63" s="133"/>
      <c r="S63" s="133"/>
      <c r="T63" s="133"/>
      <c r="U63" s="133"/>
      <c r="V63" s="133"/>
      <c r="W63" s="133"/>
      <c r="Y63" s="128"/>
      <c r="Z63" s="135"/>
      <c r="AA63" s="135"/>
      <c r="AG63" s="135"/>
      <c r="AI63" s="128"/>
      <c r="AJ63" s="135"/>
      <c r="AK63" s="135"/>
      <c r="AR63" s="70">
        <v>8</v>
      </c>
      <c r="AS63" s="128"/>
      <c r="AT63" s="135">
        <f t="shared" si="299"/>
        <v>0</v>
      </c>
      <c r="AU63" s="135">
        <f t="shared" si="300"/>
        <v>0</v>
      </c>
      <c r="AV63" s="70">
        <f t="shared" si="301"/>
        <v>0</v>
      </c>
      <c r="AW63" s="70" t="e">
        <f t="shared" si="302"/>
        <v>#N/A</v>
      </c>
      <c r="AX63" s="70" t="e">
        <f t="shared" si="303"/>
        <v>#N/A</v>
      </c>
      <c r="AY63" s="70" t="e">
        <f t="shared" si="304"/>
        <v>#N/A</v>
      </c>
      <c r="AZ63" s="70" t="e">
        <f t="shared" si="305"/>
        <v>#N/A</v>
      </c>
      <c r="BC63" s="128"/>
      <c r="BD63" s="135"/>
      <c r="BE63" s="135"/>
      <c r="BL63" s="70">
        <v>8</v>
      </c>
      <c r="BM63">
        <v>110</v>
      </c>
      <c r="BN63" s="135">
        <f t="shared" si="306"/>
        <v>0</v>
      </c>
      <c r="BO63" s="135">
        <f t="shared" si="307"/>
        <v>0</v>
      </c>
      <c r="BP63" s="70">
        <f t="shared" si="308"/>
        <v>0</v>
      </c>
      <c r="BQ63" s="70">
        <f t="shared" si="309"/>
        <v>0</v>
      </c>
      <c r="BR63" s="70">
        <f t="shared" si="310"/>
        <v>0</v>
      </c>
      <c r="BS63" s="70">
        <f t="shared" si="311"/>
        <v>0</v>
      </c>
      <c r="BT63" s="70">
        <f t="shared" si="312"/>
        <v>0</v>
      </c>
      <c r="BV63" s="70">
        <v>8</v>
      </c>
      <c r="BW63" s="128"/>
      <c r="BX63" s="135">
        <f t="shared" si="313"/>
        <v>0</v>
      </c>
      <c r="BY63" s="135">
        <f t="shared" si="314"/>
        <v>0</v>
      </c>
      <c r="BZ63" s="70">
        <f t="shared" si="315"/>
        <v>0</v>
      </c>
      <c r="CA63" s="70" t="e">
        <f t="shared" si="316"/>
        <v>#N/A</v>
      </c>
      <c r="CB63" s="70" t="e">
        <f t="shared" si="317"/>
        <v>#N/A</v>
      </c>
      <c r="CC63" s="70" t="e">
        <f t="shared" si="318"/>
        <v>#N/A</v>
      </c>
      <c r="CD63" s="70" t="e">
        <f t="shared" si="319"/>
        <v>#N/A</v>
      </c>
      <c r="CG63" s="128"/>
      <c r="CH63" s="135"/>
      <c r="CI63" s="135"/>
      <c r="CR63" s="128"/>
      <c r="CS63" s="135">
        <f t="shared" si="294"/>
        <v>0</v>
      </c>
      <c r="CT63" s="135">
        <f t="shared" si="292"/>
        <v>0</v>
      </c>
      <c r="CU63" s="70">
        <f t="shared" si="293"/>
        <v>0</v>
      </c>
      <c r="CV63" s="134"/>
      <c r="CW63" s="134"/>
      <c r="CX63" s="134"/>
      <c r="CY63" s="134"/>
      <c r="CZ63" s="134"/>
      <c r="DC63" s="128"/>
      <c r="DD63" s="135"/>
      <c r="DE63" s="135"/>
      <c r="DG63" s="134"/>
      <c r="DH63" s="134"/>
      <c r="DI63" s="134"/>
      <c r="DJ63" s="134"/>
      <c r="DM63" s="128"/>
      <c r="DN63" s="135"/>
      <c r="DO63" s="135"/>
      <c r="DQ63" s="134"/>
      <c r="DR63" s="134"/>
      <c r="DS63" s="134"/>
      <c r="DT63" s="134"/>
      <c r="DW63" s="128"/>
      <c r="DX63" s="135"/>
      <c r="DY63" s="135"/>
      <c r="EA63" s="134"/>
      <c r="EB63" s="134"/>
      <c r="EC63" s="134"/>
      <c r="ED63" s="134"/>
      <c r="EF63" s="70">
        <v>61</v>
      </c>
      <c r="EG63" s="128"/>
      <c r="EH63" s="135">
        <f t="shared" si="237"/>
        <v>0</v>
      </c>
      <c r="EI63" s="135">
        <f t="shared" si="238"/>
        <v>0</v>
      </c>
      <c r="EJ63" s="70">
        <f t="shared" si="239"/>
        <v>0</v>
      </c>
      <c r="EK63" s="128" t="e">
        <f t="shared" si="295"/>
        <v>#N/A</v>
      </c>
      <c r="EL63" s="128" t="e">
        <f t="shared" si="296"/>
        <v>#N/A</v>
      </c>
      <c r="EM63" s="128" t="e">
        <f t="shared" si="297"/>
        <v>#N/A</v>
      </c>
      <c r="EN63" s="128" t="e">
        <f t="shared" si="298"/>
        <v>#N/A</v>
      </c>
      <c r="ER63" s="128"/>
      <c r="ES63" s="135"/>
      <c r="ET63" s="135"/>
      <c r="EV63" s="134"/>
      <c r="EW63" s="134"/>
      <c r="EX63" s="134"/>
      <c r="EY63" s="134"/>
      <c r="IB63" s="128"/>
      <c r="IC63" s="135"/>
      <c r="ID63" s="135"/>
      <c r="IJ63" s="138"/>
      <c r="IM63" s="128"/>
      <c r="IN63" s="135">
        <f t="shared" si="323"/>
        <v>0</v>
      </c>
      <c r="IO63" s="135">
        <f t="shared" si="243"/>
        <v>0</v>
      </c>
      <c r="IP63" s="70">
        <f>VLOOKUP(IM63,Namn,26)</f>
        <v>0</v>
      </c>
      <c r="IQ63" s="70" t="e">
        <f t="shared" si="245"/>
        <v>#N/A</v>
      </c>
      <c r="IR63" s="70" t="e">
        <f t="shared" si="246"/>
        <v>#N/A</v>
      </c>
      <c r="IS63" s="70" t="e">
        <f t="shared" si="247"/>
        <v>#N/A</v>
      </c>
      <c r="IT63" s="70" t="e">
        <f t="shared" si="163"/>
        <v>#N/A</v>
      </c>
      <c r="IU63" s="138" t="e">
        <f t="shared" si="248"/>
        <v>#N/A</v>
      </c>
    </row>
    <row r="64" spans="1:255" s="70" customFormat="1" x14ac:dyDescent="0.2">
      <c r="A64">
        <v>77</v>
      </c>
      <c r="B64" s="135">
        <f t="shared" si="320"/>
        <v>0</v>
      </c>
      <c r="C64" s="135">
        <f t="shared" si="321"/>
        <v>0</v>
      </c>
      <c r="D64" s="133">
        <f t="shared" si="322"/>
        <v>0</v>
      </c>
      <c r="E64" s="133">
        <f t="shared" si="227"/>
        <v>0</v>
      </c>
      <c r="F64" s="133">
        <f t="shared" si="228"/>
        <v>0</v>
      </c>
      <c r="G64" s="251"/>
      <c r="H64" s="251"/>
      <c r="I64" s="251"/>
      <c r="J64" s="133">
        <f t="shared" si="229"/>
        <v>0</v>
      </c>
      <c r="K64" s="133">
        <f t="shared" si="230"/>
        <v>0</v>
      </c>
      <c r="L64" s="133">
        <f t="shared" si="231"/>
        <v>0</v>
      </c>
      <c r="M64" s="133"/>
      <c r="N64" s="133"/>
      <c r="O64" s="128"/>
      <c r="P64" s="135"/>
      <c r="Q64" s="135"/>
      <c r="R64" s="133"/>
      <c r="S64" s="133"/>
      <c r="T64" s="133"/>
      <c r="U64" s="133"/>
      <c r="V64" s="133"/>
      <c r="W64" s="133"/>
      <c r="Y64" s="128"/>
      <c r="Z64" s="135"/>
      <c r="AA64" s="135"/>
      <c r="AI64" s="128"/>
      <c r="AJ64" s="135"/>
      <c r="AK64" s="135"/>
      <c r="AR64" s="70">
        <v>9</v>
      </c>
      <c r="AS64" s="128"/>
      <c r="AT64" s="135">
        <f t="shared" si="299"/>
        <v>0</v>
      </c>
      <c r="AU64" s="135">
        <f t="shared" si="300"/>
        <v>0</v>
      </c>
      <c r="AV64" s="70">
        <f t="shared" si="301"/>
        <v>0</v>
      </c>
      <c r="AW64" s="70" t="e">
        <f t="shared" si="302"/>
        <v>#N/A</v>
      </c>
      <c r="AX64" s="70" t="e">
        <f t="shared" si="303"/>
        <v>#N/A</v>
      </c>
      <c r="AY64" s="70" t="e">
        <f t="shared" si="304"/>
        <v>#N/A</v>
      </c>
      <c r="AZ64" s="70" t="e">
        <f t="shared" si="305"/>
        <v>#N/A</v>
      </c>
      <c r="BC64" s="128"/>
      <c r="BL64" s="70">
        <v>9</v>
      </c>
      <c r="BM64" s="128"/>
      <c r="BN64" s="135">
        <f t="shared" si="306"/>
        <v>0</v>
      </c>
      <c r="BO64" s="135">
        <f t="shared" si="307"/>
        <v>0</v>
      </c>
      <c r="BP64" s="70">
        <f t="shared" si="308"/>
        <v>0</v>
      </c>
      <c r="BQ64" s="70" t="e">
        <f t="shared" si="309"/>
        <v>#N/A</v>
      </c>
      <c r="BR64" s="70" t="e">
        <f t="shared" si="310"/>
        <v>#N/A</v>
      </c>
      <c r="BS64" s="70" t="e">
        <f t="shared" si="311"/>
        <v>#N/A</v>
      </c>
      <c r="BT64" s="70" t="e">
        <f t="shared" si="312"/>
        <v>#N/A</v>
      </c>
      <c r="BV64" s="70">
        <v>9</v>
      </c>
      <c r="BW64" s="128"/>
      <c r="BX64" s="135">
        <f t="shared" si="313"/>
        <v>0</v>
      </c>
      <c r="BY64" s="135">
        <f t="shared" si="314"/>
        <v>0</v>
      </c>
      <c r="BZ64" s="70">
        <f t="shared" si="315"/>
        <v>0</v>
      </c>
      <c r="CA64" s="70" t="e">
        <f t="shared" si="316"/>
        <v>#N/A</v>
      </c>
      <c r="CB64" s="70" t="e">
        <f t="shared" si="317"/>
        <v>#N/A</v>
      </c>
      <c r="CC64" s="70" t="e">
        <f t="shared" si="318"/>
        <v>#N/A</v>
      </c>
      <c r="CD64" s="70" t="e">
        <f t="shared" si="319"/>
        <v>#N/A</v>
      </c>
      <c r="CG64" s="128"/>
      <c r="CH64" s="135"/>
      <c r="CI64" s="135"/>
      <c r="CR64" s="128"/>
      <c r="CS64" s="135">
        <f t="shared" si="294"/>
        <v>0</v>
      </c>
      <c r="CT64" s="135">
        <f t="shared" si="292"/>
        <v>0</v>
      </c>
      <c r="CU64" s="70">
        <f t="shared" si="293"/>
        <v>0</v>
      </c>
      <c r="CV64" s="134"/>
      <c r="CW64" s="134"/>
      <c r="CX64" s="134"/>
      <c r="CY64" s="134"/>
      <c r="CZ64" s="134"/>
      <c r="DC64" s="128"/>
      <c r="DD64" s="135"/>
      <c r="DE64" s="135"/>
      <c r="DG64" s="134"/>
      <c r="DH64" s="134"/>
      <c r="DI64" s="134"/>
      <c r="DJ64" s="134"/>
      <c r="DM64" s="128"/>
      <c r="DN64" s="135"/>
      <c r="DO64" s="135"/>
      <c r="DQ64" s="134"/>
      <c r="DR64" s="134"/>
      <c r="DS64" s="134"/>
      <c r="DT64" s="134"/>
      <c r="DW64" s="128"/>
      <c r="DX64" s="135"/>
      <c r="DY64" s="135"/>
      <c r="EA64" s="134"/>
      <c r="EB64" s="134"/>
      <c r="EC64" s="134"/>
      <c r="ED64" s="134"/>
      <c r="EF64" s="70">
        <v>62</v>
      </c>
      <c r="EG64" s="128"/>
      <c r="EH64" s="135">
        <f t="shared" si="237"/>
        <v>0</v>
      </c>
      <c r="EI64" s="135">
        <f t="shared" si="238"/>
        <v>0</v>
      </c>
      <c r="EJ64" s="70">
        <f t="shared" si="239"/>
        <v>0</v>
      </c>
      <c r="EK64" s="128" t="e">
        <f t="shared" si="295"/>
        <v>#N/A</v>
      </c>
      <c r="EL64" s="128" t="e">
        <f t="shared" si="296"/>
        <v>#N/A</v>
      </c>
      <c r="EM64" s="128" t="e">
        <f t="shared" si="297"/>
        <v>#N/A</v>
      </c>
      <c r="EN64" s="128" t="e">
        <f t="shared" si="298"/>
        <v>#N/A</v>
      </c>
      <c r="ER64" s="128"/>
      <c r="ES64" s="135"/>
      <c r="ET64" s="135"/>
      <c r="EV64" s="134"/>
      <c r="EW64" s="134"/>
      <c r="EX64" s="134"/>
      <c r="EY64" s="134"/>
      <c r="IB64" s="128"/>
      <c r="IC64" s="135"/>
      <c r="ID64" s="135"/>
      <c r="IJ64" s="138"/>
      <c r="IM64" s="128"/>
      <c r="IN64" s="135">
        <f t="shared" si="323"/>
        <v>0</v>
      </c>
      <c r="IO64" s="135">
        <f t="shared" si="243"/>
        <v>0</v>
      </c>
      <c r="IP64" s="70">
        <f>VLOOKUP(IM64,Namn,26)</f>
        <v>0</v>
      </c>
      <c r="IQ64" s="70" t="e">
        <f t="shared" si="245"/>
        <v>#N/A</v>
      </c>
      <c r="IR64" s="70" t="e">
        <f t="shared" si="246"/>
        <v>#N/A</v>
      </c>
      <c r="IS64" s="70" t="e">
        <f t="shared" si="247"/>
        <v>#N/A</v>
      </c>
      <c r="IT64" s="70" t="e">
        <f t="shared" si="163"/>
        <v>#N/A</v>
      </c>
      <c r="IU64" s="138" t="e">
        <f t="shared" si="248"/>
        <v>#N/A</v>
      </c>
    </row>
    <row r="65" spans="1:255" s="70" customFormat="1" x14ac:dyDescent="0.2">
      <c r="A65">
        <v>82</v>
      </c>
      <c r="B65" s="135">
        <f t="shared" si="320"/>
        <v>0</v>
      </c>
      <c r="C65" s="135">
        <f t="shared" si="321"/>
        <v>0</v>
      </c>
      <c r="D65" s="133">
        <f t="shared" si="322"/>
        <v>0</v>
      </c>
      <c r="E65" s="133">
        <f t="shared" si="227"/>
        <v>0</v>
      </c>
      <c r="F65" s="133">
        <f t="shared" si="228"/>
        <v>0</v>
      </c>
      <c r="G65" s="251"/>
      <c r="H65" s="251"/>
      <c r="I65" s="251"/>
      <c r="J65" s="133">
        <f t="shared" si="229"/>
        <v>0</v>
      </c>
      <c r="K65" s="133">
        <f t="shared" si="230"/>
        <v>0</v>
      </c>
      <c r="L65" s="133">
        <f t="shared" si="231"/>
        <v>0</v>
      </c>
      <c r="M65" s="133"/>
      <c r="N65" s="133"/>
      <c r="O65" s="128"/>
      <c r="P65" s="133"/>
      <c r="Q65" s="133"/>
      <c r="R65" s="133"/>
      <c r="S65" s="133"/>
      <c r="T65" s="133"/>
      <c r="U65" s="133"/>
      <c r="V65" s="133"/>
      <c r="W65" s="133"/>
      <c r="Y65" s="128"/>
      <c r="Z65" s="135"/>
      <c r="AA65" s="135"/>
      <c r="AG65" s="135"/>
      <c r="AI65" s="128"/>
      <c r="AJ65" s="135"/>
      <c r="AK65" s="135"/>
      <c r="AR65" s="70">
        <v>10</v>
      </c>
      <c r="AS65" s="128"/>
      <c r="AT65" s="135">
        <f t="shared" si="299"/>
        <v>0</v>
      </c>
      <c r="AU65" s="135">
        <f t="shared" si="300"/>
        <v>0</v>
      </c>
      <c r="AV65" s="70">
        <f t="shared" si="301"/>
        <v>0</v>
      </c>
      <c r="AW65" s="70" t="e">
        <f t="shared" si="302"/>
        <v>#N/A</v>
      </c>
      <c r="AX65" s="70" t="e">
        <f t="shared" si="303"/>
        <v>#N/A</v>
      </c>
      <c r="AY65" s="70" t="e">
        <f t="shared" si="304"/>
        <v>#N/A</v>
      </c>
      <c r="AZ65" s="70" t="e">
        <f t="shared" si="305"/>
        <v>#N/A</v>
      </c>
      <c r="BC65" s="128"/>
      <c r="BD65" s="135"/>
      <c r="BE65" s="135"/>
      <c r="BL65" s="70">
        <v>10</v>
      </c>
      <c r="BM65" s="128"/>
      <c r="BN65" s="135">
        <f t="shared" si="306"/>
        <v>0</v>
      </c>
      <c r="BO65" s="135">
        <f t="shared" si="307"/>
        <v>0</v>
      </c>
      <c r="BP65" s="70">
        <f t="shared" si="308"/>
        <v>0</v>
      </c>
      <c r="BQ65" s="70" t="e">
        <f t="shared" si="309"/>
        <v>#N/A</v>
      </c>
      <c r="BR65" s="70" t="e">
        <f t="shared" si="310"/>
        <v>#N/A</v>
      </c>
      <c r="BS65" s="70" t="e">
        <f t="shared" si="311"/>
        <v>#N/A</v>
      </c>
      <c r="BT65" s="70" t="e">
        <f t="shared" si="312"/>
        <v>#N/A</v>
      </c>
      <c r="BV65" s="70">
        <v>10</v>
      </c>
      <c r="BW65" s="128"/>
      <c r="BX65" s="135">
        <f t="shared" si="313"/>
        <v>0</v>
      </c>
      <c r="BY65" s="135">
        <f t="shared" si="314"/>
        <v>0</v>
      </c>
      <c r="BZ65" s="70">
        <f t="shared" si="315"/>
        <v>0</v>
      </c>
      <c r="CA65" s="70" t="e">
        <f t="shared" si="316"/>
        <v>#N/A</v>
      </c>
      <c r="CB65" s="70" t="e">
        <f t="shared" si="317"/>
        <v>#N/A</v>
      </c>
      <c r="CC65" s="70" t="e">
        <f t="shared" si="318"/>
        <v>#N/A</v>
      </c>
      <c r="CD65" s="70" t="e">
        <f t="shared" si="319"/>
        <v>#N/A</v>
      </c>
      <c r="CG65" s="128"/>
      <c r="CR65" s="128"/>
      <c r="CV65" s="134"/>
      <c r="CW65" s="134"/>
      <c r="CX65" s="134"/>
      <c r="CY65" s="134"/>
      <c r="CZ65" s="134"/>
      <c r="DC65" s="128"/>
      <c r="DG65" s="134"/>
      <c r="DH65" s="134"/>
      <c r="DI65" s="134"/>
      <c r="DJ65" s="134"/>
      <c r="DM65" s="128"/>
      <c r="DQ65" s="134"/>
      <c r="DR65" s="134"/>
      <c r="DS65" s="134"/>
      <c r="DT65" s="134"/>
      <c r="DW65" s="128"/>
      <c r="EA65" s="134"/>
      <c r="EB65" s="134"/>
      <c r="EC65" s="134"/>
      <c r="ED65" s="134"/>
      <c r="EF65" s="70">
        <v>63</v>
      </c>
      <c r="EG65" s="128"/>
      <c r="EH65" s="135">
        <f t="shared" si="237"/>
        <v>0</v>
      </c>
      <c r="EI65" s="135">
        <f t="shared" si="238"/>
        <v>0</v>
      </c>
      <c r="EJ65" s="70">
        <f t="shared" si="239"/>
        <v>0</v>
      </c>
      <c r="EK65" s="70" t="e">
        <f t="shared" si="295"/>
        <v>#N/A</v>
      </c>
      <c r="EL65" s="70" t="e">
        <f t="shared" si="296"/>
        <v>#N/A</v>
      </c>
      <c r="EM65" s="70" t="e">
        <f t="shared" si="297"/>
        <v>#N/A</v>
      </c>
      <c r="EN65" s="70" t="e">
        <f t="shared" si="298"/>
        <v>#N/A</v>
      </c>
      <c r="ER65" s="128"/>
      <c r="EV65" s="134"/>
      <c r="EW65" s="134"/>
      <c r="EX65" s="134"/>
      <c r="EY65" s="134"/>
      <c r="IB65" s="128"/>
      <c r="IC65" s="135"/>
      <c r="ID65" s="135"/>
      <c r="IJ65" s="138"/>
      <c r="IM65" s="128"/>
      <c r="IN65" s="135">
        <f t="shared" si="323"/>
        <v>0</v>
      </c>
      <c r="IO65" s="135">
        <f t="shared" si="243"/>
        <v>0</v>
      </c>
      <c r="IP65" s="70">
        <f>VLOOKUP(IM65,Namn,26)</f>
        <v>0</v>
      </c>
      <c r="IQ65" s="70" t="e">
        <f t="shared" si="245"/>
        <v>#N/A</v>
      </c>
      <c r="IR65" s="70" t="e">
        <f t="shared" si="246"/>
        <v>#N/A</v>
      </c>
      <c r="IS65" s="70" t="e">
        <f t="shared" si="247"/>
        <v>#N/A</v>
      </c>
      <c r="IT65" s="70" t="e">
        <f t="shared" si="163"/>
        <v>#N/A</v>
      </c>
      <c r="IU65" s="138" t="e">
        <f t="shared" si="248"/>
        <v>#N/A</v>
      </c>
    </row>
    <row r="66" spans="1:255" s="70" customFormat="1" x14ac:dyDescent="0.2">
      <c r="A66">
        <v>83</v>
      </c>
      <c r="B66" s="135">
        <f t="shared" si="320"/>
        <v>0</v>
      </c>
      <c r="C66" s="135">
        <f t="shared" si="321"/>
        <v>0</v>
      </c>
      <c r="D66" s="133">
        <f t="shared" si="322"/>
        <v>0</v>
      </c>
      <c r="E66" s="133">
        <f t="shared" si="227"/>
        <v>0</v>
      </c>
      <c r="F66" s="133">
        <f t="shared" si="228"/>
        <v>0</v>
      </c>
      <c r="G66" s="251"/>
      <c r="H66" s="251"/>
      <c r="I66" s="251"/>
      <c r="J66" s="133">
        <f t="shared" si="229"/>
        <v>0</v>
      </c>
      <c r="K66" s="133">
        <f t="shared" si="230"/>
        <v>0</v>
      </c>
      <c r="L66" s="133">
        <f t="shared" si="231"/>
        <v>0</v>
      </c>
      <c r="M66" s="133"/>
      <c r="N66" s="133"/>
      <c r="O66" s="128"/>
      <c r="P66" s="135"/>
      <c r="Q66" s="135"/>
      <c r="R66" s="133"/>
      <c r="S66" s="133"/>
      <c r="T66" s="133"/>
      <c r="U66" s="133"/>
      <c r="V66" s="133"/>
      <c r="W66" s="133"/>
      <c r="Y66" s="128"/>
      <c r="Z66" s="135"/>
      <c r="AA66" s="135"/>
      <c r="AG66" s="135"/>
      <c r="AI66" s="128"/>
      <c r="AJ66" s="135"/>
      <c r="AK66" s="135"/>
      <c r="AR66" s="70">
        <v>11</v>
      </c>
      <c r="AS66" s="128"/>
      <c r="AT66" s="135">
        <f t="shared" si="299"/>
        <v>0</v>
      </c>
      <c r="AU66" s="135">
        <f t="shared" si="300"/>
        <v>0</v>
      </c>
      <c r="AV66" s="70">
        <f t="shared" si="301"/>
        <v>0</v>
      </c>
      <c r="AW66" s="70" t="e">
        <f t="shared" si="302"/>
        <v>#N/A</v>
      </c>
      <c r="AX66" s="70" t="e">
        <f t="shared" si="303"/>
        <v>#N/A</v>
      </c>
      <c r="AY66" s="70" t="e">
        <f t="shared" si="304"/>
        <v>#N/A</v>
      </c>
      <c r="AZ66" s="70" t="e">
        <f t="shared" si="305"/>
        <v>#N/A</v>
      </c>
      <c r="BC66" s="128"/>
      <c r="BD66" s="135"/>
      <c r="BE66" s="135"/>
      <c r="BL66" s="70">
        <v>11</v>
      </c>
      <c r="BM66" s="128"/>
      <c r="BN66" s="135">
        <f t="shared" si="306"/>
        <v>0</v>
      </c>
      <c r="BO66" s="135">
        <f t="shared" si="307"/>
        <v>0</v>
      </c>
      <c r="BP66" s="70">
        <f t="shared" si="308"/>
        <v>0</v>
      </c>
      <c r="BQ66" s="70" t="e">
        <f t="shared" si="309"/>
        <v>#N/A</v>
      </c>
      <c r="BR66" s="70" t="e">
        <f t="shared" si="310"/>
        <v>#N/A</v>
      </c>
      <c r="BS66" s="70" t="e">
        <f t="shared" si="311"/>
        <v>#N/A</v>
      </c>
      <c r="BT66" s="70" t="e">
        <f t="shared" si="312"/>
        <v>#N/A</v>
      </c>
      <c r="BV66" s="70">
        <v>11</v>
      </c>
      <c r="BW66" s="128"/>
      <c r="BX66" s="135">
        <f t="shared" si="313"/>
        <v>0</v>
      </c>
      <c r="BY66" s="135">
        <f t="shared" si="314"/>
        <v>0</v>
      </c>
      <c r="BZ66" s="70">
        <f t="shared" si="315"/>
        <v>0</v>
      </c>
      <c r="CA66" s="70" t="e">
        <f t="shared" si="316"/>
        <v>#N/A</v>
      </c>
      <c r="CB66" s="70" t="e">
        <f t="shared" si="317"/>
        <v>#N/A</v>
      </c>
      <c r="CC66" s="70" t="e">
        <f t="shared" si="318"/>
        <v>#N/A</v>
      </c>
      <c r="CD66" s="70" t="e">
        <f t="shared" si="319"/>
        <v>#N/A</v>
      </c>
      <c r="CG66" s="128"/>
      <c r="CH66" s="135"/>
      <c r="CI66" s="135"/>
      <c r="CR66" s="128"/>
      <c r="CS66" s="135"/>
      <c r="CT66" s="135"/>
      <c r="CV66" s="134"/>
      <c r="CW66" s="134"/>
      <c r="CX66" s="134"/>
      <c r="CY66" s="134"/>
      <c r="CZ66" s="134"/>
      <c r="DC66" s="128"/>
      <c r="DD66" s="135"/>
      <c r="DE66" s="135"/>
      <c r="DG66" s="134"/>
      <c r="DH66" s="134"/>
      <c r="DI66" s="134"/>
      <c r="DJ66" s="134"/>
      <c r="DM66" s="128"/>
      <c r="DN66" s="135"/>
      <c r="DO66" s="135"/>
      <c r="DQ66" s="134"/>
      <c r="DR66" s="134"/>
      <c r="DS66" s="134"/>
      <c r="DT66" s="134"/>
      <c r="DW66" s="128"/>
      <c r="DX66" s="135"/>
      <c r="DY66" s="135"/>
      <c r="EA66" s="134"/>
      <c r="EB66" s="134"/>
      <c r="EC66" s="134"/>
      <c r="ED66" s="134"/>
      <c r="EF66" s="70">
        <v>64</v>
      </c>
      <c r="EG66" s="128"/>
      <c r="EH66" s="135">
        <f t="shared" si="237"/>
        <v>0</v>
      </c>
      <c r="EI66" s="135">
        <f t="shared" si="238"/>
        <v>0</v>
      </c>
      <c r="EJ66" s="70">
        <f t="shared" si="239"/>
        <v>0</v>
      </c>
      <c r="EK66" s="70" t="e">
        <f t="shared" si="295"/>
        <v>#N/A</v>
      </c>
      <c r="EL66" s="70" t="e">
        <f t="shared" si="296"/>
        <v>#N/A</v>
      </c>
      <c r="EM66" s="70" t="e">
        <f t="shared" si="297"/>
        <v>#N/A</v>
      </c>
      <c r="EN66" s="70" t="e">
        <f t="shared" si="298"/>
        <v>#N/A</v>
      </c>
      <c r="ER66" s="128"/>
      <c r="ES66" s="135"/>
      <c r="ET66" s="135"/>
      <c r="EV66" s="134"/>
      <c r="EW66" s="134"/>
      <c r="EX66" s="134"/>
      <c r="EY66" s="134"/>
      <c r="IB66" s="128"/>
      <c r="IC66" s="135"/>
      <c r="ID66" s="135"/>
      <c r="IF66" s="253"/>
      <c r="IJ66" s="138"/>
      <c r="IM66" s="128"/>
      <c r="IN66" s="135">
        <f t="shared" si="323"/>
        <v>0</v>
      </c>
      <c r="IO66" s="135">
        <f t="shared" si="243"/>
        <v>0</v>
      </c>
      <c r="IP66" s="70">
        <f>VLOOKUP(IM66,Namn,26)</f>
        <v>0</v>
      </c>
      <c r="IQ66" s="70" t="e">
        <f t="shared" si="245"/>
        <v>#N/A</v>
      </c>
      <c r="IR66" s="70" t="e">
        <f t="shared" si="246"/>
        <v>#N/A</v>
      </c>
      <c r="IS66" s="70" t="e">
        <f t="shared" si="247"/>
        <v>#N/A</v>
      </c>
      <c r="IT66" s="70" t="e">
        <f t="shared" si="163"/>
        <v>#N/A</v>
      </c>
      <c r="IU66" s="138" t="e">
        <f t="shared" si="248"/>
        <v>#N/A</v>
      </c>
    </row>
    <row r="67" spans="1:255" s="70" customFormat="1" x14ac:dyDescent="0.2">
      <c r="A67">
        <v>84</v>
      </c>
      <c r="B67" s="135">
        <f t="shared" ref="B67:B98" si="324">VLOOKUP(A67,Namn,2)</f>
        <v>0</v>
      </c>
      <c r="C67" s="135">
        <f t="shared" ref="C67:C98" si="325">VLOOKUP(A67,Namn,3)</f>
        <v>0</v>
      </c>
      <c r="D67" s="133">
        <f t="shared" ref="D67:D98" si="326">VLOOKUP(A67,Namn,27)</f>
        <v>0</v>
      </c>
      <c r="E67" s="133">
        <f t="shared" ref="E67:E98" si="327">VLOOKUP(A67,Namn,10)</f>
        <v>0</v>
      </c>
      <c r="F67" s="133">
        <f t="shared" ref="F67:F101" si="328">VLOOKUP(A67,Namn,5)</f>
        <v>0</v>
      </c>
      <c r="G67" s="251"/>
      <c r="H67" s="251"/>
      <c r="I67" s="251"/>
      <c r="J67" s="133">
        <f t="shared" ref="J67:J98" si="329">SUM(G67:I67)</f>
        <v>0</v>
      </c>
      <c r="K67" s="133">
        <f t="shared" ref="K67:K98" si="330">VLOOKUP(A67,Namn,8)</f>
        <v>0</v>
      </c>
      <c r="L67" s="133">
        <f t="shared" ref="L67:L98" si="331">VLOOKUP(A67,Namn,9)</f>
        <v>0</v>
      </c>
      <c r="M67" s="133"/>
      <c r="N67" s="133"/>
      <c r="O67" s="128"/>
      <c r="P67" s="135"/>
      <c r="Q67" s="135"/>
      <c r="R67" s="133"/>
      <c r="S67" s="133"/>
      <c r="T67" s="133"/>
      <c r="U67" s="133"/>
      <c r="V67" s="133"/>
      <c r="W67" s="133"/>
      <c r="Y67" s="128"/>
      <c r="Z67" s="135"/>
      <c r="AA67" s="135"/>
      <c r="AG67" s="135"/>
      <c r="AI67" s="128"/>
      <c r="AJ67" s="135"/>
      <c r="AK67" s="135"/>
      <c r="AR67" s="70">
        <v>12</v>
      </c>
      <c r="AS67" s="128"/>
      <c r="AT67" s="135">
        <f t="shared" si="299"/>
        <v>0</v>
      </c>
      <c r="AU67" s="135">
        <f t="shared" si="300"/>
        <v>0</v>
      </c>
      <c r="AV67" s="70">
        <f t="shared" si="301"/>
        <v>0</v>
      </c>
      <c r="AW67" s="70" t="e">
        <f t="shared" si="302"/>
        <v>#N/A</v>
      </c>
      <c r="AX67" s="70" t="e">
        <f t="shared" si="303"/>
        <v>#N/A</v>
      </c>
      <c r="AY67" s="70" t="e">
        <f t="shared" si="304"/>
        <v>#N/A</v>
      </c>
      <c r="AZ67" s="70" t="e">
        <f t="shared" si="305"/>
        <v>#N/A</v>
      </c>
      <c r="BC67" s="128"/>
      <c r="BD67" s="135"/>
      <c r="BE67" s="135"/>
      <c r="BL67" s="70">
        <v>12</v>
      </c>
      <c r="BM67" s="128"/>
      <c r="BN67" s="135">
        <f t="shared" si="306"/>
        <v>0</v>
      </c>
      <c r="BO67" s="135">
        <f t="shared" si="307"/>
        <v>0</v>
      </c>
      <c r="BP67" s="70">
        <f t="shared" si="308"/>
        <v>0</v>
      </c>
      <c r="BQ67" s="70" t="e">
        <f t="shared" si="309"/>
        <v>#N/A</v>
      </c>
      <c r="BR67" s="70" t="e">
        <f t="shared" si="310"/>
        <v>#N/A</v>
      </c>
      <c r="BS67" s="70" t="e">
        <f t="shared" si="311"/>
        <v>#N/A</v>
      </c>
      <c r="BT67" s="70" t="e">
        <f t="shared" si="312"/>
        <v>#N/A</v>
      </c>
      <c r="BV67" s="70">
        <v>12</v>
      </c>
      <c r="BW67" s="128"/>
      <c r="BX67" s="135">
        <f t="shared" si="313"/>
        <v>0</v>
      </c>
      <c r="BY67" s="135">
        <f t="shared" si="314"/>
        <v>0</v>
      </c>
      <c r="BZ67" s="70">
        <f t="shared" si="315"/>
        <v>0</v>
      </c>
      <c r="CA67" s="70" t="e">
        <f t="shared" si="316"/>
        <v>#N/A</v>
      </c>
      <c r="CB67" s="70" t="e">
        <f t="shared" si="317"/>
        <v>#N/A</v>
      </c>
      <c r="CC67" s="70" t="e">
        <f t="shared" si="318"/>
        <v>#N/A</v>
      </c>
      <c r="CD67" s="70" t="e">
        <f t="shared" si="319"/>
        <v>#N/A</v>
      </c>
      <c r="CG67" s="128"/>
      <c r="CH67" s="135"/>
      <c r="CI67" s="135"/>
      <c r="CR67" s="128"/>
      <c r="CS67" s="135"/>
      <c r="CT67" s="135"/>
      <c r="CV67" s="134"/>
      <c r="CW67" s="134"/>
      <c r="CX67" s="134"/>
      <c r="CY67" s="134"/>
      <c r="CZ67" s="134"/>
      <c r="DC67" s="128"/>
      <c r="DD67" s="135"/>
      <c r="DE67" s="135"/>
      <c r="DG67" s="134"/>
      <c r="DH67" s="134"/>
      <c r="DI67" s="134"/>
      <c r="DJ67" s="134"/>
      <c r="DM67" s="128"/>
      <c r="DN67" s="135"/>
      <c r="DO67" s="135"/>
      <c r="DQ67" s="134"/>
      <c r="DR67" s="134"/>
      <c r="DS67" s="134"/>
      <c r="DT67" s="134"/>
      <c r="DW67" s="128"/>
      <c r="DX67" s="135"/>
      <c r="DY67" s="135"/>
      <c r="EA67" s="134"/>
      <c r="EB67" s="134"/>
      <c r="EC67" s="134"/>
      <c r="ED67" s="134"/>
      <c r="EF67" s="70">
        <v>65</v>
      </c>
      <c r="EG67" s="128"/>
      <c r="EH67" s="135">
        <f t="shared" ref="EH67" si="332">VLOOKUP(EG67,Namn,2)</f>
        <v>0</v>
      </c>
      <c r="EI67" s="135">
        <f t="shared" si="238"/>
        <v>0</v>
      </c>
      <c r="EJ67" s="70">
        <f t="shared" si="239"/>
        <v>0</v>
      </c>
      <c r="EK67" s="70" t="e">
        <f t="shared" si="295"/>
        <v>#N/A</v>
      </c>
      <c r="EL67" s="70" t="e">
        <f t="shared" si="296"/>
        <v>#N/A</v>
      </c>
      <c r="EM67" s="70" t="e">
        <f t="shared" si="297"/>
        <v>#N/A</v>
      </c>
      <c r="EN67" s="70" t="e">
        <f t="shared" si="298"/>
        <v>#N/A</v>
      </c>
      <c r="ER67" s="128"/>
      <c r="ES67" s="135"/>
      <c r="ET67" s="135"/>
      <c r="EV67" s="134"/>
      <c r="EW67" s="134"/>
      <c r="EX67" s="134"/>
      <c r="EY67" s="134"/>
      <c r="IB67" s="128"/>
      <c r="IC67" s="135"/>
      <c r="ID67" s="135"/>
      <c r="IJ67" s="138"/>
      <c r="IM67" s="128"/>
      <c r="IN67" s="135">
        <f t="shared" si="323"/>
        <v>0</v>
      </c>
      <c r="IO67" s="135">
        <f t="shared" ref="IO67:IO98" si="333">VLOOKUP(IM67,Namn,3)</f>
        <v>0</v>
      </c>
      <c r="IP67" s="70">
        <f t="shared" ref="IP67:IP98" si="334">VLOOKUP(IM67,Namn,26)</f>
        <v>0</v>
      </c>
      <c r="IQ67" s="70" t="e">
        <f t="shared" si="245"/>
        <v>#N/A</v>
      </c>
      <c r="IR67" s="70" t="e">
        <f t="shared" si="246"/>
        <v>#N/A</v>
      </c>
      <c r="IS67" s="70" t="e">
        <f t="shared" si="247"/>
        <v>#N/A</v>
      </c>
      <c r="IT67" s="70" t="e">
        <f>SUM(IQ67:IS67)</f>
        <v>#N/A</v>
      </c>
      <c r="IU67" s="138" t="e">
        <f t="shared" ref="IU67:IU98" si="335">VLOOKUP(IM67,$A$3:$J$277,5)</f>
        <v>#N/A</v>
      </c>
    </row>
    <row r="68" spans="1:255" s="70" customFormat="1" x14ac:dyDescent="0.2">
      <c r="A68">
        <v>85</v>
      </c>
      <c r="B68" s="135">
        <f t="shared" si="324"/>
        <v>0</v>
      </c>
      <c r="C68" s="135">
        <f t="shared" si="325"/>
        <v>0</v>
      </c>
      <c r="D68" s="133">
        <f t="shared" si="326"/>
        <v>0</v>
      </c>
      <c r="E68" s="133">
        <f t="shared" si="327"/>
        <v>0</v>
      </c>
      <c r="F68" s="133">
        <f t="shared" si="328"/>
        <v>0</v>
      </c>
      <c r="G68" s="251"/>
      <c r="H68" s="251"/>
      <c r="I68" s="251"/>
      <c r="J68" s="133">
        <f t="shared" si="329"/>
        <v>0</v>
      </c>
      <c r="K68" s="133">
        <f t="shared" si="330"/>
        <v>0</v>
      </c>
      <c r="L68" s="133">
        <f t="shared" si="331"/>
        <v>0</v>
      </c>
      <c r="M68" s="133"/>
      <c r="N68" s="133"/>
      <c r="O68" s="128"/>
      <c r="P68" s="135"/>
      <c r="Q68" s="135"/>
      <c r="R68" s="133"/>
      <c r="S68" s="133"/>
      <c r="T68" s="133"/>
      <c r="U68" s="133"/>
      <c r="V68" s="133"/>
      <c r="W68" s="133"/>
      <c r="Y68" s="128"/>
      <c r="Z68" s="135"/>
      <c r="AA68" s="135"/>
      <c r="AG68" s="135"/>
      <c r="AI68" s="128"/>
      <c r="AJ68" s="135"/>
      <c r="AK68" s="135"/>
      <c r="AR68" s="70">
        <v>13</v>
      </c>
      <c r="AS68" s="128"/>
      <c r="AT68" s="135">
        <f t="shared" si="299"/>
        <v>0</v>
      </c>
      <c r="AU68" s="135">
        <f t="shared" si="300"/>
        <v>0</v>
      </c>
      <c r="AV68" s="70">
        <f t="shared" si="301"/>
        <v>0</v>
      </c>
      <c r="AW68" s="70" t="e">
        <f t="shared" si="302"/>
        <v>#N/A</v>
      </c>
      <c r="AX68" s="70" t="e">
        <f t="shared" si="303"/>
        <v>#N/A</v>
      </c>
      <c r="AY68" s="70" t="e">
        <f t="shared" si="304"/>
        <v>#N/A</v>
      </c>
      <c r="AZ68" s="70" t="e">
        <f t="shared" si="305"/>
        <v>#N/A</v>
      </c>
      <c r="BC68" s="128"/>
      <c r="BD68" s="135"/>
      <c r="BE68" s="135"/>
      <c r="BL68" s="70">
        <v>13</v>
      </c>
      <c r="BM68" s="128"/>
      <c r="BN68" s="135">
        <f t="shared" si="306"/>
        <v>0</v>
      </c>
      <c r="BO68" s="135">
        <f t="shared" si="307"/>
        <v>0</v>
      </c>
      <c r="BP68" s="70">
        <f t="shared" si="308"/>
        <v>0</v>
      </c>
      <c r="BQ68" s="70" t="e">
        <f t="shared" si="309"/>
        <v>#N/A</v>
      </c>
      <c r="BR68" s="70" t="e">
        <f t="shared" si="310"/>
        <v>#N/A</v>
      </c>
      <c r="BS68" s="70" t="e">
        <f t="shared" si="311"/>
        <v>#N/A</v>
      </c>
      <c r="BT68" s="70" t="e">
        <f t="shared" si="312"/>
        <v>#N/A</v>
      </c>
      <c r="BV68" s="70">
        <v>13</v>
      </c>
      <c r="BW68" s="128"/>
      <c r="BX68" s="135">
        <f t="shared" si="313"/>
        <v>0</v>
      </c>
      <c r="BY68" s="135">
        <f t="shared" si="314"/>
        <v>0</v>
      </c>
      <c r="BZ68" s="70">
        <f t="shared" si="315"/>
        <v>0</v>
      </c>
      <c r="CA68" s="70" t="e">
        <f t="shared" si="316"/>
        <v>#N/A</v>
      </c>
      <c r="CB68" s="70" t="e">
        <f t="shared" si="317"/>
        <v>#N/A</v>
      </c>
      <c r="CC68" s="70" t="e">
        <f t="shared" si="318"/>
        <v>#N/A</v>
      </c>
      <c r="CD68" s="70" t="e">
        <f t="shared" si="319"/>
        <v>#N/A</v>
      </c>
      <c r="CG68" s="128"/>
      <c r="CH68" s="135"/>
      <c r="CI68" s="135"/>
      <c r="CR68" s="128"/>
      <c r="CS68" s="135"/>
      <c r="CT68" s="135"/>
      <c r="CV68" s="134"/>
      <c r="CW68" s="134"/>
      <c r="CX68" s="134"/>
      <c r="CY68" s="134"/>
      <c r="CZ68" s="134"/>
      <c r="DC68" s="128"/>
      <c r="DD68" s="135"/>
      <c r="DE68" s="135"/>
      <c r="DG68" s="134"/>
      <c r="DH68" s="134"/>
      <c r="DI68" s="134"/>
      <c r="DJ68" s="134"/>
      <c r="DM68" s="128"/>
      <c r="DN68" s="135"/>
      <c r="DO68" s="135"/>
      <c r="DQ68" s="134"/>
      <c r="DR68" s="134"/>
      <c r="DS68" s="134"/>
      <c r="DT68" s="134"/>
      <c r="DW68" s="128"/>
      <c r="DX68" s="135"/>
      <c r="DY68" s="135"/>
      <c r="EA68" s="134"/>
      <c r="EB68" s="134"/>
      <c r="EC68" s="134"/>
      <c r="ED68" s="134"/>
      <c r="EF68" s="70">
        <v>66</v>
      </c>
      <c r="EG68" s="128"/>
      <c r="EH68" s="135">
        <f t="shared" ref="EH68:EH73" si="336">VLOOKUP(EG68,Namn,27)</f>
        <v>0</v>
      </c>
      <c r="EI68" s="135">
        <f t="shared" ref="EI68:EI73" si="337">VLOOKUP(EG68,Namn,3)</f>
        <v>0</v>
      </c>
      <c r="EJ68" s="70">
        <f t="shared" ref="EJ68:EJ73" si="338">VLOOKUP(EG68,Namn,26)</f>
        <v>0</v>
      </c>
      <c r="ER68" s="128"/>
      <c r="ES68" s="135"/>
      <c r="ET68" s="135"/>
      <c r="EV68" s="134"/>
      <c r="EW68" s="134"/>
      <c r="EX68" s="134"/>
      <c r="EY68" s="134"/>
      <c r="IB68" s="128"/>
      <c r="IC68" s="135"/>
      <c r="ID68" s="135"/>
      <c r="IJ68" s="138"/>
      <c r="IN68" s="135">
        <f t="shared" si="323"/>
        <v>0</v>
      </c>
      <c r="IO68" s="135">
        <f t="shared" si="333"/>
        <v>0</v>
      </c>
      <c r="IP68" s="70">
        <f t="shared" si="334"/>
        <v>0</v>
      </c>
      <c r="IU68" s="138" t="e">
        <f t="shared" si="335"/>
        <v>#N/A</v>
      </c>
    </row>
    <row r="69" spans="1:255" s="70" customFormat="1" x14ac:dyDescent="0.2">
      <c r="A69">
        <v>86</v>
      </c>
      <c r="B69" s="135">
        <f t="shared" si="324"/>
        <v>0</v>
      </c>
      <c r="C69" s="135">
        <f t="shared" si="325"/>
        <v>0</v>
      </c>
      <c r="D69" s="133">
        <f t="shared" si="326"/>
        <v>0</v>
      </c>
      <c r="E69" s="133">
        <f t="shared" si="327"/>
        <v>0</v>
      </c>
      <c r="F69" s="133">
        <f t="shared" si="328"/>
        <v>0</v>
      </c>
      <c r="G69" s="251"/>
      <c r="H69" s="251"/>
      <c r="I69" s="251"/>
      <c r="J69" s="133">
        <f t="shared" si="329"/>
        <v>0</v>
      </c>
      <c r="K69" s="133">
        <f t="shared" si="330"/>
        <v>0</v>
      </c>
      <c r="L69" s="133">
        <f t="shared" si="331"/>
        <v>0</v>
      </c>
      <c r="M69" s="133"/>
      <c r="N69" s="133"/>
      <c r="O69" s="128"/>
      <c r="P69" s="135"/>
      <c r="Q69" s="135"/>
      <c r="R69" s="133"/>
      <c r="S69" s="133"/>
      <c r="T69" s="133"/>
      <c r="U69" s="133"/>
      <c r="V69" s="133"/>
      <c r="W69" s="133"/>
      <c r="Y69" s="128"/>
      <c r="Z69" s="135"/>
      <c r="AA69" s="135"/>
      <c r="AG69" s="135"/>
      <c r="AI69" s="128"/>
      <c r="AJ69" s="135"/>
      <c r="AK69" s="135"/>
      <c r="AR69" s="70">
        <v>14</v>
      </c>
      <c r="AS69" s="128"/>
      <c r="AT69" s="135">
        <f t="shared" si="299"/>
        <v>0</v>
      </c>
      <c r="AU69" s="135">
        <f t="shared" si="300"/>
        <v>0</v>
      </c>
      <c r="AV69" s="70">
        <f t="shared" si="301"/>
        <v>0</v>
      </c>
      <c r="AW69" s="70" t="e">
        <f t="shared" si="302"/>
        <v>#N/A</v>
      </c>
      <c r="AX69" s="70" t="e">
        <f t="shared" si="303"/>
        <v>#N/A</v>
      </c>
      <c r="AY69" s="70" t="e">
        <f t="shared" si="304"/>
        <v>#N/A</v>
      </c>
      <c r="AZ69" s="70" t="e">
        <f t="shared" si="305"/>
        <v>#N/A</v>
      </c>
      <c r="BC69" s="128"/>
      <c r="BD69" s="135"/>
      <c r="BE69" s="135"/>
      <c r="BL69" s="70">
        <v>14</v>
      </c>
      <c r="BM69" s="128"/>
      <c r="BN69" s="135">
        <f t="shared" si="306"/>
        <v>0</v>
      </c>
      <c r="BO69" s="135">
        <f t="shared" si="307"/>
        <v>0</v>
      </c>
      <c r="BP69" s="70">
        <f t="shared" si="308"/>
        <v>0</v>
      </c>
      <c r="BQ69" s="70" t="e">
        <f t="shared" si="309"/>
        <v>#N/A</v>
      </c>
      <c r="BR69" s="70" t="e">
        <f t="shared" si="310"/>
        <v>#N/A</v>
      </c>
      <c r="BS69" s="70" t="e">
        <f t="shared" si="311"/>
        <v>#N/A</v>
      </c>
      <c r="BT69" s="70" t="e">
        <f t="shared" si="312"/>
        <v>#N/A</v>
      </c>
      <c r="BV69" s="70">
        <v>14</v>
      </c>
      <c r="BW69" s="128"/>
      <c r="BX69" s="135">
        <f t="shared" si="313"/>
        <v>0</v>
      </c>
      <c r="BY69" s="135">
        <f t="shared" si="314"/>
        <v>0</v>
      </c>
      <c r="BZ69" s="70">
        <f t="shared" si="315"/>
        <v>0</v>
      </c>
      <c r="CA69" s="70" t="e">
        <f t="shared" si="316"/>
        <v>#N/A</v>
      </c>
      <c r="CB69" s="70" t="e">
        <f t="shared" si="317"/>
        <v>#N/A</v>
      </c>
      <c r="CC69" s="70" t="e">
        <f t="shared" si="318"/>
        <v>#N/A</v>
      </c>
      <c r="CD69" s="70" t="e">
        <f t="shared" si="319"/>
        <v>#N/A</v>
      </c>
      <c r="CG69" s="128"/>
      <c r="CH69" s="135"/>
      <c r="CI69" s="135"/>
      <c r="CR69" s="128"/>
      <c r="CS69" s="135"/>
      <c r="CT69" s="135"/>
      <c r="CV69" s="134"/>
      <c r="CW69" s="134"/>
      <c r="CX69" s="134"/>
      <c r="CY69" s="134"/>
      <c r="CZ69" s="134"/>
      <c r="DC69" s="128"/>
      <c r="DD69" s="135"/>
      <c r="DE69" s="135"/>
      <c r="DG69" s="134"/>
      <c r="DH69" s="134"/>
      <c r="DI69" s="134"/>
      <c r="DJ69" s="134"/>
      <c r="DM69" s="128"/>
      <c r="DN69" s="135"/>
      <c r="DO69" s="135"/>
      <c r="DQ69" s="134"/>
      <c r="DR69" s="134"/>
      <c r="DS69" s="134"/>
      <c r="DT69" s="134"/>
      <c r="DW69" s="128"/>
      <c r="DX69" s="135"/>
      <c r="DY69" s="135"/>
      <c r="EA69" s="134"/>
      <c r="EB69" s="134"/>
      <c r="EC69" s="134"/>
      <c r="ED69" s="134"/>
      <c r="EF69" s="70">
        <v>67</v>
      </c>
      <c r="EG69" s="128"/>
      <c r="EH69" s="135">
        <f t="shared" si="336"/>
        <v>0</v>
      </c>
      <c r="EI69" s="135">
        <f t="shared" si="337"/>
        <v>0</v>
      </c>
      <c r="EJ69" s="70">
        <f t="shared" si="338"/>
        <v>0</v>
      </c>
      <c r="ER69" s="128"/>
      <c r="ES69" s="135"/>
      <c r="ET69" s="135"/>
      <c r="EV69" s="134"/>
      <c r="EW69" s="134"/>
      <c r="EX69" s="134"/>
      <c r="EY69" s="134"/>
      <c r="IB69" s="128"/>
      <c r="IC69" s="135"/>
      <c r="ID69" s="135"/>
      <c r="IJ69" s="138"/>
      <c r="IN69" s="135">
        <f t="shared" si="323"/>
        <v>0</v>
      </c>
      <c r="IO69" s="135">
        <f t="shared" si="333"/>
        <v>0</v>
      </c>
      <c r="IP69" s="70">
        <f t="shared" si="334"/>
        <v>0</v>
      </c>
      <c r="IQ69" s="70" t="e">
        <f t="shared" ref="IQ69:IQ115" si="339">VLOOKUP(IM69,$A$3:$J$277,7)</f>
        <v>#N/A</v>
      </c>
      <c r="IR69" s="70" t="e">
        <f t="shared" ref="IR69:IR115" si="340">VLOOKUP(IM69,$A$3:$J$277,8)</f>
        <v>#N/A</v>
      </c>
      <c r="IS69" s="70" t="e">
        <f t="shared" ref="IS69:IS115" si="341">VLOOKUP(IM69,$A$3:$J$277,9)</f>
        <v>#N/A</v>
      </c>
      <c r="IT69" s="70" t="e">
        <f t="shared" ref="IT69:IT115" si="342">SUM(IQ69:IS69)</f>
        <v>#N/A</v>
      </c>
      <c r="IU69" s="138" t="e">
        <f t="shared" si="335"/>
        <v>#N/A</v>
      </c>
    </row>
    <row r="70" spans="1:255" s="70" customFormat="1" x14ac:dyDescent="0.2">
      <c r="A70">
        <v>87</v>
      </c>
      <c r="B70" s="135">
        <f t="shared" si="324"/>
        <v>0</v>
      </c>
      <c r="C70" s="135">
        <f t="shared" si="325"/>
        <v>0</v>
      </c>
      <c r="D70" s="133">
        <f t="shared" si="326"/>
        <v>0</v>
      </c>
      <c r="E70" s="133">
        <f t="shared" si="327"/>
        <v>0</v>
      </c>
      <c r="F70" s="133">
        <f t="shared" si="328"/>
        <v>0</v>
      </c>
      <c r="G70" s="251"/>
      <c r="H70" s="251"/>
      <c r="I70" s="251"/>
      <c r="J70" s="133">
        <f t="shared" si="329"/>
        <v>0</v>
      </c>
      <c r="K70" s="133">
        <f t="shared" si="330"/>
        <v>0</v>
      </c>
      <c r="L70" s="133">
        <f t="shared" si="331"/>
        <v>0</v>
      </c>
      <c r="M70" s="133"/>
      <c r="N70" s="133"/>
      <c r="O70" s="128"/>
      <c r="P70" s="135"/>
      <c r="Q70" s="135"/>
      <c r="R70" s="133"/>
      <c r="S70" s="133"/>
      <c r="T70" s="133"/>
      <c r="U70" s="133"/>
      <c r="V70" s="133"/>
      <c r="W70" s="133"/>
      <c r="Y70" s="128"/>
      <c r="Z70" s="135"/>
      <c r="AA70" s="135"/>
      <c r="AG70" s="135"/>
      <c r="AI70" s="128"/>
      <c r="AJ70" s="135"/>
      <c r="AK70" s="135"/>
      <c r="AR70" s="70">
        <v>15</v>
      </c>
      <c r="AS70" s="128"/>
      <c r="AT70" s="135">
        <f t="shared" si="299"/>
        <v>0</v>
      </c>
      <c r="AU70" s="135">
        <f t="shared" si="300"/>
        <v>0</v>
      </c>
      <c r="AV70" s="70">
        <f t="shared" si="301"/>
        <v>0</v>
      </c>
      <c r="AW70" s="70" t="e">
        <f t="shared" si="302"/>
        <v>#N/A</v>
      </c>
      <c r="AX70" s="70" t="e">
        <f t="shared" si="303"/>
        <v>#N/A</v>
      </c>
      <c r="AY70" s="70" t="e">
        <f t="shared" si="304"/>
        <v>#N/A</v>
      </c>
      <c r="AZ70" s="70" t="e">
        <f t="shared" si="305"/>
        <v>#N/A</v>
      </c>
      <c r="BC70" s="128"/>
      <c r="BD70" s="135"/>
      <c r="BE70" s="135"/>
      <c r="BL70" s="70">
        <v>15</v>
      </c>
      <c r="BM70" s="128"/>
      <c r="BN70" s="135">
        <f t="shared" si="306"/>
        <v>0</v>
      </c>
      <c r="BO70" s="135">
        <f t="shared" si="307"/>
        <v>0</v>
      </c>
      <c r="BP70" s="70">
        <f t="shared" si="308"/>
        <v>0</v>
      </c>
      <c r="BQ70" s="70" t="e">
        <f t="shared" si="309"/>
        <v>#N/A</v>
      </c>
      <c r="BR70" s="70" t="e">
        <f t="shared" si="310"/>
        <v>#N/A</v>
      </c>
      <c r="BS70" s="70" t="e">
        <f t="shared" si="311"/>
        <v>#N/A</v>
      </c>
      <c r="BT70" s="70" t="e">
        <f t="shared" si="312"/>
        <v>#N/A</v>
      </c>
      <c r="BV70" s="70">
        <v>15</v>
      </c>
      <c r="BW70" s="128"/>
      <c r="BX70" s="135">
        <f t="shared" si="313"/>
        <v>0</v>
      </c>
      <c r="BY70" s="135">
        <f t="shared" si="314"/>
        <v>0</v>
      </c>
      <c r="BZ70" s="70">
        <f t="shared" si="315"/>
        <v>0</v>
      </c>
      <c r="CA70" s="70" t="e">
        <f t="shared" si="316"/>
        <v>#N/A</v>
      </c>
      <c r="CB70" s="70" t="e">
        <f t="shared" si="317"/>
        <v>#N/A</v>
      </c>
      <c r="CC70" s="70" t="e">
        <f t="shared" si="318"/>
        <v>#N/A</v>
      </c>
      <c r="CD70" s="70" t="e">
        <f t="shared" si="319"/>
        <v>#N/A</v>
      </c>
      <c r="CG70" s="128"/>
      <c r="CH70" s="135"/>
      <c r="CI70" s="135"/>
      <c r="CR70" s="128"/>
      <c r="CS70" s="135"/>
      <c r="CT70" s="135"/>
      <c r="CV70" s="134"/>
      <c r="CW70" s="134"/>
      <c r="CX70" s="134"/>
      <c r="CY70" s="134"/>
      <c r="CZ70" s="134"/>
      <c r="DC70" s="128"/>
      <c r="DD70" s="135"/>
      <c r="DE70" s="135"/>
      <c r="DG70" s="134"/>
      <c r="DH70" s="134"/>
      <c r="DI70" s="134"/>
      <c r="DJ70" s="134"/>
      <c r="DM70" s="128"/>
      <c r="DN70" s="135"/>
      <c r="DO70" s="135"/>
      <c r="DQ70" s="134"/>
      <c r="DR70" s="134"/>
      <c r="DS70" s="134"/>
      <c r="DT70" s="134"/>
      <c r="DW70" s="128"/>
      <c r="DX70" s="135"/>
      <c r="DY70" s="135"/>
      <c r="EA70" s="134"/>
      <c r="EB70" s="134"/>
      <c r="EC70" s="134"/>
      <c r="ED70" s="134"/>
      <c r="EF70" s="70">
        <v>68</v>
      </c>
      <c r="EG70" s="128"/>
      <c r="EH70" s="135">
        <f t="shared" si="336"/>
        <v>0</v>
      </c>
      <c r="EI70" s="135">
        <f t="shared" si="337"/>
        <v>0</v>
      </c>
      <c r="EJ70" s="70">
        <f t="shared" si="338"/>
        <v>0</v>
      </c>
      <c r="ER70" s="128"/>
      <c r="ES70" s="135"/>
      <c r="ET70" s="135"/>
      <c r="EV70" s="134"/>
      <c r="EW70" s="134"/>
      <c r="EX70" s="134"/>
      <c r="EY70" s="134"/>
      <c r="IB70" s="128"/>
      <c r="IC70" s="135"/>
      <c r="ID70" s="135"/>
      <c r="IJ70" s="138"/>
      <c r="IM70" s="128"/>
      <c r="IN70" s="135">
        <f t="shared" si="323"/>
        <v>0</v>
      </c>
      <c r="IO70" s="135">
        <f t="shared" si="333"/>
        <v>0</v>
      </c>
      <c r="IP70" s="70">
        <f t="shared" si="334"/>
        <v>0</v>
      </c>
      <c r="IQ70" s="70" t="e">
        <f t="shared" si="339"/>
        <v>#N/A</v>
      </c>
      <c r="IR70" s="70" t="e">
        <f t="shared" si="340"/>
        <v>#N/A</v>
      </c>
      <c r="IS70" s="70" t="e">
        <f t="shared" si="341"/>
        <v>#N/A</v>
      </c>
      <c r="IT70" s="70" t="e">
        <f t="shared" si="342"/>
        <v>#N/A</v>
      </c>
      <c r="IU70" s="138" t="e">
        <f t="shared" si="335"/>
        <v>#N/A</v>
      </c>
    </row>
    <row r="71" spans="1:255" s="70" customFormat="1" x14ac:dyDescent="0.2">
      <c r="A71">
        <v>88</v>
      </c>
      <c r="B71" s="135">
        <f t="shared" si="324"/>
        <v>0</v>
      </c>
      <c r="C71" s="135">
        <f t="shared" si="325"/>
        <v>0</v>
      </c>
      <c r="D71" s="133">
        <f t="shared" si="326"/>
        <v>0</v>
      </c>
      <c r="E71" s="133">
        <f t="shared" si="327"/>
        <v>0</v>
      </c>
      <c r="F71" s="133">
        <f t="shared" si="328"/>
        <v>0</v>
      </c>
      <c r="G71" s="251"/>
      <c r="H71" s="251"/>
      <c r="I71" s="251"/>
      <c r="J71" s="133">
        <f t="shared" si="329"/>
        <v>0</v>
      </c>
      <c r="K71" s="133">
        <f t="shared" si="330"/>
        <v>0</v>
      </c>
      <c r="L71" s="133">
        <f t="shared" si="331"/>
        <v>0</v>
      </c>
      <c r="M71" s="133"/>
      <c r="N71" s="133"/>
      <c r="O71" s="128"/>
      <c r="P71" s="135"/>
      <c r="Q71" s="135"/>
      <c r="R71" s="133"/>
      <c r="S71" s="133"/>
      <c r="T71" s="133"/>
      <c r="U71" s="133"/>
      <c r="V71" s="133"/>
      <c r="W71" s="133"/>
      <c r="Y71" s="128"/>
      <c r="Z71" s="135"/>
      <c r="AA71" s="135"/>
      <c r="AG71" s="135"/>
      <c r="AH71" s="135"/>
      <c r="AI71" s="128"/>
      <c r="AJ71" s="135"/>
      <c r="AK71" s="135"/>
      <c r="AS71" s="128"/>
      <c r="AT71" s="135"/>
      <c r="AU71" s="135"/>
      <c r="BC71" s="128"/>
      <c r="BD71" s="135"/>
      <c r="BE71" s="135"/>
      <c r="BM71" s="128"/>
      <c r="BN71" s="135"/>
      <c r="BO71" s="135"/>
      <c r="BW71" s="128"/>
      <c r="BX71" s="135"/>
      <c r="BY71" s="135"/>
      <c r="CG71" s="128"/>
      <c r="CH71" s="135"/>
      <c r="CI71" s="135"/>
      <c r="CR71" s="128"/>
      <c r="CS71" s="135"/>
      <c r="CT71" s="135"/>
      <c r="CV71" s="134"/>
      <c r="CW71" s="134"/>
      <c r="CX71" s="134"/>
      <c r="CY71" s="134"/>
      <c r="CZ71" s="134"/>
      <c r="DC71" s="128"/>
      <c r="DD71" s="135"/>
      <c r="DE71" s="135"/>
      <c r="DG71" s="134"/>
      <c r="DH71" s="134"/>
      <c r="DI71" s="134"/>
      <c r="DJ71" s="134"/>
      <c r="DM71" s="128"/>
      <c r="DN71" s="135"/>
      <c r="DO71" s="135"/>
      <c r="DQ71" s="134"/>
      <c r="DR71" s="134"/>
      <c r="DS71" s="134"/>
      <c r="DT71" s="134"/>
      <c r="DW71" s="128"/>
      <c r="DX71" s="135"/>
      <c r="DY71" s="135"/>
      <c r="EA71" s="134"/>
      <c r="EB71" s="134"/>
      <c r="EC71" s="134"/>
      <c r="ED71" s="134"/>
      <c r="EF71" s="70">
        <v>69</v>
      </c>
      <c r="EG71" s="128"/>
      <c r="EH71" s="135">
        <f t="shared" si="336"/>
        <v>0</v>
      </c>
      <c r="EI71" s="135">
        <f t="shared" si="337"/>
        <v>0</v>
      </c>
      <c r="EJ71" s="70">
        <f t="shared" si="338"/>
        <v>0</v>
      </c>
      <c r="ER71" s="128"/>
      <c r="ES71" s="135"/>
      <c r="ET71" s="135"/>
      <c r="EV71" s="134"/>
      <c r="EW71" s="134"/>
      <c r="EX71" s="134"/>
      <c r="EY71" s="134"/>
      <c r="IB71" s="128"/>
      <c r="IC71" s="135"/>
      <c r="ID71" s="135"/>
      <c r="IJ71" s="138"/>
      <c r="IM71" s="128"/>
      <c r="IN71" s="135">
        <f t="shared" si="323"/>
        <v>0</v>
      </c>
      <c r="IO71" s="135">
        <f t="shared" si="333"/>
        <v>0</v>
      </c>
      <c r="IP71" s="70">
        <f t="shared" si="334"/>
        <v>0</v>
      </c>
      <c r="IQ71" s="70" t="e">
        <f t="shared" si="339"/>
        <v>#N/A</v>
      </c>
      <c r="IR71" s="70" t="e">
        <f t="shared" si="340"/>
        <v>#N/A</v>
      </c>
      <c r="IS71" s="70" t="e">
        <f t="shared" si="341"/>
        <v>#N/A</v>
      </c>
      <c r="IT71" s="70" t="e">
        <f t="shared" si="342"/>
        <v>#N/A</v>
      </c>
      <c r="IU71" s="138" t="e">
        <f t="shared" si="335"/>
        <v>#N/A</v>
      </c>
    </row>
    <row r="72" spans="1:255" s="70" customFormat="1" x14ac:dyDescent="0.2">
      <c r="A72">
        <v>89</v>
      </c>
      <c r="B72" s="135">
        <f t="shared" si="324"/>
        <v>0</v>
      </c>
      <c r="C72" s="135">
        <f t="shared" si="325"/>
        <v>0</v>
      </c>
      <c r="D72" s="133">
        <f t="shared" si="326"/>
        <v>0</v>
      </c>
      <c r="E72" s="133">
        <f t="shared" si="327"/>
        <v>0</v>
      </c>
      <c r="F72" s="133">
        <f t="shared" si="328"/>
        <v>0</v>
      </c>
      <c r="G72" s="251"/>
      <c r="H72" s="251"/>
      <c r="I72" s="251"/>
      <c r="J72" s="133">
        <f t="shared" si="329"/>
        <v>0</v>
      </c>
      <c r="K72" s="133">
        <f t="shared" si="330"/>
        <v>0</v>
      </c>
      <c r="L72" s="133">
        <f t="shared" si="331"/>
        <v>0</v>
      </c>
      <c r="M72" s="133"/>
      <c r="N72" s="133"/>
      <c r="O72" s="128"/>
      <c r="P72" s="133"/>
      <c r="Q72" s="133"/>
      <c r="R72" s="133"/>
      <c r="S72" s="133"/>
      <c r="T72" s="133"/>
      <c r="U72" s="133"/>
      <c r="V72" s="133"/>
      <c r="W72" s="133"/>
      <c r="Y72" s="128"/>
      <c r="AI72" s="128"/>
      <c r="AR72" s="70" t="s">
        <v>387</v>
      </c>
      <c r="AS72" s="128"/>
      <c r="AT72" s="70" t="s">
        <v>392</v>
      </c>
      <c r="BC72" s="128"/>
      <c r="BM72" s="128"/>
      <c r="BW72" s="128"/>
      <c r="CG72" s="128"/>
      <c r="CR72" s="128"/>
      <c r="CV72" s="134"/>
      <c r="CW72" s="134"/>
      <c r="CX72" s="134"/>
      <c r="CY72" s="134"/>
      <c r="CZ72" s="134"/>
      <c r="DC72" s="128"/>
      <c r="DG72" s="134"/>
      <c r="DH72" s="134"/>
      <c r="DI72" s="134"/>
      <c r="DJ72" s="134"/>
      <c r="DM72" s="128"/>
      <c r="DQ72" s="134"/>
      <c r="DR72" s="134"/>
      <c r="DS72" s="134"/>
      <c r="DT72" s="134"/>
      <c r="DW72" s="128"/>
      <c r="EA72" s="134"/>
      <c r="EB72" s="134"/>
      <c r="EC72" s="134"/>
      <c r="ED72" s="134"/>
      <c r="EF72" s="70">
        <v>70</v>
      </c>
      <c r="EG72" s="128"/>
      <c r="EH72" s="135">
        <f t="shared" si="336"/>
        <v>0</v>
      </c>
      <c r="EI72" s="135">
        <f t="shared" si="337"/>
        <v>0</v>
      </c>
      <c r="EJ72" s="70">
        <f t="shared" si="338"/>
        <v>0</v>
      </c>
      <c r="ER72" s="128"/>
      <c r="EV72" s="134"/>
      <c r="EW72" s="134"/>
      <c r="EX72" s="134"/>
      <c r="EY72" s="134"/>
      <c r="IB72" s="128"/>
      <c r="IC72" s="135"/>
      <c r="ID72" s="135"/>
      <c r="IJ72" s="138"/>
      <c r="IM72" s="128"/>
      <c r="IN72" s="135">
        <f t="shared" si="323"/>
        <v>0</v>
      </c>
      <c r="IO72" s="135">
        <f t="shared" si="333"/>
        <v>0</v>
      </c>
      <c r="IP72" s="70">
        <f t="shared" si="334"/>
        <v>0</v>
      </c>
      <c r="IQ72" s="70" t="e">
        <f t="shared" si="339"/>
        <v>#N/A</v>
      </c>
      <c r="IR72" s="70" t="e">
        <f t="shared" si="340"/>
        <v>#N/A</v>
      </c>
      <c r="IS72" s="70" t="e">
        <f t="shared" si="341"/>
        <v>#N/A</v>
      </c>
      <c r="IT72" s="70" t="e">
        <f t="shared" si="342"/>
        <v>#N/A</v>
      </c>
      <c r="IU72" s="138" t="e">
        <f t="shared" si="335"/>
        <v>#N/A</v>
      </c>
    </row>
    <row r="73" spans="1:255" s="70" customFormat="1" x14ac:dyDescent="0.2">
      <c r="A73">
        <v>91</v>
      </c>
      <c r="B73" s="135">
        <f t="shared" si="324"/>
        <v>0</v>
      </c>
      <c r="C73" s="135">
        <f t="shared" si="325"/>
        <v>0</v>
      </c>
      <c r="D73" s="133">
        <f t="shared" si="326"/>
        <v>0</v>
      </c>
      <c r="E73" s="133">
        <f t="shared" si="327"/>
        <v>0</v>
      </c>
      <c r="F73" s="133">
        <f t="shared" si="328"/>
        <v>0</v>
      </c>
      <c r="G73" s="251"/>
      <c r="H73" s="251"/>
      <c r="I73" s="251"/>
      <c r="J73" s="133">
        <f t="shared" si="329"/>
        <v>0</v>
      </c>
      <c r="K73" s="133">
        <f t="shared" si="330"/>
        <v>0</v>
      </c>
      <c r="L73" s="133">
        <f t="shared" si="331"/>
        <v>0</v>
      </c>
      <c r="M73" s="133"/>
      <c r="N73" s="133"/>
      <c r="O73" s="128"/>
      <c r="P73" s="133"/>
      <c r="Q73" s="133"/>
      <c r="R73" s="133"/>
      <c r="S73" s="133"/>
      <c r="T73" s="133"/>
      <c r="U73" s="133"/>
      <c r="V73" s="133"/>
      <c r="W73" s="133"/>
      <c r="Y73" s="128"/>
      <c r="AI73" s="128"/>
      <c r="AS73" s="128"/>
      <c r="BC73" s="128"/>
      <c r="BM73" s="128"/>
      <c r="BW73" s="128"/>
      <c r="CG73" s="128"/>
      <c r="CR73" s="128"/>
      <c r="CV73" s="134"/>
      <c r="CW73" s="134"/>
      <c r="CX73" s="134"/>
      <c r="CY73" s="134"/>
      <c r="CZ73" s="134"/>
      <c r="DC73" s="128"/>
      <c r="DG73" s="134"/>
      <c r="DH73" s="134"/>
      <c r="DI73" s="134"/>
      <c r="DJ73" s="134"/>
      <c r="DM73" s="128"/>
      <c r="DQ73" s="134"/>
      <c r="DR73" s="134"/>
      <c r="DS73" s="134"/>
      <c r="DT73" s="134"/>
      <c r="DW73" s="128"/>
      <c r="EA73" s="134"/>
      <c r="EB73" s="134"/>
      <c r="EC73" s="134"/>
      <c r="ED73" s="134"/>
      <c r="EG73" s="128"/>
      <c r="EH73" s="135">
        <f t="shared" si="336"/>
        <v>0</v>
      </c>
      <c r="EI73" s="135">
        <f t="shared" si="337"/>
        <v>0</v>
      </c>
      <c r="EJ73" s="70">
        <f t="shared" si="338"/>
        <v>0</v>
      </c>
      <c r="EK73" s="134"/>
      <c r="EL73" s="134"/>
      <c r="EM73" s="134"/>
      <c r="EN73" s="134"/>
      <c r="EO73" s="134"/>
      <c r="ER73" s="128"/>
      <c r="EV73" s="134"/>
      <c r="EW73" s="134"/>
      <c r="EX73" s="134"/>
      <c r="EY73" s="134"/>
      <c r="IB73" s="128"/>
      <c r="IC73" s="135"/>
      <c r="ID73" s="135"/>
      <c r="IJ73" s="138"/>
      <c r="IM73" s="128"/>
      <c r="IN73" s="135">
        <f t="shared" si="323"/>
        <v>0</v>
      </c>
      <c r="IO73" s="135">
        <f t="shared" si="333"/>
        <v>0</v>
      </c>
      <c r="IP73" s="70">
        <f t="shared" si="334"/>
        <v>0</v>
      </c>
      <c r="IQ73" s="70" t="e">
        <f t="shared" si="339"/>
        <v>#N/A</v>
      </c>
      <c r="IR73" s="70" t="e">
        <f t="shared" si="340"/>
        <v>#N/A</v>
      </c>
      <c r="IS73" s="70" t="e">
        <f t="shared" si="341"/>
        <v>#N/A</v>
      </c>
      <c r="IT73" s="70" t="e">
        <f t="shared" si="342"/>
        <v>#N/A</v>
      </c>
      <c r="IU73" s="138" t="e">
        <f t="shared" si="335"/>
        <v>#N/A</v>
      </c>
    </row>
    <row r="74" spans="1:255" s="70" customFormat="1" ht="15.75" x14ac:dyDescent="0.25">
      <c r="A74">
        <v>92</v>
      </c>
      <c r="B74" s="135">
        <f t="shared" si="324"/>
        <v>0</v>
      </c>
      <c r="C74" s="135">
        <f t="shared" si="325"/>
        <v>0</v>
      </c>
      <c r="D74" s="133">
        <f t="shared" si="326"/>
        <v>0</v>
      </c>
      <c r="E74" s="133">
        <f t="shared" si="327"/>
        <v>0</v>
      </c>
      <c r="F74" s="133">
        <f t="shared" si="328"/>
        <v>0</v>
      </c>
      <c r="G74" s="251"/>
      <c r="H74" s="251"/>
      <c r="I74" s="251"/>
      <c r="J74" s="133">
        <f t="shared" si="329"/>
        <v>0</v>
      </c>
      <c r="K74" s="133">
        <f t="shared" si="330"/>
        <v>0</v>
      </c>
      <c r="L74" s="133">
        <f t="shared" si="331"/>
        <v>0</v>
      </c>
      <c r="M74" s="133"/>
      <c r="N74" s="133"/>
      <c r="O74" s="128"/>
      <c r="P74" s="133"/>
      <c r="Q74" s="133"/>
      <c r="R74" s="133"/>
      <c r="S74" s="133"/>
      <c r="T74" s="133"/>
      <c r="U74" s="133"/>
      <c r="V74" s="133"/>
      <c r="W74" s="133"/>
      <c r="Y74" s="128"/>
      <c r="AI74" s="128"/>
      <c r="AS74" s="128"/>
      <c r="BC74" s="128"/>
      <c r="BM74" s="128"/>
      <c r="BW74" s="128"/>
      <c r="CG74" s="128"/>
      <c r="CR74" s="128"/>
      <c r="CV74" s="134"/>
      <c r="CW74" s="134"/>
      <c r="CX74" s="134"/>
      <c r="CY74" s="134"/>
      <c r="CZ74" s="134"/>
      <c r="DC74" s="128"/>
      <c r="DG74" s="134"/>
      <c r="DH74" s="134"/>
      <c r="DI74" s="134"/>
      <c r="DJ74" s="134"/>
      <c r="DM74" s="128"/>
      <c r="DQ74" s="134"/>
      <c r="DR74" s="134"/>
      <c r="DS74" s="134"/>
      <c r="DT74" s="134"/>
      <c r="DW74" s="128"/>
      <c r="EA74" s="134"/>
      <c r="EB74" s="134"/>
      <c r="EC74" s="134"/>
      <c r="ED74" s="134"/>
      <c r="EG74" s="242" t="s">
        <v>395</v>
      </c>
      <c r="EK74" s="134"/>
      <c r="EL74" s="134"/>
      <c r="EM74" s="134"/>
      <c r="EN74" s="134"/>
      <c r="EO74" s="134"/>
      <c r="ER74" s="128"/>
      <c r="EV74" s="134"/>
      <c r="EW74" s="134"/>
      <c r="EX74" s="134"/>
      <c r="EY74" s="134"/>
      <c r="IB74" s="128"/>
      <c r="IC74" s="135"/>
      <c r="ID74" s="135"/>
      <c r="IJ74" s="138"/>
      <c r="IM74" s="128"/>
      <c r="IN74" s="135">
        <f t="shared" si="323"/>
        <v>0</v>
      </c>
      <c r="IO74" s="135">
        <f t="shared" si="333"/>
        <v>0</v>
      </c>
      <c r="IP74" s="70">
        <f t="shared" si="334"/>
        <v>0</v>
      </c>
      <c r="IQ74" s="70" t="e">
        <f t="shared" si="339"/>
        <v>#N/A</v>
      </c>
      <c r="IR74" s="70" t="e">
        <f t="shared" si="340"/>
        <v>#N/A</v>
      </c>
      <c r="IS74" s="70" t="e">
        <f t="shared" si="341"/>
        <v>#N/A</v>
      </c>
      <c r="IT74" s="70" t="e">
        <f t="shared" si="342"/>
        <v>#N/A</v>
      </c>
      <c r="IU74" s="138" t="e">
        <f t="shared" si="335"/>
        <v>#N/A</v>
      </c>
    </row>
    <row r="75" spans="1:255" s="70" customFormat="1" x14ac:dyDescent="0.2">
      <c r="A75">
        <v>93</v>
      </c>
      <c r="B75" s="135">
        <f t="shared" si="324"/>
        <v>0</v>
      </c>
      <c r="C75" s="135">
        <f t="shared" si="325"/>
        <v>0</v>
      </c>
      <c r="D75" s="133">
        <f t="shared" si="326"/>
        <v>0</v>
      </c>
      <c r="E75" s="133">
        <f t="shared" si="327"/>
        <v>0</v>
      </c>
      <c r="F75" s="133">
        <f t="shared" si="328"/>
        <v>0</v>
      </c>
      <c r="G75" s="251"/>
      <c r="H75" s="251"/>
      <c r="I75" s="251"/>
      <c r="J75" s="133">
        <f t="shared" si="329"/>
        <v>0</v>
      </c>
      <c r="K75" s="133">
        <f t="shared" si="330"/>
        <v>0</v>
      </c>
      <c r="L75" s="133">
        <f t="shared" si="331"/>
        <v>0</v>
      </c>
      <c r="M75" s="133"/>
      <c r="N75" s="133"/>
      <c r="O75" s="128"/>
      <c r="P75" s="133"/>
      <c r="Q75" s="133"/>
      <c r="R75" s="133"/>
      <c r="S75" s="133"/>
      <c r="T75" s="133"/>
      <c r="U75" s="133"/>
      <c r="V75" s="133"/>
      <c r="W75" s="133"/>
      <c r="Y75" s="128"/>
      <c r="AI75" s="128"/>
      <c r="AS75" s="128"/>
      <c r="BC75" s="128"/>
      <c r="BM75" s="128"/>
      <c r="BW75" s="128"/>
      <c r="CG75" s="128"/>
      <c r="CR75" s="128"/>
      <c r="CV75" s="134"/>
      <c r="CW75" s="134"/>
      <c r="CX75" s="134"/>
      <c r="CY75" s="134"/>
      <c r="CZ75" s="134"/>
      <c r="DC75" s="128"/>
      <c r="DG75" s="134"/>
      <c r="DH75" s="134"/>
      <c r="DI75" s="134"/>
      <c r="DJ75" s="134"/>
      <c r="DM75" s="128"/>
      <c r="DQ75" s="134"/>
      <c r="DR75" s="134"/>
      <c r="DS75" s="134"/>
      <c r="DT75" s="134"/>
      <c r="DW75" s="128"/>
      <c r="EA75" s="134"/>
      <c r="EB75" s="134"/>
      <c r="EC75" s="134"/>
      <c r="ED75" s="134"/>
      <c r="EG75" s="221" t="s">
        <v>12</v>
      </c>
      <c r="EH75" s="222" t="s">
        <v>214</v>
      </c>
      <c r="EI75" s="222"/>
      <c r="EJ75" s="222" t="s">
        <v>311</v>
      </c>
      <c r="EK75" s="246" t="s">
        <v>378</v>
      </c>
      <c r="EL75" s="246" t="s">
        <v>379</v>
      </c>
      <c r="EM75" s="246" t="s">
        <v>380</v>
      </c>
      <c r="EN75" s="246" t="s">
        <v>381</v>
      </c>
      <c r="EO75" s="246" t="s">
        <v>17</v>
      </c>
      <c r="ER75" s="128"/>
      <c r="EV75" s="134"/>
      <c r="EW75" s="134"/>
      <c r="EX75" s="134"/>
      <c r="EY75" s="134"/>
      <c r="IB75" s="128"/>
      <c r="IC75" s="135"/>
      <c r="ID75" s="135"/>
      <c r="IJ75" s="138"/>
      <c r="IM75" s="128"/>
      <c r="IN75" s="135">
        <f t="shared" si="323"/>
        <v>0</v>
      </c>
      <c r="IO75" s="135">
        <f t="shared" si="333"/>
        <v>0</v>
      </c>
      <c r="IP75" s="70">
        <f t="shared" si="334"/>
        <v>0</v>
      </c>
      <c r="IQ75" s="70" t="e">
        <f t="shared" si="339"/>
        <v>#N/A</v>
      </c>
      <c r="IR75" s="70" t="e">
        <f t="shared" si="340"/>
        <v>#N/A</v>
      </c>
      <c r="IS75" s="70" t="e">
        <f t="shared" si="341"/>
        <v>#N/A</v>
      </c>
      <c r="IT75" s="70" t="e">
        <f t="shared" si="342"/>
        <v>#N/A</v>
      </c>
      <c r="IU75" s="138" t="e">
        <f t="shared" si="335"/>
        <v>#N/A</v>
      </c>
    </row>
    <row r="76" spans="1:255" s="70" customFormat="1" x14ac:dyDescent="0.2">
      <c r="A76">
        <v>94</v>
      </c>
      <c r="B76" s="135">
        <f t="shared" si="324"/>
        <v>0</v>
      </c>
      <c r="C76" s="135">
        <f t="shared" si="325"/>
        <v>0</v>
      </c>
      <c r="D76" s="133">
        <f t="shared" si="326"/>
        <v>0</v>
      </c>
      <c r="E76" s="133">
        <f t="shared" si="327"/>
        <v>0</v>
      </c>
      <c r="F76" s="133">
        <f t="shared" si="328"/>
        <v>0</v>
      </c>
      <c r="G76" s="251"/>
      <c r="H76" s="251"/>
      <c r="I76" s="251"/>
      <c r="J76" s="133">
        <f t="shared" si="329"/>
        <v>0</v>
      </c>
      <c r="K76" s="133">
        <f t="shared" si="330"/>
        <v>0</v>
      </c>
      <c r="L76" s="133">
        <f t="shared" si="331"/>
        <v>0</v>
      </c>
      <c r="M76" s="133"/>
      <c r="N76" s="133"/>
      <c r="O76" s="128"/>
      <c r="P76" s="133"/>
      <c r="Q76" s="133"/>
      <c r="R76" s="133"/>
      <c r="S76" s="133"/>
      <c r="T76" s="133"/>
      <c r="U76" s="133"/>
      <c r="V76" s="133"/>
      <c r="W76" s="133"/>
      <c r="Y76" s="128"/>
      <c r="AI76" s="128"/>
      <c r="AS76" s="128"/>
      <c r="BC76" s="128"/>
      <c r="BM76" s="128"/>
      <c r="BW76" s="128"/>
      <c r="CG76" s="128"/>
      <c r="CR76" s="128"/>
      <c r="CV76" s="134"/>
      <c r="CW76" s="134"/>
      <c r="CX76" s="134"/>
      <c r="CY76" s="134"/>
      <c r="CZ76" s="134"/>
      <c r="DC76" s="128"/>
      <c r="DG76" s="134"/>
      <c r="DH76" s="134"/>
      <c r="DI76" s="134"/>
      <c r="DJ76" s="134"/>
      <c r="DM76" s="128"/>
      <c r="DQ76" s="134"/>
      <c r="DR76" s="134"/>
      <c r="DS76" s="134"/>
      <c r="DT76" s="134"/>
      <c r="DW76" s="128"/>
      <c r="EA76" s="134"/>
      <c r="EB76" s="134"/>
      <c r="EC76" s="134"/>
      <c r="ED76" s="134"/>
      <c r="EF76" s="70">
        <v>1</v>
      </c>
      <c r="EG76" s="128">
        <v>100</v>
      </c>
      <c r="EH76" s="135">
        <f t="shared" ref="EH76:EH115" si="343">VLOOKUP(EG76,Namn,2)</f>
        <v>0</v>
      </c>
      <c r="EI76" s="135">
        <f t="shared" ref="EI76:EI115" si="344">VLOOKUP(EG76,Namn,3)</f>
        <v>0</v>
      </c>
      <c r="EJ76" s="70">
        <f t="shared" ref="EJ76:EJ115" si="345">VLOOKUP(EG76,Namn,27)</f>
        <v>0</v>
      </c>
      <c r="EK76" s="70">
        <f t="shared" ref="EK76:EK115" si="346">VLOOKUP(EG76,$A$3:$J$277,7)</f>
        <v>0</v>
      </c>
      <c r="EL76" s="70">
        <f t="shared" ref="EL76:EL115" si="347">VLOOKUP(EG76,$A$3:$J$277,8)</f>
        <v>0</v>
      </c>
      <c r="EM76" s="70">
        <f t="shared" ref="EM76:EM115" si="348">VLOOKUP(EG76,$A$3:$J$277,9)</f>
        <v>0</v>
      </c>
      <c r="EN76" s="70">
        <f t="shared" ref="EN76:EN115" si="349">VLOOKUP(EG76,$A$3:$J$277,10)</f>
        <v>0</v>
      </c>
      <c r="EO76" s="138">
        <f t="shared" ref="EO76:EO105" si="350">VLOOKUP(EG76,$A$3:$J$277,5)</f>
        <v>0</v>
      </c>
      <c r="ER76" s="128"/>
      <c r="EV76" s="134"/>
      <c r="EW76" s="134"/>
      <c r="EX76" s="134"/>
      <c r="EY76" s="134"/>
      <c r="IB76" s="128"/>
      <c r="IC76" s="135"/>
      <c r="ID76" s="135"/>
      <c r="IJ76" s="138"/>
      <c r="IM76" s="128"/>
      <c r="IN76" s="135">
        <f t="shared" si="323"/>
        <v>0</v>
      </c>
      <c r="IO76" s="135">
        <f t="shared" si="333"/>
        <v>0</v>
      </c>
      <c r="IP76" s="70">
        <f t="shared" si="334"/>
        <v>0</v>
      </c>
      <c r="IQ76" s="70" t="e">
        <f t="shared" si="339"/>
        <v>#N/A</v>
      </c>
      <c r="IR76" s="70" t="e">
        <f t="shared" si="340"/>
        <v>#N/A</v>
      </c>
      <c r="IS76" s="70" t="e">
        <f t="shared" si="341"/>
        <v>#N/A</v>
      </c>
      <c r="IT76" s="70" t="e">
        <f t="shared" si="342"/>
        <v>#N/A</v>
      </c>
      <c r="IU76" s="138" t="e">
        <f t="shared" si="335"/>
        <v>#N/A</v>
      </c>
    </row>
    <row r="77" spans="1:255" s="70" customFormat="1" x14ac:dyDescent="0.2">
      <c r="A77">
        <v>95</v>
      </c>
      <c r="B77" s="135">
        <f t="shared" si="324"/>
        <v>0</v>
      </c>
      <c r="C77" s="135">
        <f t="shared" si="325"/>
        <v>0</v>
      </c>
      <c r="D77" s="133">
        <f t="shared" si="326"/>
        <v>0</v>
      </c>
      <c r="E77" s="133">
        <f t="shared" si="327"/>
        <v>0</v>
      </c>
      <c r="F77" s="133">
        <f t="shared" si="328"/>
        <v>0</v>
      </c>
      <c r="G77" s="251"/>
      <c r="H77" s="251"/>
      <c r="I77" s="251"/>
      <c r="J77" s="133">
        <f t="shared" si="329"/>
        <v>0</v>
      </c>
      <c r="K77" s="133">
        <f t="shared" si="330"/>
        <v>0</v>
      </c>
      <c r="L77" s="133">
        <f t="shared" si="331"/>
        <v>0</v>
      </c>
      <c r="M77" s="133"/>
      <c r="N77" s="133"/>
      <c r="O77" s="128"/>
      <c r="P77" s="133"/>
      <c r="Q77" s="133"/>
      <c r="R77" s="133"/>
      <c r="S77" s="133"/>
      <c r="T77" s="133"/>
      <c r="U77" s="133"/>
      <c r="V77" s="133"/>
      <c r="W77" s="133"/>
      <c r="Y77" s="128"/>
      <c r="AI77" s="128"/>
      <c r="AS77" s="128"/>
      <c r="BC77" s="128"/>
      <c r="BM77" s="128"/>
      <c r="BW77" s="128"/>
      <c r="CG77" s="128"/>
      <c r="CR77" s="128"/>
      <c r="CV77" s="134"/>
      <c r="CW77" s="134"/>
      <c r="CX77" s="134"/>
      <c r="CY77" s="134"/>
      <c r="CZ77" s="134"/>
      <c r="DC77" s="128"/>
      <c r="DG77" s="134"/>
      <c r="DH77" s="134"/>
      <c r="DI77" s="134"/>
      <c r="DJ77" s="134"/>
      <c r="DM77" s="128"/>
      <c r="DQ77" s="134"/>
      <c r="DR77" s="134"/>
      <c r="DS77" s="134"/>
      <c r="DT77" s="134"/>
      <c r="DW77" s="128"/>
      <c r="EA77" s="134"/>
      <c r="EB77" s="134"/>
      <c r="EC77" s="134"/>
      <c r="ED77" s="134"/>
      <c r="EF77" s="70">
        <v>2</v>
      </c>
      <c r="EG77" s="128">
        <v>94</v>
      </c>
      <c r="EH77" s="135">
        <f t="shared" si="343"/>
        <v>0</v>
      </c>
      <c r="EI77" s="135">
        <f t="shared" si="344"/>
        <v>0</v>
      </c>
      <c r="EJ77" s="70">
        <f t="shared" si="345"/>
        <v>0</v>
      </c>
      <c r="EK77" s="70">
        <f t="shared" si="346"/>
        <v>0</v>
      </c>
      <c r="EL77" s="70">
        <f t="shared" si="347"/>
        <v>0</v>
      </c>
      <c r="EM77" s="70">
        <f t="shared" si="348"/>
        <v>0</v>
      </c>
      <c r="EN77" s="70">
        <f t="shared" si="349"/>
        <v>0</v>
      </c>
      <c r="EO77" s="138">
        <f t="shared" si="350"/>
        <v>0</v>
      </c>
      <c r="ER77" s="128"/>
      <c r="EV77" s="134"/>
      <c r="EW77" s="134"/>
      <c r="EX77" s="134"/>
      <c r="EY77" s="134"/>
      <c r="IB77" s="128"/>
      <c r="IC77" s="135"/>
      <c r="ID77" s="135"/>
      <c r="IJ77" s="138"/>
      <c r="IM77" s="128"/>
      <c r="IN77" s="135">
        <f t="shared" si="323"/>
        <v>0</v>
      </c>
      <c r="IO77" s="135">
        <f t="shared" si="333"/>
        <v>0</v>
      </c>
      <c r="IP77" s="70">
        <f t="shared" si="334"/>
        <v>0</v>
      </c>
      <c r="IQ77" s="70" t="e">
        <f t="shared" si="339"/>
        <v>#N/A</v>
      </c>
      <c r="IR77" s="70" t="e">
        <f t="shared" si="340"/>
        <v>#N/A</v>
      </c>
      <c r="IS77" s="70" t="e">
        <f t="shared" si="341"/>
        <v>#N/A</v>
      </c>
      <c r="IT77" s="70" t="e">
        <f t="shared" si="342"/>
        <v>#N/A</v>
      </c>
      <c r="IU77" s="138" t="e">
        <f t="shared" si="335"/>
        <v>#N/A</v>
      </c>
    </row>
    <row r="78" spans="1:255" s="70" customFormat="1" x14ac:dyDescent="0.2">
      <c r="A78">
        <v>96</v>
      </c>
      <c r="B78" s="135">
        <f t="shared" si="324"/>
        <v>0</v>
      </c>
      <c r="C78" s="135">
        <f t="shared" si="325"/>
        <v>0</v>
      </c>
      <c r="D78" s="133">
        <f t="shared" si="326"/>
        <v>0</v>
      </c>
      <c r="E78" s="133">
        <f t="shared" si="327"/>
        <v>0</v>
      </c>
      <c r="F78" s="133">
        <f t="shared" si="328"/>
        <v>0</v>
      </c>
      <c r="G78" s="251"/>
      <c r="H78" s="251"/>
      <c r="I78" s="251"/>
      <c r="J78" s="133">
        <f t="shared" si="329"/>
        <v>0</v>
      </c>
      <c r="K78" s="133">
        <f t="shared" si="330"/>
        <v>0</v>
      </c>
      <c r="L78" s="133">
        <f t="shared" si="331"/>
        <v>0</v>
      </c>
      <c r="M78" s="133"/>
      <c r="N78" s="133"/>
      <c r="O78" s="128"/>
      <c r="P78" s="133"/>
      <c r="Q78" s="133"/>
      <c r="R78" s="133"/>
      <c r="S78" s="133"/>
      <c r="T78" s="133"/>
      <c r="U78" s="133"/>
      <c r="V78" s="133"/>
      <c r="W78" s="133"/>
      <c r="Y78" s="128"/>
      <c r="AI78" s="128"/>
      <c r="AS78" s="128"/>
      <c r="BC78" s="128"/>
      <c r="BM78" s="128"/>
      <c r="BW78" s="128"/>
      <c r="CG78" s="128"/>
      <c r="CR78" s="128"/>
      <c r="CV78" s="134"/>
      <c r="CW78" s="134"/>
      <c r="CX78" s="134"/>
      <c r="CY78" s="134"/>
      <c r="CZ78" s="134"/>
      <c r="DC78" s="128"/>
      <c r="DG78" s="134"/>
      <c r="DH78" s="134"/>
      <c r="DI78" s="134"/>
      <c r="DJ78" s="134"/>
      <c r="DM78" s="128"/>
      <c r="DQ78" s="134"/>
      <c r="DR78" s="134"/>
      <c r="DS78" s="134"/>
      <c r="DT78" s="134"/>
      <c r="DW78" s="128"/>
      <c r="EA78" s="134"/>
      <c r="EB78" s="134"/>
      <c r="EC78" s="134"/>
      <c r="ED78" s="134"/>
      <c r="EF78" s="70">
        <v>3</v>
      </c>
      <c r="EG78" s="128">
        <v>156</v>
      </c>
      <c r="EH78" s="135">
        <f t="shared" si="343"/>
        <v>0</v>
      </c>
      <c r="EI78" s="135">
        <f t="shared" si="344"/>
        <v>0</v>
      </c>
      <c r="EJ78" s="70">
        <f t="shared" si="345"/>
        <v>0</v>
      </c>
      <c r="EK78" s="70">
        <f t="shared" si="346"/>
        <v>0</v>
      </c>
      <c r="EL78" s="70">
        <f t="shared" si="347"/>
        <v>0</v>
      </c>
      <c r="EM78" s="70">
        <f t="shared" si="348"/>
        <v>0</v>
      </c>
      <c r="EN78" s="70">
        <f t="shared" si="349"/>
        <v>0</v>
      </c>
      <c r="EO78" s="138">
        <f t="shared" si="350"/>
        <v>0</v>
      </c>
      <c r="ER78" s="128"/>
      <c r="EV78" s="134"/>
      <c r="EW78" s="134"/>
      <c r="EX78" s="134"/>
      <c r="EY78" s="134"/>
      <c r="IB78" s="128"/>
      <c r="IC78" s="135"/>
      <c r="ID78" s="135"/>
      <c r="IJ78" s="138"/>
      <c r="IN78" s="135">
        <f t="shared" si="323"/>
        <v>0</v>
      </c>
      <c r="IO78" s="135">
        <f t="shared" si="333"/>
        <v>0</v>
      </c>
      <c r="IP78" s="70">
        <f t="shared" si="334"/>
        <v>0</v>
      </c>
      <c r="IQ78" s="70" t="e">
        <f t="shared" si="339"/>
        <v>#N/A</v>
      </c>
      <c r="IR78" s="70" t="e">
        <f t="shared" si="340"/>
        <v>#N/A</v>
      </c>
      <c r="IS78" s="70" t="e">
        <f t="shared" si="341"/>
        <v>#N/A</v>
      </c>
      <c r="IT78" s="70" t="e">
        <f t="shared" si="342"/>
        <v>#N/A</v>
      </c>
      <c r="IU78" s="138" t="e">
        <f t="shared" si="335"/>
        <v>#N/A</v>
      </c>
    </row>
    <row r="79" spans="1:255" s="70" customFormat="1" x14ac:dyDescent="0.2">
      <c r="A79">
        <v>97</v>
      </c>
      <c r="B79" s="135">
        <f t="shared" si="324"/>
        <v>0</v>
      </c>
      <c r="C79" s="135">
        <f t="shared" si="325"/>
        <v>0</v>
      </c>
      <c r="D79" s="133">
        <f t="shared" si="326"/>
        <v>0</v>
      </c>
      <c r="E79" s="133">
        <f t="shared" si="327"/>
        <v>0</v>
      </c>
      <c r="F79" s="133">
        <f t="shared" si="328"/>
        <v>0</v>
      </c>
      <c r="G79" s="251"/>
      <c r="H79" s="251"/>
      <c r="I79" s="251"/>
      <c r="J79" s="133">
        <f t="shared" si="329"/>
        <v>0</v>
      </c>
      <c r="K79" s="133">
        <f t="shared" si="330"/>
        <v>0</v>
      </c>
      <c r="L79" s="133">
        <f t="shared" si="331"/>
        <v>0</v>
      </c>
      <c r="M79" s="133"/>
      <c r="N79" s="133"/>
      <c r="O79" s="221"/>
      <c r="P79" s="222"/>
      <c r="Q79" s="222"/>
      <c r="R79" s="222"/>
      <c r="S79" s="222"/>
      <c r="T79" s="222"/>
      <c r="U79" s="222"/>
      <c r="V79" s="222"/>
      <c r="W79" s="222"/>
      <c r="X79" s="222"/>
      <c r="Y79" s="221"/>
      <c r="Z79" s="222"/>
      <c r="AA79" s="222"/>
      <c r="AB79" s="222"/>
      <c r="AC79" s="222"/>
      <c r="AD79" s="222"/>
      <c r="AE79" s="222"/>
      <c r="AF79" s="222"/>
      <c r="AG79" s="222"/>
      <c r="AH79" s="222"/>
      <c r="AI79" s="221"/>
      <c r="AJ79" s="222"/>
      <c r="AK79" s="222"/>
      <c r="AL79" s="222"/>
      <c r="AM79" s="222"/>
      <c r="AN79" s="222"/>
      <c r="AO79" s="222"/>
      <c r="AP79" s="222"/>
      <c r="AQ79" s="222"/>
      <c r="AR79" s="222"/>
      <c r="AS79" s="221"/>
      <c r="AT79" s="222"/>
      <c r="AU79" s="222"/>
      <c r="AV79" s="222"/>
      <c r="AW79" s="222"/>
      <c r="AX79" s="222"/>
      <c r="AY79" s="222"/>
      <c r="AZ79" s="222"/>
      <c r="BC79" s="221"/>
      <c r="BD79" s="222"/>
      <c r="BE79" s="222"/>
      <c r="BF79" s="222"/>
      <c r="BG79" s="222"/>
      <c r="BH79" s="222"/>
      <c r="BI79" s="222"/>
      <c r="BJ79" s="222"/>
      <c r="BM79" s="221"/>
      <c r="BN79" s="222"/>
      <c r="BO79" s="222"/>
      <c r="BP79" s="222"/>
      <c r="BQ79" s="222"/>
      <c r="BR79" s="222"/>
      <c r="BS79" s="222"/>
      <c r="BT79" s="222"/>
      <c r="BW79" s="221"/>
      <c r="BX79" s="222"/>
      <c r="BY79" s="222"/>
      <c r="BZ79" s="222"/>
      <c r="CA79" s="222"/>
      <c r="CB79" s="222"/>
      <c r="CC79" s="222"/>
      <c r="CD79" s="222"/>
      <c r="CG79" s="221"/>
      <c r="CH79" s="222"/>
      <c r="CI79" s="222"/>
      <c r="CJ79" s="222"/>
      <c r="CK79" s="222"/>
      <c r="CL79" s="222"/>
      <c r="CM79" s="222"/>
      <c r="CN79" s="222"/>
      <c r="CO79" s="222"/>
      <c r="CP79" s="222"/>
      <c r="CR79" s="221"/>
      <c r="CS79" s="222"/>
      <c r="CT79" s="222"/>
      <c r="CU79" s="222"/>
      <c r="CV79" s="246"/>
      <c r="CW79" s="246"/>
      <c r="CX79" s="246"/>
      <c r="CY79" s="246"/>
      <c r="CZ79" s="246"/>
      <c r="DC79" s="221"/>
      <c r="DD79" s="222"/>
      <c r="DE79" s="222"/>
      <c r="DF79" s="222"/>
      <c r="DG79" s="246"/>
      <c r="DH79" s="246"/>
      <c r="DI79" s="246"/>
      <c r="DJ79" s="246"/>
      <c r="DM79" s="221"/>
      <c r="DN79" s="222"/>
      <c r="DO79" s="222"/>
      <c r="DP79" s="222"/>
      <c r="DQ79" s="246"/>
      <c r="DR79" s="246"/>
      <c r="DS79" s="246"/>
      <c r="DT79" s="246"/>
      <c r="DW79" s="221"/>
      <c r="DX79" s="222"/>
      <c r="DY79" s="222"/>
      <c r="DZ79" s="222"/>
      <c r="EA79" s="246"/>
      <c r="EB79" s="246"/>
      <c r="EC79" s="246"/>
      <c r="ED79" s="246"/>
      <c r="EF79" s="70">
        <v>4</v>
      </c>
      <c r="EG79" s="128">
        <v>148</v>
      </c>
      <c r="EH79" s="135">
        <f t="shared" si="343"/>
        <v>0</v>
      </c>
      <c r="EI79" s="135">
        <f t="shared" si="344"/>
        <v>0</v>
      </c>
      <c r="EJ79" s="70">
        <f t="shared" si="345"/>
        <v>0</v>
      </c>
      <c r="EK79" s="70">
        <f t="shared" si="346"/>
        <v>0</v>
      </c>
      <c r="EL79" s="70">
        <f t="shared" si="347"/>
        <v>0</v>
      </c>
      <c r="EM79" s="70">
        <f t="shared" si="348"/>
        <v>0</v>
      </c>
      <c r="EN79" s="70">
        <f t="shared" si="349"/>
        <v>0</v>
      </c>
      <c r="EO79" s="138">
        <f t="shared" si="350"/>
        <v>0</v>
      </c>
      <c r="ER79" s="221"/>
      <c r="ES79" s="222"/>
      <c r="ET79" s="222"/>
      <c r="EU79" s="222"/>
      <c r="EV79" s="246"/>
      <c r="EW79" s="246"/>
      <c r="EX79" s="246"/>
      <c r="EY79" s="246"/>
      <c r="IB79" s="128"/>
      <c r="IC79" s="135"/>
      <c r="ID79" s="135"/>
      <c r="IJ79" s="138"/>
      <c r="IM79" s="128"/>
      <c r="IN79" s="135">
        <f t="shared" si="323"/>
        <v>0</v>
      </c>
      <c r="IO79" s="135">
        <f t="shared" si="333"/>
        <v>0</v>
      </c>
      <c r="IP79" s="70">
        <f t="shared" si="334"/>
        <v>0</v>
      </c>
      <c r="IQ79" s="70" t="e">
        <f t="shared" si="339"/>
        <v>#N/A</v>
      </c>
      <c r="IR79" s="70" t="e">
        <f t="shared" si="340"/>
        <v>#N/A</v>
      </c>
      <c r="IS79" s="70" t="e">
        <f t="shared" si="341"/>
        <v>#N/A</v>
      </c>
      <c r="IT79" s="70" t="e">
        <f t="shared" si="342"/>
        <v>#N/A</v>
      </c>
      <c r="IU79" s="138" t="e">
        <f t="shared" si="335"/>
        <v>#N/A</v>
      </c>
    </row>
    <row r="80" spans="1:255" s="70" customFormat="1" x14ac:dyDescent="0.2">
      <c r="A80">
        <v>98</v>
      </c>
      <c r="B80" s="135">
        <f t="shared" si="324"/>
        <v>0</v>
      </c>
      <c r="C80" s="135">
        <f t="shared" si="325"/>
        <v>0</v>
      </c>
      <c r="D80" s="133">
        <f t="shared" si="326"/>
        <v>0</v>
      </c>
      <c r="E80" s="133">
        <f t="shared" si="327"/>
        <v>0</v>
      </c>
      <c r="F80" s="133">
        <f t="shared" si="328"/>
        <v>0</v>
      </c>
      <c r="G80" s="251"/>
      <c r="H80" s="251"/>
      <c r="I80" s="251"/>
      <c r="J80" s="133">
        <f t="shared" si="329"/>
        <v>0</v>
      </c>
      <c r="K80" s="133">
        <f t="shared" si="330"/>
        <v>0</v>
      </c>
      <c r="L80" s="133">
        <f t="shared" si="331"/>
        <v>0</v>
      </c>
      <c r="M80" s="133"/>
      <c r="N80" s="133"/>
      <c r="O80" s="128"/>
      <c r="P80" s="135"/>
      <c r="Q80" s="135"/>
      <c r="R80" s="133"/>
      <c r="S80" s="133"/>
      <c r="T80" s="133"/>
      <c r="U80" s="133"/>
      <c r="V80" s="133"/>
      <c r="W80" s="133"/>
      <c r="Y80" s="128"/>
      <c r="Z80" s="135"/>
      <c r="AA80" s="135"/>
      <c r="AG80" s="135"/>
      <c r="AH80" s="135"/>
      <c r="AI80" s="128"/>
      <c r="AJ80" s="135"/>
      <c r="AK80" s="135"/>
      <c r="AS80" s="128"/>
      <c r="AT80" s="135"/>
      <c r="AU80" s="135"/>
      <c r="BC80" s="128"/>
      <c r="BD80" s="135"/>
      <c r="BE80" s="135"/>
      <c r="BM80" s="128"/>
      <c r="BN80" s="135"/>
      <c r="BO80" s="135"/>
      <c r="BW80" s="128"/>
      <c r="BX80" s="135"/>
      <c r="BY80" s="135"/>
      <c r="CG80" s="128"/>
      <c r="CH80" s="135"/>
      <c r="CI80" s="135"/>
      <c r="CR80" s="128"/>
      <c r="CS80" s="135"/>
      <c r="CT80" s="135"/>
      <c r="CV80" s="134"/>
      <c r="CW80" s="134"/>
      <c r="CX80" s="134"/>
      <c r="CY80" s="134"/>
      <c r="CZ80" s="134"/>
      <c r="DC80" s="128"/>
      <c r="DD80" s="135"/>
      <c r="DE80" s="135"/>
      <c r="DG80" s="134"/>
      <c r="DH80" s="134"/>
      <c r="DI80" s="134"/>
      <c r="DJ80" s="134"/>
      <c r="DM80" s="128"/>
      <c r="DN80" s="135"/>
      <c r="DO80" s="135"/>
      <c r="DQ80" s="134"/>
      <c r="DR80" s="134"/>
      <c r="DS80" s="134"/>
      <c r="DT80" s="134"/>
      <c r="DW80" s="128"/>
      <c r="DX80" s="135"/>
      <c r="DY80" s="135"/>
      <c r="EA80" s="134"/>
      <c r="EB80" s="134"/>
      <c r="EC80" s="134"/>
      <c r="ED80" s="134"/>
      <c r="EF80" s="70">
        <v>5</v>
      </c>
      <c r="EG80" s="128">
        <v>146</v>
      </c>
      <c r="EH80" s="135">
        <f t="shared" si="343"/>
        <v>0</v>
      </c>
      <c r="EI80" s="135">
        <f t="shared" si="344"/>
        <v>0</v>
      </c>
      <c r="EJ80" s="70">
        <f t="shared" si="345"/>
        <v>0</v>
      </c>
      <c r="EK80" s="70">
        <f t="shared" si="346"/>
        <v>0</v>
      </c>
      <c r="EL80" s="70">
        <f t="shared" si="347"/>
        <v>0</v>
      </c>
      <c r="EM80" s="70">
        <f t="shared" si="348"/>
        <v>0</v>
      </c>
      <c r="EN80" s="70">
        <f t="shared" si="349"/>
        <v>0</v>
      </c>
      <c r="EO80" s="138">
        <f t="shared" si="350"/>
        <v>0</v>
      </c>
      <c r="ER80" s="128"/>
      <c r="ES80" s="135"/>
      <c r="ET80" s="135"/>
      <c r="EV80" s="134"/>
      <c r="EW80" s="134"/>
      <c r="EX80" s="134"/>
      <c r="EY80" s="134"/>
      <c r="IB80" s="128"/>
      <c r="IC80" s="135"/>
      <c r="ID80" s="135"/>
      <c r="IJ80" s="138"/>
      <c r="IN80" s="135">
        <f t="shared" si="323"/>
        <v>0</v>
      </c>
      <c r="IO80" s="135">
        <f t="shared" si="333"/>
        <v>0</v>
      </c>
      <c r="IP80" s="70">
        <f t="shared" si="334"/>
        <v>0</v>
      </c>
      <c r="IQ80" s="70" t="e">
        <f t="shared" si="339"/>
        <v>#N/A</v>
      </c>
      <c r="IR80" s="70" t="e">
        <f t="shared" si="340"/>
        <v>#N/A</v>
      </c>
      <c r="IS80" s="70" t="e">
        <f t="shared" si="341"/>
        <v>#N/A</v>
      </c>
      <c r="IT80" s="70" t="e">
        <f t="shared" si="342"/>
        <v>#N/A</v>
      </c>
      <c r="IU80" s="138" t="e">
        <f t="shared" si="335"/>
        <v>#N/A</v>
      </c>
    </row>
    <row r="81" spans="1:255" s="70" customFormat="1" x14ac:dyDescent="0.2">
      <c r="A81">
        <v>104</v>
      </c>
      <c r="B81" s="135">
        <f t="shared" si="324"/>
        <v>0</v>
      </c>
      <c r="C81" s="135">
        <f t="shared" si="325"/>
        <v>0</v>
      </c>
      <c r="D81" s="133">
        <f t="shared" si="326"/>
        <v>0</v>
      </c>
      <c r="E81" s="133">
        <f t="shared" si="327"/>
        <v>0</v>
      </c>
      <c r="F81" s="133">
        <f t="shared" si="328"/>
        <v>0</v>
      </c>
      <c r="G81" s="347"/>
      <c r="H81" s="347"/>
      <c r="I81" s="347"/>
      <c r="J81" s="133">
        <f t="shared" si="329"/>
        <v>0</v>
      </c>
      <c r="K81" s="133">
        <f t="shared" si="330"/>
        <v>0</v>
      </c>
      <c r="L81" s="133">
        <f t="shared" si="331"/>
        <v>0</v>
      </c>
      <c r="M81" s="133"/>
      <c r="N81" s="133"/>
      <c r="O81" s="128"/>
      <c r="P81" s="135"/>
      <c r="Q81" s="135"/>
      <c r="R81" s="133"/>
      <c r="S81" s="133"/>
      <c r="T81" s="133"/>
      <c r="U81" s="133"/>
      <c r="V81" s="133"/>
      <c r="W81" s="133"/>
      <c r="Y81" s="128"/>
      <c r="Z81" s="135"/>
      <c r="AA81" s="135"/>
      <c r="AG81" s="135"/>
      <c r="AH81" s="135"/>
      <c r="AI81" s="128"/>
      <c r="AJ81" s="135"/>
      <c r="AK81" s="135"/>
      <c r="AS81" s="128"/>
      <c r="AT81" s="135"/>
      <c r="AU81" s="135"/>
      <c r="BC81" s="128"/>
      <c r="BD81" s="135"/>
      <c r="BE81" s="135"/>
      <c r="BM81" s="128"/>
      <c r="BN81" s="135"/>
      <c r="BO81" s="135"/>
      <c r="BW81" s="128"/>
      <c r="BX81" s="135"/>
      <c r="BY81" s="135"/>
      <c r="CG81" s="128"/>
      <c r="CH81" s="135"/>
      <c r="CI81" s="135"/>
      <c r="CR81" s="128"/>
      <c r="CS81" s="135"/>
      <c r="CT81" s="135"/>
      <c r="CV81" s="134"/>
      <c r="CW81" s="134"/>
      <c r="CX81" s="134"/>
      <c r="CY81" s="134"/>
      <c r="CZ81" s="134"/>
      <c r="DC81" s="128"/>
      <c r="DD81" s="135"/>
      <c r="DE81" s="135"/>
      <c r="DG81" s="134"/>
      <c r="DH81" s="134"/>
      <c r="DI81" s="134"/>
      <c r="DJ81" s="134"/>
      <c r="DM81" s="128"/>
      <c r="DN81" s="135"/>
      <c r="DO81" s="135"/>
      <c r="DQ81" s="134"/>
      <c r="DR81" s="134"/>
      <c r="DS81" s="134"/>
      <c r="DT81" s="134"/>
      <c r="DW81" s="128"/>
      <c r="DX81" s="135"/>
      <c r="DY81" s="135"/>
      <c r="EA81" s="134"/>
      <c r="EB81" s="134"/>
      <c r="EC81" s="134"/>
      <c r="ED81" s="134"/>
      <c r="EF81" s="70">
        <v>6</v>
      </c>
      <c r="EG81" s="128">
        <v>93</v>
      </c>
      <c r="EH81" s="135">
        <f t="shared" si="343"/>
        <v>0</v>
      </c>
      <c r="EI81" s="135">
        <f t="shared" si="344"/>
        <v>0</v>
      </c>
      <c r="EJ81" s="70">
        <f t="shared" si="345"/>
        <v>0</v>
      </c>
      <c r="EK81" s="70">
        <f t="shared" si="346"/>
        <v>0</v>
      </c>
      <c r="EL81" s="70">
        <f t="shared" si="347"/>
        <v>0</v>
      </c>
      <c r="EM81" s="70">
        <f t="shared" si="348"/>
        <v>0</v>
      </c>
      <c r="EN81" s="70">
        <f t="shared" si="349"/>
        <v>0</v>
      </c>
      <c r="EO81" s="138">
        <f t="shared" si="350"/>
        <v>0</v>
      </c>
      <c r="ER81" s="128"/>
      <c r="ES81" s="135"/>
      <c r="ET81" s="135"/>
      <c r="EV81" s="134"/>
      <c r="EW81" s="134"/>
      <c r="EX81" s="134"/>
      <c r="EY81" s="134"/>
      <c r="IB81" s="128"/>
      <c r="IC81" s="135"/>
      <c r="ID81" s="135"/>
      <c r="IJ81" s="138"/>
      <c r="IM81" s="128"/>
      <c r="IN81" s="135">
        <f t="shared" si="323"/>
        <v>0</v>
      </c>
      <c r="IO81" s="135">
        <f t="shared" si="333"/>
        <v>0</v>
      </c>
      <c r="IP81" s="70">
        <f t="shared" si="334"/>
        <v>0</v>
      </c>
      <c r="IQ81" s="70" t="e">
        <f t="shared" si="339"/>
        <v>#N/A</v>
      </c>
      <c r="IR81" s="70" t="e">
        <f t="shared" si="340"/>
        <v>#N/A</v>
      </c>
      <c r="IS81" s="70" t="e">
        <f t="shared" si="341"/>
        <v>#N/A</v>
      </c>
      <c r="IT81" s="70" t="e">
        <f t="shared" si="342"/>
        <v>#N/A</v>
      </c>
      <c r="IU81" s="138" t="e">
        <f t="shared" si="335"/>
        <v>#N/A</v>
      </c>
    </row>
    <row r="82" spans="1:255" s="70" customFormat="1" x14ac:dyDescent="0.2">
      <c r="A82">
        <v>105</v>
      </c>
      <c r="B82" s="135">
        <f t="shared" si="324"/>
        <v>0</v>
      </c>
      <c r="C82" s="135">
        <f t="shared" si="325"/>
        <v>0</v>
      </c>
      <c r="D82" s="133">
        <f t="shared" si="326"/>
        <v>0</v>
      </c>
      <c r="E82" s="133">
        <f t="shared" si="327"/>
        <v>0</v>
      </c>
      <c r="F82" s="133">
        <f t="shared" si="328"/>
        <v>0</v>
      </c>
      <c r="G82" s="347"/>
      <c r="H82" s="347"/>
      <c r="I82" s="347"/>
      <c r="J82" s="133">
        <f t="shared" si="329"/>
        <v>0</v>
      </c>
      <c r="K82" s="133">
        <f t="shared" si="330"/>
        <v>0</v>
      </c>
      <c r="L82" s="133">
        <f t="shared" si="331"/>
        <v>0</v>
      </c>
      <c r="M82" s="133"/>
      <c r="N82" s="133"/>
      <c r="O82" s="128"/>
      <c r="P82" s="135"/>
      <c r="Q82" s="135"/>
      <c r="R82" s="133"/>
      <c r="S82" s="133"/>
      <c r="T82" s="133"/>
      <c r="U82" s="133"/>
      <c r="V82" s="133"/>
      <c r="W82" s="133"/>
      <c r="Y82" s="128"/>
      <c r="Z82" s="135"/>
      <c r="AA82" s="135"/>
      <c r="AG82" s="135"/>
      <c r="AH82" s="135"/>
      <c r="AI82" s="128"/>
      <c r="AJ82" s="135"/>
      <c r="AK82" s="135"/>
      <c r="AS82" s="128"/>
      <c r="AT82" s="135"/>
      <c r="AU82" s="135"/>
      <c r="BC82" s="128"/>
      <c r="BD82" s="135"/>
      <c r="BE82" s="135"/>
      <c r="BM82" s="128"/>
      <c r="BN82" s="135"/>
      <c r="BO82" s="135"/>
      <c r="BW82" s="128"/>
      <c r="BX82" s="135"/>
      <c r="BY82" s="135"/>
      <c r="CG82" s="128"/>
      <c r="CH82" s="135"/>
      <c r="CI82" s="135"/>
      <c r="CR82" s="128"/>
      <c r="CS82" s="135"/>
      <c r="CT82" s="135"/>
      <c r="CV82" s="134"/>
      <c r="CW82" s="134"/>
      <c r="CX82" s="134"/>
      <c r="CY82" s="134"/>
      <c r="CZ82" s="134"/>
      <c r="DC82" s="128"/>
      <c r="DD82" s="135"/>
      <c r="DE82" s="135"/>
      <c r="DG82" s="134"/>
      <c r="DH82" s="134"/>
      <c r="DI82" s="134"/>
      <c r="DJ82" s="134"/>
      <c r="DM82" s="128"/>
      <c r="DN82" s="135"/>
      <c r="DO82" s="135"/>
      <c r="DQ82" s="134"/>
      <c r="DR82" s="134"/>
      <c r="DS82" s="134"/>
      <c r="DT82" s="134"/>
      <c r="DW82" s="128"/>
      <c r="DX82" s="135"/>
      <c r="DY82" s="135"/>
      <c r="EA82" s="134"/>
      <c r="EB82" s="134"/>
      <c r="EC82" s="134"/>
      <c r="ED82" s="134"/>
      <c r="EF82" s="70">
        <v>7</v>
      </c>
      <c r="EG82" s="128">
        <v>80</v>
      </c>
      <c r="EH82" s="135">
        <f t="shared" si="343"/>
        <v>0</v>
      </c>
      <c r="EI82" s="135">
        <f t="shared" si="344"/>
        <v>0</v>
      </c>
      <c r="EJ82" s="70">
        <f t="shared" si="345"/>
        <v>0</v>
      </c>
      <c r="EK82" s="70">
        <f t="shared" si="346"/>
        <v>0</v>
      </c>
      <c r="EL82" s="70">
        <f t="shared" si="347"/>
        <v>0</v>
      </c>
      <c r="EM82" s="70">
        <f t="shared" si="348"/>
        <v>0</v>
      </c>
      <c r="EN82" s="70">
        <f t="shared" si="349"/>
        <v>0</v>
      </c>
      <c r="EO82" s="138">
        <f t="shared" si="350"/>
        <v>0</v>
      </c>
      <c r="ER82" s="128"/>
      <c r="ES82" s="135"/>
      <c r="ET82" s="135"/>
      <c r="EV82" s="134"/>
      <c r="EW82" s="134"/>
      <c r="EX82" s="134"/>
      <c r="EY82" s="134"/>
      <c r="IB82" s="128"/>
      <c r="IC82" s="135"/>
      <c r="ID82" s="135"/>
      <c r="IJ82" s="138"/>
      <c r="IM82" s="128"/>
      <c r="IN82" s="135">
        <f t="shared" si="323"/>
        <v>0</v>
      </c>
      <c r="IO82" s="135">
        <f t="shared" si="333"/>
        <v>0</v>
      </c>
      <c r="IP82" s="70">
        <f t="shared" si="334"/>
        <v>0</v>
      </c>
      <c r="IQ82" s="70" t="e">
        <f t="shared" si="339"/>
        <v>#N/A</v>
      </c>
      <c r="IR82" s="70" t="e">
        <f t="shared" si="340"/>
        <v>#N/A</v>
      </c>
      <c r="IS82" s="70" t="e">
        <f t="shared" si="341"/>
        <v>#N/A</v>
      </c>
      <c r="IT82" s="70" t="e">
        <f t="shared" si="342"/>
        <v>#N/A</v>
      </c>
      <c r="IU82" s="138" t="e">
        <f t="shared" si="335"/>
        <v>#N/A</v>
      </c>
    </row>
    <row r="83" spans="1:255" s="70" customFormat="1" x14ac:dyDescent="0.2">
      <c r="A83">
        <v>106</v>
      </c>
      <c r="B83" s="135">
        <f t="shared" si="324"/>
        <v>0</v>
      </c>
      <c r="C83" s="135">
        <f t="shared" si="325"/>
        <v>0</v>
      </c>
      <c r="D83" s="133">
        <f t="shared" si="326"/>
        <v>0</v>
      </c>
      <c r="E83" s="133">
        <f t="shared" si="327"/>
        <v>0</v>
      </c>
      <c r="F83" s="133">
        <f t="shared" si="328"/>
        <v>0</v>
      </c>
      <c r="G83" s="347"/>
      <c r="H83" s="347"/>
      <c r="I83" s="347"/>
      <c r="J83" s="133">
        <f t="shared" si="329"/>
        <v>0</v>
      </c>
      <c r="K83" s="133">
        <f t="shared" si="330"/>
        <v>0</v>
      </c>
      <c r="L83" s="133">
        <f t="shared" si="331"/>
        <v>0</v>
      </c>
      <c r="M83" s="133"/>
      <c r="N83" s="133"/>
      <c r="O83" s="128"/>
      <c r="P83" s="135"/>
      <c r="Q83" s="135"/>
      <c r="R83" s="133"/>
      <c r="S83" s="133"/>
      <c r="T83" s="133"/>
      <c r="U83" s="133"/>
      <c r="V83" s="133"/>
      <c r="W83" s="133"/>
      <c r="Y83" s="128"/>
      <c r="Z83" s="135"/>
      <c r="AA83" s="135"/>
      <c r="AG83" s="135"/>
      <c r="AH83" s="135"/>
      <c r="AI83" s="128"/>
      <c r="AJ83" s="135"/>
      <c r="AK83" s="135"/>
      <c r="AQ83" s="128"/>
      <c r="AR83" s="128"/>
      <c r="AS83" s="128"/>
      <c r="AT83" s="135"/>
      <c r="AU83" s="135"/>
      <c r="BC83" s="128"/>
      <c r="BD83" s="135"/>
      <c r="BE83" s="135"/>
      <c r="BM83" s="128"/>
      <c r="BN83" s="135"/>
      <c r="BO83" s="135"/>
      <c r="BW83" s="128"/>
      <c r="BX83" s="135"/>
      <c r="BY83" s="135"/>
      <c r="CG83" s="128"/>
      <c r="CH83" s="135"/>
      <c r="CI83" s="135"/>
      <c r="CR83" s="128"/>
      <c r="CS83" s="135"/>
      <c r="CT83" s="135"/>
      <c r="CV83" s="134"/>
      <c r="CW83" s="134"/>
      <c r="CX83" s="134"/>
      <c r="CY83" s="134"/>
      <c r="CZ83" s="134"/>
      <c r="DC83" s="128"/>
      <c r="DD83" s="135"/>
      <c r="DE83" s="135"/>
      <c r="DG83" s="134"/>
      <c r="DH83" s="134"/>
      <c r="DI83" s="134"/>
      <c r="DJ83" s="134"/>
      <c r="DM83" s="128"/>
      <c r="DN83" s="135"/>
      <c r="DO83" s="135"/>
      <c r="DQ83" s="134"/>
      <c r="DR83" s="134"/>
      <c r="DS83" s="134"/>
      <c r="DT83" s="134"/>
      <c r="DW83" s="128"/>
      <c r="DX83" s="135"/>
      <c r="DY83" s="135"/>
      <c r="EA83" s="134"/>
      <c r="EB83" s="134"/>
      <c r="EC83" s="134"/>
      <c r="ED83" s="134"/>
      <c r="EF83" s="70">
        <v>8</v>
      </c>
      <c r="EG83" s="128">
        <v>143</v>
      </c>
      <c r="EH83" s="135">
        <f t="shared" si="343"/>
        <v>0</v>
      </c>
      <c r="EI83" s="135">
        <f t="shared" si="344"/>
        <v>0</v>
      </c>
      <c r="EJ83" s="70">
        <f t="shared" si="345"/>
        <v>0</v>
      </c>
      <c r="EK83" s="70">
        <f t="shared" si="346"/>
        <v>0</v>
      </c>
      <c r="EL83" s="70">
        <f t="shared" si="347"/>
        <v>0</v>
      </c>
      <c r="EM83" s="70">
        <f t="shared" si="348"/>
        <v>0</v>
      </c>
      <c r="EN83" s="70">
        <f t="shared" si="349"/>
        <v>0</v>
      </c>
      <c r="EO83" s="138">
        <f t="shared" si="350"/>
        <v>0</v>
      </c>
      <c r="ER83" s="128"/>
      <c r="ES83" s="135"/>
      <c r="ET83" s="135"/>
      <c r="EV83" s="134"/>
      <c r="EW83" s="134"/>
      <c r="EX83" s="134"/>
      <c r="EY83" s="134"/>
      <c r="IB83" s="128"/>
      <c r="IC83" s="135"/>
      <c r="ID83" s="135"/>
      <c r="IJ83" s="138"/>
      <c r="IN83" s="135">
        <f t="shared" si="323"/>
        <v>0</v>
      </c>
      <c r="IO83" s="135">
        <f t="shared" si="333"/>
        <v>0</v>
      </c>
      <c r="IP83" s="70">
        <f t="shared" si="334"/>
        <v>0</v>
      </c>
      <c r="IQ83" s="70" t="e">
        <f t="shared" si="339"/>
        <v>#N/A</v>
      </c>
      <c r="IR83" s="70" t="e">
        <f t="shared" si="340"/>
        <v>#N/A</v>
      </c>
      <c r="IS83" s="70" t="e">
        <f t="shared" si="341"/>
        <v>#N/A</v>
      </c>
      <c r="IT83" s="70" t="e">
        <f t="shared" si="342"/>
        <v>#N/A</v>
      </c>
      <c r="IU83" s="138" t="e">
        <f t="shared" si="335"/>
        <v>#N/A</v>
      </c>
    </row>
    <row r="84" spans="1:255" s="70" customFormat="1" x14ac:dyDescent="0.2">
      <c r="A84">
        <v>108</v>
      </c>
      <c r="B84" s="135">
        <f t="shared" si="324"/>
        <v>0</v>
      </c>
      <c r="C84" s="135">
        <f t="shared" si="325"/>
        <v>0</v>
      </c>
      <c r="D84" s="133">
        <f t="shared" si="326"/>
        <v>0</v>
      </c>
      <c r="E84" s="133">
        <f t="shared" si="327"/>
        <v>0</v>
      </c>
      <c r="F84" s="133">
        <f t="shared" si="328"/>
        <v>0</v>
      </c>
      <c r="G84" s="347"/>
      <c r="H84" s="347"/>
      <c r="I84" s="347"/>
      <c r="J84" s="133">
        <f t="shared" si="329"/>
        <v>0</v>
      </c>
      <c r="K84" s="133">
        <f t="shared" si="330"/>
        <v>0</v>
      </c>
      <c r="L84" s="133">
        <f t="shared" si="331"/>
        <v>0</v>
      </c>
      <c r="M84" s="133"/>
      <c r="N84" s="133"/>
      <c r="O84" s="128"/>
      <c r="P84" s="135"/>
      <c r="Q84" s="135"/>
      <c r="R84" s="133"/>
      <c r="S84" s="133"/>
      <c r="T84" s="133"/>
      <c r="U84" s="133"/>
      <c r="V84" s="133"/>
      <c r="W84" s="133"/>
      <c r="Y84" s="128"/>
      <c r="Z84" s="135"/>
      <c r="AA84" s="135"/>
      <c r="AG84" s="135"/>
      <c r="AH84" s="135"/>
      <c r="AI84" s="128"/>
      <c r="AJ84" s="135"/>
      <c r="AK84" s="135"/>
      <c r="AQ84" s="128"/>
      <c r="AR84" s="128"/>
      <c r="AS84" s="128"/>
      <c r="AT84" s="135"/>
      <c r="AU84" s="135"/>
      <c r="BC84" s="128"/>
      <c r="BD84" s="135"/>
      <c r="BE84" s="135"/>
      <c r="BM84" s="128"/>
      <c r="BN84" s="135"/>
      <c r="BO84" s="135"/>
      <c r="BW84" s="128"/>
      <c r="BX84" s="135"/>
      <c r="BY84" s="135"/>
      <c r="CG84" s="128"/>
      <c r="CH84" s="135"/>
      <c r="CI84" s="135"/>
      <c r="CR84" s="128"/>
      <c r="CS84" s="135"/>
      <c r="CT84" s="135"/>
      <c r="CV84" s="134"/>
      <c r="CW84" s="134"/>
      <c r="CX84" s="134"/>
      <c r="CY84" s="134"/>
      <c r="CZ84" s="134"/>
      <c r="DC84" s="128"/>
      <c r="DD84" s="135"/>
      <c r="DE84" s="135"/>
      <c r="DG84" s="134"/>
      <c r="DH84" s="134"/>
      <c r="DI84" s="134"/>
      <c r="DJ84" s="134"/>
      <c r="DM84" s="128"/>
      <c r="DN84" s="135"/>
      <c r="DO84" s="135"/>
      <c r="DQ84" s="134"/>
      <c r="DR84" s="134"/>
      <c r="DS84" s="134"/>
      <c r="DT84" s="134"/>
      <c r="DW84" s="128"/>
      <c r="DX84" s="135"/>
      <c r="DY84" s="135"/>
      <c r="EA84" s="134"/>
      <c r="EB84" s="134"/>
      <c r="EC84" s="134"/>
      <c r="ED84" s="134"/>
      <c r="EF84" s="70">
        <v>9</v>
      </c>
      <c r="EG84" s="128">
        <v>141</v>
      </c>
      <c r="EH84" s="135">
        <f t="shared" si="343"/>
        <v>0</v>
      </c>
      <c r="EI84" s="135">
        <f t="shared" si="344"/>
        <v>0</v>
      </c>
      <c r="EJ84" s="70">
        <f t="shared" si="345"/>
        <v>0</v>
      </c>
      <c r="EK84" s="70">
        <f t="shared" si="346"/>
        <v>0</v>
      </c>
      <c r="EL84" s="70">
        <f t="shared" si="347"/>
        <v>0</v>
      </c>
      <c r="EM84" s="70">
        <f t="shared" si="348"/>
        <v>0</v>
      </c>
      <c r="EN84" s="70">
        <f t="shared" si="349"/>
        <v>0</v>
      </c>
      <c r="EO84" s="138">
        <f t="shared" si="350"/>
        <v>0</v>
      </c>
      <c r="ER84" s="128"/>
      <c r="ES84" s="135"/>
      <c r="ET84" s="135"/>
      <c r="EV84" s="134"/>
      <c r="EW84" s="134"/>
      <c r="EX84" s="134"/>
      <c r="EY84" s="134"/>
      <c r="IB84" s="128"/>
      <c r="IC84" s="135"/>
      <c r="ID84" s="135"/>
      <c r="IJ84" s="138"/>
      <c r="IM84" s="128"/>
      <c r="IN84" s="135">
        <f t="shared" si="323"/>
        <v>0</v>
      </c>
      <c r="IO84" s="135">
        <f t="shared" si="333"/>
        <v>0</v>
      </c>
      <c r="IP84" s="70">
        <f t="shared" si="334"/>
        <v>0</v>
      </c>
      <c r="IQ84" s="70" t="e">
        <f t="shared" si="339"/>
        <v>#N/A</v>
      </c>
      <c r="IR84" s="70" t="e">
        <f t="shared" si="340"/>
        <v>#N/A</v>
      </c>
      <c r="IS84" s="70" t="e">
        <f t="shared" si="341"/>
        <v>#N/A</v>
      </c>
      <c r="IT84" s="70" t="e">
        <f t="shared" si="342"/>
        <v>#N/A</v>
      </c>
      <c r="IU84" s="138" t="e">
        <f t="shared" si="335"/>
        <v>#N/A</v>
      </c>
    </row>
    <row r="85" spans="1:255" s="70" customFormat="1" x14ac:dyDescent="0.2">
      <c r="A85">
        <v>109</v>
      </c>
      <c r="B85" s="135">
        <f t="shared" si="324"/>
        <v>0</v>
      </c>
      <c r="C85" s="135">
        <f t="shared" si="325"/>
        <v>0</v>
      </c>
      <c r="D85" s="133">
        <f t="shared" si="326"/>
        <v>0</v>
      </c>
      <c r="E85" s="133">
        <f t="shared" si="327"/>
        <v>0</v>
      </c>
      <c r="F85" s="133">
        <f t="shared" si="328"/>
        <v>0</v>
      </c>
      <c r="G85" s="133"/>
      <c r="H85" s="133"/>
      <c r="I85" s="133"/>
      <c r="J85" s="133">
        <f t="shared" si="329"/>
        <v>0</v>
      </c>
      <c r="K85" s="133">
        <f t="shared" si="330"/>
        <v>0</v>
      </c>
      <c r="L85" s="133">
        <f t="shared" si="331"/>
        <v>0</v>
      </c>
      <c r="M85" s="133"/>
      <c r="N85" s="133"/>
      <c r="O85" s="128"/>
      <c r="P85" s="135"/>
      <c r="Q85" s="135"/>
      <c r="R85" s="133"/>
      <c r="S85" s="133"/>
      <c r="T85" s="133"/>
      <c r="U85" s="133"/>
      <c r="V85" s="133"/>
      <c r="W85" s="133"/>
      <c r="Y85" s="128"/>
      <c r="Z85" s="135"/>
      <c r="AA85" s="135"/>
      <c r="AG85" s="135"/>
      <c r="AH85" s="135"/>
      <c r="AI85" s="128"/>
      <c r="AJ85" s="135"/>
      <c r="AK85" s="135"/>
      <c r="AQ85" s="128"/>
      <c r="AR85" s="128"/>
      <c r="AS85" s="128"/>
      <c r="AT85" s="135"/>
      <c r="AU85" s="135"/>
      <c r="BC85" s="128"/>
      <c r="BD85" s="135"/>
      <c r="BE85" s="135"/>
      <c r="BM85" s="128"/>
      <c r="BN85" s="135"/>
      <c r="BO85" s="135"/>
      <c r="BW85" s="128"/>
      <c r="BX85" s="135"/>
      <c r="BY85" s="135"/>
      <c r="CG85" s="128"/>
      <c r="CH85" s="135"/>
      <c r="CI85" s="135"/>
      <c r="CR85" s="128"/>
      <c r="CS85" s="135"/>
      <c r="CT85" s="135"/>
      <c r="CV85" s="134"/>
      <c r="CW85" s="134"/>
      <c r="CX85" s="134"/>
      <c r="CY85" s="134"/>
      <c r="CZ85" s="134"/>
      <c r="DC85" s="128"/>
      <c r="DD85" s="135"/>
      <c r="DE85" s="135"/>
      <c r="DG85" s="134"/>
      <c r="DH85" s="134"/>
      <c r="DI85" s="134"/>
      <c r="DJ85" s="134"/>
      <c r="DM85" s="128"/>
      <c r="DN85" s="135"/>
      <c r="DO85" s="135"/>
      <c r="DQ85" s="134"/>
      <c r="DR85" s="134"/>
      <c r="DS85" s="134"/>
      <c r="DT85" s="134"/>
      <c r="DW85" s="128"/>
      <c r="DX85" s="135"/>
      <c r="DY85" s="135"/>
      <c r="EA85" s="134"/>
      <c r="EB85" s="134"/>
      <c r="EC85" s="134"/>
      <c r="ED85" s="134"/>
      <c r="EF85" s="70">
        <v>10</v>
      </c>
      <c r="EG85" s="128">
        <v>149</v>
      </c>
      <c r="EH85" s="135">
        <f t="shared" si="343"/>
        <v>0</v>
      </c>
      <c r="EI85" s="135">
        <f t="shared" si="344"/>
        <v>0</v>
      </c>
      <c r="EJ85" s="70">
        <f t="shared" si="345"/>
        <v>0</v>
      </c>
      <c r="EK85" s="70">
        <f t="shared" si="346"/>
        <v>0</v>
      </c>
      <c r="EL85" s="70">
        <f t="shared" si="347"/>
        <v>0</v>
      </c>
      <c r="EM85" s="70">
        <f t="shared" si="348"/>
        <v>0</v>
      </c>
      <c r="EN85" s="70">
        <f t="shared" si="349"/>
        <v>0</v>
      </c>
      <c r="EO85" s="138">
        <f t="shared" si="350"/>
        <v>0</v>
      </c>
      <c r="ER85" s="128"/>
      <c r="ES85" s="135"/>
      <c r="ET85" s="135"/>
      <c r="EV85" s="134"/>
      <c r="EW85" s="134"/>
      <c r="EX85" s="134"/>
      <c r="EY85" s="134"/>
      <c r="IB85" s="128"/>
      <c r="IC85" s="135"/>
      <c r="ID85" s="135"/>
      <c r="IJ85" s="138"/>
      <c r="IN85" s="135">
        <f t="shared" si="323"/>
        <v>0</v>
      </c>
      <c r="IO85" s="135">
        <f t="shared" si="333"/>
        <v>0</v>
      </c>
      <c r="IP85" s="70">
        <f t="shared" si="334"/>
        <v>0</v>
      </c>
      <c r="IQ85" s="70" t="e">
        <f t="shared" si="339"/>
        <v>#N/A</v>
      </c>
      <c r="IR85" s="70" t="e">
        <f t="shared" si="340"/>
        <v>#N/A</v>
      </c>
      <c r="IS85" s="70" t="e">
        <f t="shared" si="341"/>
        <v>#N/A</v>
      </c>
      <c r="IT85" s="70" t="e">
        <f t="shared" si="342"/>
        <v>#N/A</v>
      </c>
      <c r="IU85" s="138" t="e">
        <f t="shared" si="335"/>
        <v>#N/A</v>
      </c>
    </row>
    <row r="86" spans="1:255" s="70" customFormat="1" x14ac:dyDescent="0.2">
      <c r="A86">
        <v>110</v>
      </c>
      <c r="B86" s="135">
        <f t="shared" si="324"/>
        <v>0</v>
      </c>
      <c r="C86" s="135">
        <f t="shared" si="325"/>
        <v>0</v>
      </c>
      <c r="D86" s="133">
        <f t="shared" si="326"/>
        <v>0</v>
      </c>
      <c r="E86" s="133">
        <f t="shared" si="327"/>
        <v>0</v>
      </c>
      <c r="F86" s="133">
        <f t="shared" si="328"/>
        <v>0</v>
      </c>
      <c r="G86" s="133"/>
      <c r="H86" s="133"/>
      <c r="I86" s="133"/>
      <c r="J86" s="133">
        <f t="shared" si="329"/>
        <v>0</v>
      </c>
      <c r="K86" s="133">
        <f t="shared" si="330"/>
        <v>0</v>
      </c>
      <c r="L86" s="133">
        <f t="shared" si="331"/>
        <v>0</v>
      </c>
      <c r="M86" s="133"/>
      <c r="N86" s="133"/>
      <c r="O86" s="128"/>
      <c r="P86" s="133"/>
      <c r="Q86" s="133"/>
      <c r="R86" s="133"/>
      <c r="S86" s="133"/>
      <c r="T86" s="133"/>
      <c r="U86" s="133"/>
      <c r="V86" s="133"/>
      <c r="W86" s="133"/>
      <c r="Y86" s="128"/>
      <c r="AI86" s="128"/>
      <c r="AS86" s="128"/>
      <c r="BC86" s="128"/>
      <c r="BM86" s="128"/>
      <c r="BW86" s="128"/>
      <c r="CG86" s="128"/>
      <c r="CR86" s="128"/>
      <c r="CV86" s="134"/>
      <c r="CW86" s="134"/>
      <c r="CX86" s="134"/>
      <c r="CY86" s="134"/>
      <c r="CZ86" s="134"/>
      <c r="DC86" s="128"/>
      <c r="DG86" s="134"/>
      <c r="DH86" s="134"/>
      <c r="DI86" s="134"/>
      <c r="DJ86" s="134"/>
      <c r="DM86" s="128"/>
      <c r="DQ86" s="134"/>
      <c r="DR86" s="134"/>
      <c r="DS86" s="134"/>
      <c r="DT86" s="134"/>
      <c r="DW86" s="128"/>
      <c r="EA86" s="134"/>
      <c r="EB86" s="134"/>
      <c r="EC86" s="134"/>
      <c r="ED86" s="134"/>
      <c r="EF86" s="70">
        <v>11</v>
      </c>
      <c r="EG86" s="128">
        <v>24</v>
      </c>
      <c r="EH86" s="135" t="str">
        <f t="shared" si="343"/>
        <v>Niklas</v>
      </c>
      <c r="EI86" s="135" t="str">
        <f t="shared" si="344"/>
        <v>Lindberg</v>
      </c>
      <c r="EJ86" s="70" t="str">
        <f t="shared" si="345"/>
        <v>Gotl. Bara IF</v>
      </c>
      <c r="EK86" s="70">
        <f t="shared" si="346"/>
        <v>0</v>
      </c>
      <c r="EL86" s="70">
        <f t="shared" si="347"/>
        <v>0</v>
      </c>
      <c r="EM86" s="70">
        <f t="shared" si="348"/>
        <v>0</v>
      </c>
      <c r="EN86" s="70">
        <f t="shared" si="349"/>
        <v>0</v>
      </c>
      <c r="EO86" s="138" t="str">
        <f t="shared" si="350"/>
        <v>C</v>
      </c>
      <c r="ER86" s="128"/>
      <c r="EV86" s="134"/>
      <c r="EW86" s="134"/>
      <c r="EX86" s="134"/>
      <c r="EY86" s="134"/>
      <c r="IB86" s="128"/>
      <c r="IC86" s="135"/>
      <c r="ID86" s="135"/>
      <c r="IJ86" s="138"/>
      <c r="IM86" s="128"/>
      <c r="IN86" s="135">
        <f t="shared" si="323"/>
        <v>0</v>
      </c>
      <c r="IO86" s="135">
        <f t="shared" si="333"/>
        <v>0</v>
      </c>
      <c r="IP86" s="70">
        <f t="shared" si="334"/>
        <v>0</v>
      </c>
      <c r="IQ86" s="70" t="e">
        <f t="shared" si="339"/>
        <v>#N/A</v>
      </c>
      <c r="IR86" s="70" t="e">
        <f t="shared" si="340"/>
        <v>#N/A</v>
      </c>
      <c r="IS86" s="70" t="e">
        <f t="shared" si="341"/>
        <v>#N/A</v>
      </c>
      <c r="IT86" s="70" t="e">
        <f t="shared" si="342"/>
        <v>#N/A</v>
      </c>
      <c r="IU86" s="138" t="e">
        <f t="shared" si="335"/>
        <v>#N/A</v>
      </c>
    </row>
    <row r="87" spans="1:255" s="70" customFormat="1" x14ac:dyDescent="0.2">
      <c r="A87">
        <v>111</v>
      </c>
      <c r="B87" s="135">
        <f t="shared" si="324"/>
        <v>0</v>
      </c>
      <c r="C87" s="135">
        <f t="shared" si="325"/>
        <v>0</v>
      </c>
      <c r="D87" s="133">
        <f t="shared" si="326"/>
        <v>0</v>
      </c>
      <c r="E87" s="133">
        <f t="shared" si="327"/>
        <v>0</v>
      </c>
      <c r="F87" s="133">
        <f t="shared" si="328"/>
        <v>0</v>
      </c>
      <c r="G87" s="133"/>
      <c r="H87" s="133"/>
      <c r="I87" s="133"/>
      <c r="J87" s="133">
        <f t="shared" si="329"/>
        <v>0</v>
      </c>
      <c r="K87" s="133">
        <f t="shared" si="330"/>
        <v>0</v>
      </c>
      <c r="L87" s="133">
        <f t="shared" si="331"/>
        <v>0</v>
      </c>
      <c r="M87" s="133"/>
      <c r="N87" s="133"/>
      <c r="O87" s="128"/>
      <c r="P87" s="135"/>
      <c r="Q87" s="135"/>
      <c r="R87" s="133"/>
      <c r="S87" s="133"/>
      <c r="T87" s="133"/>
      <c r="U87" s="133"/>
      <c r="V87" s="133"/>
      <c r="W87" s="133"/>
      <c r="Y87" s="128"/>
      <c r="Z87" s="135"/>
      <c r="AA87" s="135"/>
      <c r="AG87" s="135"/>
      <c r="AH87" s="135"/>
      <c r="AI87" s="128"/>
      <c r="AJ87" s="135"/>
      <c r="AK87" s="135"/>
      <c r="AS87" s="128"/>
      <c r="AT87" s="135"/>
      <c r="AU87" s="135"/>
      <c r="BC87" s="128"/>
      <c r="BD87" s="135"/>
      <c r="BE87" s="135"/>
      <c r="BM87" s="128"/>
      <c r="BN87" s="135"/>
      <c r="BO87" s="135"/>
      <c r="BW87" s="128"/>
      <c r="BX87" s="135"/>
      <c r="BY87" s="135"/>
      <c r="CG87" s="128"/>
      <c r="CH87" s="135"/>
      <c r="CI87" s="135"/>
      <c r="CR87" s="128"/>
      <c r="CS87" s="135"/>
      <c r="CT87" s="135"/>
      <c r="CV87" s="134"/>
      <c r="CW87" s="134"/>
      <c r="CX87" s="134"/>
      <c r="CY87" s="134"/>
      <c r="CZ87" s="134"/>
      <c r="DC87" s="128"/>
      <c r="DD87" s="135"/>
      <c r="DE87" s="135"/>
      <c r="DG87" s="134"/>
      <c r="DH87" s="134"/>
      <c r="DI87" s="134"/>
      <c r="DJ87" s="134"/>
      <c r="DM87" s="128"/>
      <c r="DN87" s="135"/>
      <c r="DO87" s="135"/>
      <c r="DQ87" s="134"/>
      <c r="DR87" s="134"/>
      <c r="DS87" s="134"/>
      <c r="DT87" s="134"/>
      <c r="DW87" s="128"/>
      <c r="DX87" s="135"/>
      <c r="DY87" s="135"/>
      <c r="EA87" s="134"/>
      <c r="EB87" s="134"/>
      <c r="EC87" s="134"/>
      <c r="ED87" s="134"/>
      <c r="EF87" s="70">
        <v>12</v>
      </c>
      <c r="EG87" s="128"/>
      <c r="EH87" s="135">
        <f t="shared" si="343"/>
        <v>0</v>
      </c>
      <c r="EI87" s="135">
        <f t="shared" si="344"/>
        <v>0</v>
      </c>
      <c r="EJ87" s="70">
        <f t="shared" si="345"/>
        <v>0</v>
      </c>
      <c r="EK87" s="70" t="e">
        <f t="shared" si="346"/>
        <v>#N/A</v>
      </c>
      <c r="EL87" s="70" t="e">
        <f t="shared" si="347"/>
        <v>#N/A</v>
      </c>
      <c r="EM87" s="70" t="e">
        <f t="shared" si="348"/>
        <v>#N/A</v>
      </c>
      <c r="EN87" s="70" t="e">
        <f t="shared" si="349"/>
        <v>#N/A</v>
      </c>
      <c r="EO87" s="138" t="e">
        <f t="shared" si="350"/>
        <v>#N/A</v>
      </c>
      <c r="ER87" s="128"/>
      <c r="ES87" s="135"/>
      <c r="ET87" s="135"/>
      <c r="EV87" s="134"/>
      <c r="EW87" s="134"/>
      <c r="EX87" s="134"/>
      <c r="EY87" s="134"/>
      <c r="IB87" s="128"/>
      <c r="IC87" s="135"/>
      <c r="ID87" s="135"/>
      <c r="IJ87" s="138"/>
      <c r="IM87" s="128"/>
      <c r="IN87" s="135">
        <f t="shared" si="323"/>
        <v>0</v>
      </c>
      <c r="IO87" s="135">
        <f t="shared" si="333"/>
        <v>0</v>
      </c>
      <c r="IP87" s="70">
        <f t="shared" si="334"/>
        <v>0</v>
      </c>
      <c r="IQ87" s="70" t="e">
        <f t="shared" si="339"/>
        <v>#N/A</v>
      </c>
      <c r="IR87" s="70" t="e">
        <f t="shared" si="340"/>
        <v>#N/A</v>
      </c>
      <c r="IS87" s="70" t="e">
        <f t="shared" si="341"/>
        <v>#N/A</v>
      </c>
      <c r="IT87" s="70" t="e">
        <f t="shared" si="342"/>
        <v>#N/A</v>
      </c>
      <c r="IU87" s="138" t="e">
        <f t="shared" si="335"/>
        <v>#N/A</v>
      </c>
    </row>
    <row r="88" spans="1:255" s="70" customFormat="1" x14ac:dyDescent="0.2">
      <c r="A88">
        <v>112</v>
      </c>
      <c r="B88" s="135">
        <f t="shared" si="324"/>
        <v>0</v>
      </c>
      <c r="C88" s="135">
        <f t="shared" si="325"/>
        <v>0</v>
      </c>
      <c r="D88" s="133">
        <f t="shared" si="326"/>
        <v>0</v>
      </c>
      <c r="E88" s="133">
        <f t="shared" si="327"/>
        <v>0</v>
      </c>
      <c r="F88" s="133">
        <f t="shared" si="328"/>
        <v>0</v>
      </c>
      <c r="G88" s="133"/>
      <c r="H88" s="133"/>
      <c r="I88" s="133"/>
      <c r="J88" s="133">
        <f t="shared" si="329"/>
        <v>0</v>
      </c>
      <c r="K88" s="133">
        <f t="shared" si="330"/>
        <v>0</v>
      </c>
      <c r="L88" s="133">
        <f t="shared" si="331"/>
        <v>0</v>
      </c>
      <c r="M88" s="133"/>
      <c r="N88" s="133"/>
      <c r="O88" s="128"/>
      <c r="P88" s="135"/>
      <c r="Q88" s="135"/>
      <c r="R88" s="133"/>
      <c r="S88" s="133"/>
      <c r="T88" s="133"/>
      <c r="U88" s="133"/>
      <c r="V88" s="133"/>
      <c r="W88" s="133"/>
      <c r="Y88" s="128"/>
      <c r="Z88" s="135"/>
      <c r="AA88" s="135"/>
      <c r="AG88" s="135"/>
      <c r="AH88" s="135"/>
      <c r="AI88" s="128"/>
      <c r="AJ88" s="135"/>
      <c r="AK88" s="135"/>
      <c r="AS88" s="128"/>
      <c r="AT88" s="135"/>
      <c r="AU88" s="135"/>
      <c r="BC88" s="128"/>
      <c r="BD88" s="135"/>
      <c r="BE88" s="135"/>
      <c r="BM88" s="128"/>
      <c r="BN88" s="135"/>
      <c r="BO88" s="135"/>
      <c r="BW88" s="128"/>
      <c r="BX88" s="135"/>
      <c r="BY88" s="135"/>
      <c r="CG88" s="128"/>
      <c r="CH88" s="135"/>
      <c r="CI88" s="135"/>
      <c r="CR88" s="128"/>
      <c r="CS88" s="135"/>
      <c r="CT88" s="135"/>
      <c r="CV88" s="134"/>
      <c r="CW88" s="134"/>
      <c r="CX88" s="134"/>
      <c r="CY88" s="134"/>
      <c r="CZ88" s="134"/>
      <c r="DC88" s="128"/>
      <c r="DD88" s="135"/>
      <c r="DE88" s="135"/>
      <c r="DG88" s="134"/>
      <c r="DH88" s="134"/>
      <c r="DI88" s="134"/>
      <c r="DJ88" s="134"/>
      <c r="DM88" s="128"/>
      <c r="DN88" s="135"/>
      <c r="DO88" s="135"/>
      <c r="DQ88" s="134"/>
      <c r="DR88" s="134"/>
      <c r="DS88" s="134"/>
      <c r="DT88" s="134"/>
      <c r="DW88" s="128"/>
      <c r="DX88" s="135"/>
      <c r="DY88" s="135"/>
      <c r="EA88" s="134"/>
      <c r="EB88" s="134"/>
      <c r="EC88" s="134"/>
      <c r="ED88" s="134"/>
      <c r="EF88" s="70">
        <v>13</v>
      </c>
      <c r="EG88" s="128"/>
      <c r="EH88" s="135">
        <f t="shared" si="343"/>
        <v>0</v>
      </c>
      <c r="EI88" s="135">
        <f t="shared" si="344"/>
        <v>0</v>
      </c>
      <c r="EJ88" s="70">
        <f t="shared" si="345"/>
        <v>0</v>
      </c>
      <c r="EK88" s="70" t="e">
        <f t="shared" si="346"/>
        <v>#N/A</v>
      </c>
      <c r="EL88" s="70" t="e">
        <f t="shared" si="347"/>
        <v>#N/A</v>
      </c>
      <c r="EM88" s="70" t="e">
        <f t="shared" si="348"/>
        <v>#N/A</v>
      </c>
      <c r="EN88" s="70" t="e">
        <f t="shared" si="349"/>
        <v>#N/A</v>
      </c>
      <c r="EO88" s="138" t="e">
        <f t="shared" si="350"/>
        <v>#N/A</v>
      </c>
      <c r="ER88" s="128"/>
      <c r="ES88" s="135"/>
      <c r="ET88" s="135"/>
      <c r="EV88" s="134"/>
      <c r="EW88" s="134"/>
      <c r="EX88" s="134"/>
      <c r="EY88" s="134"/>
      <c r="IB88" s="128"/>
      <c r="IC88" s="135"/>
      <c r="ID88" s="135"/>
      <c r="IJ88" s="138"/>
      <c r="IN88" s="135">
        <f t="shared" si="323"/>
        <v>0</v>
      </c>
      <c r="IO88" s="135">
        <f t="shared" si="333"/>
        <v>0</v>
      </c>
      <c r="IP88" s="70">
        <f t="shared" si="334"/>
        <v>0</v>
      </c>
      <c r="IQ88" s="70" t="e">
        <f t="shared" si="339"/>
        <v>#N/A</v>
      </c>
      <c r="IR88" s="70" t="e">
        <f t="shared" si="340"/>
        <v>#N/A</v>
      </c>
      <c r="IS88" s="70" t="e">
        <f t="shared" si="341"/>
        <v>#N/A</v>
      </c>
      <c r="IT88" s="70" t="e">
        <f t="shared" si="342"/>
        <v>#N/A</v>
      </c>
      <c r="IU88" s="138" t="e">
        <f t="shared" si="335"/>
        <v>#N/A</v>
      </c>
    </row>
    <row r="89" spans="1:255" s="70" customFormat="1" x14ac:dyDescent="0.2">
      <c r="A89">
        <v>114</v>
      </c>
      <c r="B89" s="135">
        <f t="shared" si="324"/>
        <v>0</v>
      </c>
      <c r="C89" s="135">
        <f t="shared" si="325"/>
        <v>0</v>
      </c>
      <c r="D89" s="133">
        <f t="shared" si="326"/>
        <v>0</v>
      </c>
      <c r="E89" s="133">
        <f t="shared" si="327"/>
        <v>0</v>
      </c>
      <c r="F89" s="133">
        <f t="shared" si="328"/>
        <v>0</v>
      </c>
      <c r="G89" s="133"/>
      <c r="H89" s="133"/>
      <c r="I89" s="133"/>
      <c r="J89" s="133">
        <f t="shared" si="329"/>
        <v>0</v>
      </c>
      <c r="K89" s="133">
        <f t="shared" si="330"/>
        <v>0</v>
      </c>
      <c r="L89" s="133">
        <f t="shared" si="331"/>
        <v>0</v>
      </c>
      <c r="M89" s="133"/>
      <c r="N89" s="133"/>
      <c r="O89" s="128"/>
      <c r="P89" s="135"/>
      <c r="Q89" s="135"/>
      <c r="R89" s="133"/>
      <c r="S89" s="133"/>
      <c r="T89" s="133"/>
      <c r="U89" s="133"/>
      <c r="V89" s="133"/>
      <c r="W89" s="133"/>
      <c r="Y89" s="128"/>
      <c r="Z89" s="135"/>
      <c r="AA89" s="135"/>
      <c r="AG89" s="135"/>
      <c r="AH89" s="135"/>
      <c r="AI89" s="128"/>
      <c r="AJ89" s="135"/>
      <c r="AK89" s="135"/>
      <c r="AS89" s="128"/>
      <c r="AT89" s="135"/>
      <c r="AU89" s="135"/>
      <c r="BC89" s="128"/>
      <c r="BD89" s="135"/>
      <c r="BE89" s="135"/>
      <c r="BM89" s="128"/>
      <c r="BN89" s="135"/>
      <c r="BO89" s="135"/>
      <c r="BW89" s="128"/>
      <c r="BX89" s="135"/>
      <c r="BY89" s="135"/>
      <c r="CG89" s="128"/>
      <c r="CH89" s="135"/>
      <c r="CI89" s="135"/>
      <c r="CR89" s="128"/>
      <c r="CS89" s="135"/>
      <c r="CT89" s="135"/>
      <c r="CV89" s="134"/>
      <c r="CW89" s="134"/>
      <c r="CX89" s="134"/>
      <c r="CY89" s="134"/>
      <c r="CZ89" s="134"/>
      <c r="DC89" s="128"/>
      <c r="DD89" s="135"/>
      <c r="DE89" s="135"/>
      <c r="DG89" s="134"/>
      <c r="DH89" s="134"/>
      <c r="DI89" s="134"/>
      <c r="DJ89" s="134"/>
      <c r="DM89" s="128"/>
      <c r="DN89" s="135"/>
      <c r="DO89" s="135"/>
      <c r="DQ89" s="134"/>
      <c r="DR89" s="134"/>
      <c r="DS89" s="134"/>
      <c r="DT89" s="134"/>
      <c r="DW89" s="128"/>
      <c r="DX89" s="135"/>
      <c r="DY89" s="135"/>
      <c r="EA89" s="134"/>
      <c r="EB89" s="134"/>
      <c r="EC89" s="134"/>
      <c r="ED89" s="134"/>
      <c r="EF89" s="70">
        <v>14</v>
      </c>
      <c r="EG89" s="128"/>
      <c r="EH89" s="135">
        <f t="shared" si="343"/>
        <v>0</v>
      </c>
      <c r="EI89" s="135">
        <f t="shared" si="344"/>
        <v>0</v>
      </c>
      <c r="EJ89" s="70">
        <f t="shared" si="345"/>
        <v>0</v>
      </c>
      <c r="EK89" s="70" t="e">
        <f t="shared" si="346"/>
        <v>#N/A</v>
      </c>
      <c r="EL89" s="70" t="e">
        <f t="shared" si="347"/>
        <v>#N/A</v>
      </c>
      <c r="EM89" s="70" t="e">
        <f t="shared" si="348"/>
        <v>#N/A</v>
      </c>
      <c r="EN89" s="70" t="e">
        <f t="shared" si="349"/>
        <v>#N/A</v>
      </c>
      <c r="EO89" s="138" t="e">
        <f t="shared" si="350"/>
        <v>#N/A</v>
      </c>
      <c r="ER89" s="128"/>
      <c r="ES89" s="135"/>
      <c r="ET89" s="135"/>
      <c r="EV89" s="134"/>
      <c r="EW89" s="134"/>
      <c r="EX89" s="134"/>
      <c r="EY89" s="134"/>
      <c r="IB89" s="128"/>
      <c r="IC89" s="135"/>
      <c r="ID89" s="135"/>
      <c r="IJ89" s="138"/>
      <c r="IM89" s="128"/>
      <c r="IN89" s="135">
        <f t="shared" si="323"/>
        <v>0</v>
      </c>
      <c r="IO89" s="135">
        <f t="shared" si="333"/>
        <v>0</v>
      </c>
      <c r="IP89" s="70">
        <f t="shared" si="334"/>
        <v>0</v>
      </c>
      <c r="IQ89" s="70" t="e">
        <f t="shared" si="339"/>
        <v>#N/A</v>
      </c>
      <c r="IR89" s="70" t="e">
        <f t="shared" si="340"/>
        <v>#N/A</v>
      </c>
      <c r="IS89" s="70" t="e">
        <f t="shared" si="341"/>
        <v>#N/A</v>
      </c>
      <c r="IT89" s="70" t="e">
        <f t="shared" si="342"/>
        <v>#N/A</v>
      </c>
      <c r="IU89" s="138" t="e">
        <f t="shared" si="335"/>
        <v>#N/A</v>
      </c>
    </row>
    <row r="90" spans="1:255" s="70" customFormat="1" x14ac:dyDescent="0.2">
      <c r="A90">
        <v>115</v>
      </c>
      <c r="B90" s="135">
        <f t="shared" si="324"/>
        <v>0</v>
      </c>
      <c r="C90" s="135">
        <f t="shared" si="325"/>
        <v>0</v>
      </c>
      <c r="D90" s="133">
        <f t="shared" si="326"/>
        <v>0</v>
      </c>
      <c r="E90" s="133">
        <f t="shared" si="327"/>
        <v>0</v>
      </c>
      <c r="F90" s="133">
        <f t="shared" si="328"/>
        <v>0</v>
      </c>
      <c r="G90" s="133"/>
      <c r="H90" s="133"/>
      <c r="I90" s="133"/>
      <c r="J90" s="133">
        <f t="shared" si="329"/>
        <v>0</v>
      </c>
      <c r="K90" s="133">
        <f t="shared" si="330"/>
        <v>0</v>
      </c>
      <c r="L90" s="133">
        <f t="shared" si="331"/>
        <v>0</v>
      </c>
      <c r="M90" s="133"/>
      <c r="N90" s="133"/>
      <c r="O90" s="128"/>
      <c r="P90" s="135"/>
      <c r="Q90" s="135"/>
      <c r="R90" s="133"/>
      <c r="S90" s="133"/>
      <c r="T90" s="133"/>
      <c r="U90" s="133"/>
      <c r="V90" s="133"/>
      <c r="W90" s="133"/>
      <c r="Y90" s="128"/>
      <c r="Z90" s="135"/>
      <c r="AA90" s="135"/>
      <c r="AG90" s="135"/>
      <c r="AH90" s="135"/>
      <c r="AI90" s="128"/>
      <c r="AJ90" s="135"/>
      <c r="AK90" s="135"/>
      <c r="AQ90" s="128"/>
      <c r="AR90" s="128"/>
      <c r="AS90" s="128"/>
      <c r="AT90" s="135"/>
      <c r="AU90" s="135"/>
      <c r="BC90" s="128"/>
      <c r="BD90" s="135"/>
      <c r="BE90" s="135"/>
      <c r="BM90" s="128"/>
      <c r="BN90" s="135"/>
      <c r="BO90" s="135"/>
      <c r="BW90" s="128"/>
      <c r="BX90" s="135"/>
      <c r="BY90" s="135"/>
      <c r="CG90" s="128"/>
      <c r="CH90" s="135"/>
      <c r="CI90" s="135"/>
      <c r="CR90" s="128"/>
      <c r="CS90" s="135"/>
      <c r="CT90" s="135"/>
      <c r="CV90" s="134"/>
      <c r="CW90" s="134"/>
      <c r="CX90" s="134"/>
      <c r="CY90" s="134"/>
      <c r="CZ90" s="134"/>
      <c r="DC90" s="128"/>
      <c r="DD90" s="135"/>
      <c r="DE90" s="135"/>
      <c r="DG90" s="134"/>
      <c r="DH90" s="134"/>
      <c r="DI90" s="134"/>
      <c r="DJ90" s="134"/>
      <c r="DM90" s="128"/>
      <c r="DN90" s="135"/>
      <c r="DO90" s="135"/>
      <c r="DQ90" s="134"/>
      <c r="DR90" s="134"/>
      <c r="DS90" s="134"/>
      <c r="DT90" s="134"/>
      <c r="DW90" s="128"/>
      <c r="DX90" s="135"/>
      <c r="DY90" s="135"/>
      <c r="EA90" s="134"/>
      <c r="EB90" s="134"/>
      <c r="EC90" s="134"/>
      <c r="ED90" s="134"/>
      <c r="EF90" s="70">
        <v>15</v>
      </c>
      <c r="EG90" s="128"/>
      <c r="EH90" s="135">
        <f t="shared" si="343"/>
        <v>0</v>
      </c>
      <c r="EI90" s="135">
        <f t="shared" si="344"/>
        <v>0</v>
      </c>
      <c r="EJ90" s="70">
        <f t="shared" si="345"/>
        <v>0</v>
      </c>
      <c r="EK90" s="70" t="e">
        <f t="shared" si="346"/>
        <v>#N/A</v>
      </c>
      <c r="EL90" s="70" t="e">
        <f t="shared" si="347"/>
        <v>#N/A</v>
      </c>
      <c r="EM90" s="70" t="e">
        <f t="shared" si="348"/>
        <v>#N/A</v>
      </c>
      <c r="EN90" s="70" t="e">
        <f t="shared" si="349"/>
        <v>#N/A</v>
      </c>
      <c r="EO90" s="138" t="e">
        <f t="shared" si="350"/>
        <v>#N/A</v>
      </c>
      <c r="ER90" s="128"/>
      <c r="ES90" s="135"/>
      <c r="ET90" s="135"/>
      <c r="EV90" s="134"/>
      <c r="EW90" s="134"/>
      <c r="EX90" s="134"/>
      <c r="EY90" s="134"/>
      <c r="IB90" s="128"/>
      <c r="IC90" s="135"/>
      <c r="ID90" s="135"/>
      <c r="IF90" s="253"/>
      <c r="IJ90" s="138"/>
      <c r="IN90" s="135">
        <f t="shared" si="323"/>
        <v>0</v>
      </c>
      <c r="IO90" s="135">
        <f t="shared" si="333"/>
        <v>0</v>
      </c>
      <c r="IP90" s="70">
        <f t="shared" si="334"/>
        <v>0</v>
      </c>
      <c r="IQ90" s="70" t="e">
        <f t="shared" si="339"/>
        <v>#N/A</v>
      </c>
      <c r="IR90" s="70" t="e">
        <f t="shared" si="340"/>
        <v>#N/A</v>
      </c>
      <c r="IS90" s="70" t="e">
        <f t="shared" si="341"/>
        <v>#N/A</v>
      </c>
      <c r="IT90" s="70" t="e">
        <f t="shared" si="342"/>
        <v>#N/A</v>
      </c>
      <c r="IU90" s="138" t="e">
        <f t="shared" si="335"/>
        <v>#N/A</v>
      </c>
    </row>
    <row r="91" spans="1:255" s="70" customFormat="1" x14ac:dyDescent="0.2">
      <c r="A91" s="127"/>
      <c r="B91" s="135">
        <f t="shared" si="324"/>
        <v>0</v>
      </c>
      <c r="C91" s="135">
        <f t="shared" si="325"/>
        <v>0</v>
      </c>
      <c r="D91" s="133">
        <f t="shared" si="326"/>
        <v>0</v>
      </c>
      <c r="E91" s="133">
        <f t="shared" si="327"/>
        <v>0</v>
      </c>
      <c r="F91" s="133">
        <f t="shared" si="328"/>
        <v>0</v>
      </c>
      <c r="G91" s="133"/>
      <c r="H91" s="133"/>
      <c r="I91" s="133"/>
      <c r="J91" s="133">
        <f t="shared" si="329"/>
        <v>0</v>
      </c>
      <c r="K91" s="133">
        <f t="shared" si="330"/>
        <v>0</v>
      </c>
      <c r="L91" s="133">
        <f t="shared" si="331"/>
        <v>0</v>
      </c>
      <c r="M91" s="133"/>
      <c r="N91" s="133"/>
      <c r="O91" s="128"/>
      <c r="P91" s="135"/>
      <c r="Q91" s="135"/>
      <c r="R91" s="133"/>
      <c r="S91" s="133"/>
      <c r="T91" s="133"/>
      <c r="U91" s="133"/>
      <c r="V91" s="133"/>
      <c r="W91" s="133"/>
      <c r="Y91" s="128"/>
      <c r="Z91" s="135"/>
      <c r="AA91" s="135"/>
      <c r="AG91" s="135"/>
      <c r="AH91" s="135"/>
      <c r="AI91" s="128"/>
      <c r="AJ91" s="135"/>
      <c r="AK91" s="135"/>
      <c r="AQ91" s="128"/>
      <c r="AR91" s="128"/>
      <c r="AS91" s="128"/>
      <c r="AT91" s="135"/>
      <c r="AU91" s="135"/>
      <c r="BC91" s="128"/>
      <c r="BD91" s="135"/>
      <c r="BE91" s="135"/>
      <c r="BM91" s="128"/>
      <c r="BN91" s="135"/>
      <c r="BO91" s="135"/>
      <c r="BW91" s="128"/>
      <c r="BX91" s="135"/>
      <c r="BY91" s="135"/>
      <c r="CG91" s="128"/>
      <c r="CH91" s="135"/>
      <c r="CI91" s="135"/>
      <c r="CR91" s="128"/>
      <c r="CS91" s="135"/>
      <c r="CT91" s="135"/>
      <c r="CV91" s="134"/>
      <c r="CW91" s="134"/>
      <c r="CX91" s="134"/>
      <c r="CY91" s="134"/>
      <c r="CZ91" s="134"/>
      <c r="DC91" s="128"/>
      <c r="DD91" s="135"/>
      <c r="DE91" s="135"/>
      <c r="DG91" s="134"/>
      <c r="DH91" s="134"/>
      <c r="DI91" s="134"/>
      <c r="DJ91" s="134"/>
      <c r="DM91" s="128"/>
      <c r="DN91" s="135"/>
      <c r="DO91" s="135"/>
      <c r="DQ91" s="134"/>
      <c r="DR91" s="134"/>
      <c r="DS91" s="134"/>
      <c r="DT91" s="134"/>
      <c r="DW91" s="128"/>
      <c r="DX91" s="135"/>
      <c r="DY91" s="135"/>
      <c r="EA91" s="134"/>
      <c r="EB91" s="134"/>
      <c r="EC91" s="134"/>
      <c r="ED91" s="134"/>
      <c r="EF91" s="70">
        <v>16</v>
      </c>
      <c r="EG91" s="128"/>
      <c r="EH91" s="135">
        <f t="shared" si="343"/>
        <v>0</v>
      </c>
      <c r="EI91" s="135">
        <f t="shared" si="344"/>
        <v>0</v>
      </c>
      <c r="EJ91" s="70">
        <f t="shared" si="345"/>
        <v>0</v>
      </c>
      <c r="EK91" s="70" t="e">
        <f t="shared" si="346"/>
        <v>#N/A</v>
      </c>
      <c r="EL91" s="70" t="e">
        <f t="shared" si="347"/>
        <v>#N/A</v>
      </c>
      <c r="EM91" s="70" t="e">
        <f t="shared" si="348"/>
        <v>#N/A</v>
      </c>
      <c r="EN91" s="70" t="e">
        <f t="shared" si="349"/>
        <v>#N/A</v>
      </c>
      <c r="EO91" s="138" t="e">
        <f t="shared" si="350"/>
        <v>#N/A</v>
      </c>
      <c r="ER91" s="128"/>
      <c r="ES91" s="135"/>
      <c r="ET91" s="135"/>
      <c r="EV91" s="134"/>
      <c r="EW91" s="134"/>
      <c r="EX91" s="134"/>
      <c r="EY91" s="134"/>
      <c r="IB91" s="128"/>
      <c r="IC91" s="135"/>
      <c r="ID91" s="135"/>
      <c r="IJ91" s="138"/>
      <c r="IM91" s="128"/>
      <c r="IN91" s="135">
        <f t="shared" si="323"/>
        <v>0</v>
      </c>
      <c r="IO91" s="135">
        <f t="shared" si="333"/>
        <v>0</v>
      </c>
      <c r="IP91" s="70">
        <f t="shared" si="334"/>
        <v>0</v>
      </c>
      <c r="IQ91" s="70" t="e">
        <f t="shared" si="339"/>
        <v>#N/A</v>
      </c>
      <c r="IR91" s="70" t="e">
        <f t="shared" si="340"/>
        <v>#N/A</v>
      </c>
      <c r="IS91" s="70" t="e">
        <f t="shared" si="341"/>
        <v>#N/A</v>
      </c>
      <c r="IT91" s="70" t="e">
        <f t="shared" si="342"/>
        <v>#N/A</v>
      </c>
      <c r="IU91" s="138" t="e">
        <f t="shared" si="335"/>
        <v>#N/A</v>
      </c>
    </row>
    <row r="92" spans="1:255" s="70" customFormat="1" x14ac:dyDescent="0.2">
      <c r="A92" s="128"/>
      <c r="B92" s="135">
        <f t="shared" si="324"/>
        <v>0</v>
      </c>
      <c r="C92" s="135">
        <f t="shared" si="325"/>
        <v>0</v>
      </c>
      <c r="D92" s="133">
        <f t="shared" si="326"/>
        <v>0</v>
      </c>
      <c r="E92" s="133">
        <f t="shared" si="327"/>
        <v>0</v>
      </c>
      <c r="F92" s="133">
        <f t="shared" si="328"/>
        <v>0</v>
      </c>
      <c r="G92" s="133"/>
      <c r="H92" s="133"/>
      <c r="I92" s="133"/>
      <c r="J92" s="133">
        <f t="shared" si="329"/>
        <v>0</v>
      </c>
      <c r="K92" s="133">
        <f t="shared" si="330"/>
        <v>0</v>
      </c>
      <c r="L92" s="133">
        <f t="shared" si="331"/>
        <v>0</v>
      </c>
      <c r="M92" s="133"/>
      <c r="N92" s="133"/>
      <c r="O92" s="128"/>
      <c r="P92" s="135"/>
      <c r="Q92" s="135"/>
      <c r="R92" s="133"/>
      <c r="S92" s="133"/>
      <c r="T92" s="133"/>
      <c r="U92" s="133"/>
      <c r="V92" s="133"/>
      <c r="W92" s="133"/>
      <c r="Y92" s="128"/>
      <c r="Z92" s="135"/>
      <c r="AA92" s="135"/>
      <c r="AG92" s="135"/>
      <c r="AH92" s="135"/>
      <c r="AI92" s="128"/>
      <c r="AJ92" s="135"/>
      <c r="AK92" s="135"/>
      <c r="AQ92" s="128"/>
      <c r="AR92" s="128"/>
      <c r="AS92" s="128"/>
      <c r="AT92" s="135"/>
      <c r="AU92" s="135"/>
      <c r="BC92" s="128"/>
      <c r="BD92" s="135"/>
      <c r="BE92" s="135"/>
      <c r="BM92" s="128"/>
      <c r="BN92" s="135"/>
      <c r="BO92" s="135"/>
      <c r="BW92" s="128"/>
      <c r="BX92" s="135"/>
      <c r="BY92" s="135"/>
      <c r="CG92" s="128"/>
      <c r="CH92" s="135"/>
      <c r="CI92" s="135"/>
      <c r="CR92" s="128"/>
      <c r="CS92" s="135"/>
      <c r="CT92" s="135"/>
      <c r="CV92" s="134"/>
      <c r="CW92" s="134"/>
      <c r="CX92" s="134"/>
      <c r="CY92" s="134"/>
      <c r="CZ92" s="134"/>
      <c r="DC92" s="128"/>
      <c r="DD92" s="135"/>
      <c r="DE92" s="135"/>
      <c r="DG92" s="134"/>
      <c r="DH92" s="134"/>
      <c r="DI92" s="134"/>
      <c r="DJ92" s="134"/>
      <c r="DM92" s="128"/>
      <c r="DN92" s="135"/>
      <c r="DO92" s="135"/>
      <c r="DQ92" s="134"/>
      <c r="DR92" s="134"/>
      <c r="DS92" s="134"/>
      <c r="DT92" s="134"/>
      <c r="DW92" s="128"/>
      <c r="DX92" s="135"/>
      <c r="DY92" s="135"/>
      <c r="EA92" s="134"/>
      <c r="EB92" s="134"/>
      <c r="EC92" s="134"/>
      <c r="ED92" s="134"/>
      <c r="EF92" s="70">
        <v>17</v>
      </c>
      <c r="EG92" s="128"/>
      <c r="EH92" s="135">
        <f t="shared" si="343"/>
        <v>0</v>
      </c>
      <c r="EI92" s="135">
        <f t="shared" si="344"/>
        <v>0</v>
      </c>
      <c r="EJ92" s="70">
        <f t="shared" si="345"/>
        <v>0</v>
      </c>
      <c r="EK92" s="70" t="e">
        <f t="shared" si="346"/>
        <v>#N/A</v>
      </c>
      <c r="EL92" s="70" t="e">
        <f t="shared" si="347"/>
        <v>#N/A</v>
      </c>
      <c r="EM92" s="70" t="e">
        <f t="shared" si="348"/>
        <v>#N/A</v>
      </c>
      <c r="EN92" s="70" t="e">
        <f t="shared" si="349"/>
        <v>#N/A</v>
      </c>
      <c r="EO92" s="138" t="e">
        <f t="shared" si="350"/>
        <v>#N/A</v>
      </c>
      <c r="ER92" s="128"/>
      <c r="ES92" s="135"/>
      <c r="ET92" s="135"/>
      <c r="EV92" s="134"/>
      <c r="EW92" s="134"/>
      <c r="EX92" s="134"/>
      <c r="EY92" s="134"/>
      <c r="IB92" s="128"/>
      <c r="IC92" s="135"/>
      <c r="ID92" s="135"/>
      <c r="IJ92" s="138"/>
      <c r="IM92" s="128"/>
      <c r="IN92" s="135">
        <f t="shared" si="323"/>
        <v>0</v>
      </c>
      <c r="IO92" s="135">
        <f t="shared" si="333"/>
        <v>0</v>
      </c>
      <c r="IP92" s="70">
        <f t="shared" si="334"/>
        <v>0</v>
      </c>
      <c r="IQ92" s="70" t="e">
        <f t="shared" si="339"/>
        <v>#N/A</v>
      </c>
      <c r="IR92" s="70" t="e">
        <f t="shared" si="340"/>
        <v>#N/A</v>
      </c>
      <c r="IS92" s="70" t="e">
        <f t="shared" si="341"/>
        <v>#N/A</v>
      </c>
      <c r="IT92" s="70" t="e">
        <f t="shared" si="342"/>
        <v>#N/A</v>
      </c>
      <c r="IU92" s="138" t="e">
        <f t="shared" si="335"/>
        <v>#N/A</v>
      </c>
    </row>
    <row r="93" spans="1:255" s="70" customFormat="1" x14ac:dyDescent="0.2">
      <c r="A93" s="128"/>
      <c r="B93" s="135">
        <f t="shared" si="324"/>
        <v>0</v>
      </c>
      <c r="C93" s="135">
        <f t="shared" si="325"/>
        <v>0</v>
      </c>
      <c r="D93" s="133">
        <f t="shared" si="326"/>
        <v>0</v>
      </c>
      <c r="E93" s="133">
        <f t="shared" si="327"/>
        <v>0</v>
      </c>
      <c r="F93" s="133">
        <f t="shared" si="328"/>
        <v>0</v>
      </c>
      <c r="G93" s="133"/>
      <c r="H93" s="133"/>
      <c r="I93" s="133"/>
      <c r="J93" s="133">
        <f t="shared" si="329"/>
        <v>0</v>
      </c>
      <c r="K93" s="133">
        <f t="shared" si="330"/>
        <v>0</v>
      </c>
      <c r="L93" s="133">
        <f t="shared" si="331"/>
        <v>0</v>
      </c>
      <c r="M93" s="133"/>
      <c r="N93" s="133"/>
      <c r="O93" s="128"/>
      <c r="P93" s="133"/>
      <c r="Q93" s="133"/>
      <c r="R93" s="133"/>
      <c r="S93" s="133"/>
      <c r="T93" s="133"/>
      <c r="U93" s="133"/>
      <c r="V93" s="133"/>
      <c r="W93" s="133"/>
      <c r="Y93" s="128"/>
      <c r="AI93" s="128"/>
      <c r="AS93" s="128"/>
      <c r="BC93" s="128"/>
      <c r="BM93" s="128"/>
      <c r="BW93" s="128"/>
      <c r="CG93" s="128"/>
      <c r="CR93" s="128"/>
      <c r="CV93" s="134"/>
      <c r="CW93" s="134"/>
      <c r="CX93" s="134"/>
      <c r="CY93" s="134"/>
      <c r="CZ93" s="134"/>
      <c r="DC93" s="128"/>
      <c r="DG93" s="134"/>
      <c r="DH93" s="134"/>
      <c r="DI93" s="134"/>
      <c r="DJ93" s="134"/>
      <c r="DM93" s="128"/>
      <c r="DQ93" s="134"/>
      <c r="DR93" s="134"/>
      <c r="DS93" s="134"/>
      <c r="DT93" s="134"/>
      <c r="DW93" s="128"/>
      <c r="EA93" s="134"/>
      <c r="EB93" s="134"/>
      <c r="EC93" s="134"/>
      <c r="ED93" s="134"/>
      <c r="EF93" s="70">
        <v>18</v>
      </c>
      <c r="EG93" s="128"/>
      <c r="EH93" s="135">
        <f t="shared" si="343"/>
        <v>0</v>
      </c>
      <c r="EI93" s="135">
        <f t="shared" si="344"/>
        <v>0</v>
      </c>
      <c r="EJ93" s="70">
        <f t="shared" si="345"/>
        <v>0</v>
      </c>
      <c r="EK93" s="70" t="e">
        <f t="shared" si="346"/>
        <v>#N/A</v>
      </c>
      <c r="EL93" s="70" t="e">
        <f t="shared" si="347"/>
        <v>#N/A</v>
      </c>
      <c r="EM93" s="70" t="e">
        <f t="shared" si="348"/>
        <v>#N/A</v>
      </c>
      <c r="EN93" s="70" t="e">
        <f t="shared" si="349"/>
        <v>#N/A</v>
      </c>
      <c r="EO93" s="138" t="e">
        <f t="shared" si="350"/>
        <v>#N/A</v>
      </c>
      <c r="ER93" s="128"/>
      <c r="EV93" s="134"/>
      <c r="EW93" s="134"/>
      <c r="EX93" s="134"/>
      <c r="EY93" s="134"/>
      <c r="IB93" s="128"/>
      <c r="IC93" s="135"/>
      <c r="ID93" s="135"/>
      <c r="IJ93" s="138"/>
      <c r="IM93" s="128"/>
      <c r="IN93" s="135">
        <f t="shared" si="323"/>
        <v>0</v>
      </c>
      <c r="IO93" s="135">
        <f t="shared" si="333"/>
        <v>0</v>
      </c>
      <c r="IP93" s="70">
        <f t="shared" si="334"/>
        <v>0</v>
      </c>
      <c r="IQ93" s="70" t="e">
        <f t="shared" si="339"/>
        <v>#N/A</v>
      </c>
      <c r="IR93" s="70" t="e">
        <f t="shared" si="340"/>
        <v>#N/A</v>
      </c>
      <c r="IS93" s="70" t="e">
        <f t="shared" si="341"/>
        <v>#N/A</v>
      </c>
      <c r="IT93" s="70" t="e">
        <f t="shared" si="342"/>
        <v>#N/A</v>
      </c>
      <c r="IU93" s="138" t="e">
        <f t="shared" si="335"/>
        <v>#N/A</v>
      </c>
    </row>
    <row r="94" spans="1:255" s="70" customFormat="1" x14ac:dyDescent="0.2">
      <c r="A94" s="53"/>
      <c r="B94" s="135">
        <f t="shared" si="324"/>
        <v>0</v>
      </c>
      <c r="C94" s="135">
        <f t="shared" si="325"/>
        <v>0</v>
      </c>
      <c r="D94" s="133">
        <f t="shared" si="326"/>
        <v>0</v>
      </c>
      <c r="E94" s="133">
        <f t="shared" si="327"/>
        <v>0</v>
      </c>
      <c r="F94" s="133">
        <f t="shared" si="328"/>
        <v>0</v>
      </c>
      <c r="G94" s="133"/>
      <c r="H94" s="133"/>
      <c r="I94" s="133"/>
      <c r="J94" s="133">
        <f t="shared" si="329"/>
        <v>0</v>
      </c>
      <c r="K94" s="133">
        <f t="shared" si="330"/>
        <v>0</v>
      </c>
      <c r="L94" s="133">
        <f t="shared" si="331"/>
        <v>0</v>
      </c>
      <c r="M94" s="133"/>
      <c r="N94" s="133"/>
      <c r="O94" s="128"/>
      <c r="P94" s="135"/>
      <c r="Q94" s="135"/>
      <c r="R94" s="133"/>
      <c r="S94" s="133"/>
      <c r="T94" s="133"/>
      <c r="U94" s="133"/>
      <c r="V94" s="133"/>
      <c r="W94" s="133"/>
      <c r="Y94" s="128"/>
      <c r="Z94" s="135"/>
      <c r="AA94" s="135"/>
      <c r="AG94" s="135"/>
      <c r="AH94" s="135"/>
      <c r="AI94" s="128"/>
      <c r="AJ94" s="135"/>
      <c r="AK94" s="135"/>
      <c r="AS94" s="128"/>
      <c r="AT94" s="135"/>
      <c r="AU94" s="135"/>
      <c r="BC94" s="128"/>
      <c r="BD94" s="135"/>
      <c r="BE94" s="135"/>
      <c r="BM94" s="128"/>
      <c r="BN94" s="135"/>
      <c r="BO94" s="135"/>
      <c r="BW94" s="128"/>
      <c r="BX94" s="135"/>
      <c r="BY94" s="135"/>
      <c r="CG94" s="128"/>
      <c r="CH94" s="135"/>
      <c r="CI94" s="135"/>
      <c r="CR94" s="128"/>
      <c r="CS94" s="135"/>
      <c r="CT94" s="135"/>
      <c r="CV94" s="134"/>
      <c r="CW94" s="134"/>
      <c r="CX94" s="134"/>
      <c r="CY94" s="134"/>
      <c r="CZ94" s="134"/>
      <c r="DC94" s="128"/>
      <c r="DD94" s="135"/>
      <c r="DE94" s="135"/>
      <c r="DG94" s="134"/>
      <c r="DH94" s="134"/>
      <c r="DI94" s="134"/>
      <c r="DJ94" s="134"/>
      <c r="DM94" s="128"/>
      <c r="DN94" s="135"/>
      <c r="DO94" s="135"/>
      <c r="DQ94" s="134"/>
      <c r="DR94" s="134"/>
      <c r="DS94" s="134"/>
      <c r="DT94" s="134"/>
      <c r="DW94" s="128"/>
      <c r="DX94" s="135"/>
      <c r="DY94" s="135"/>
      <c r="EA94" s="134"/>
      <c r="EB94" s="134"/>
      <c r="EC94" s="134"/>
      <c r="ED94" s="134"/>
      <c r="EF94" s="70">
        <v>19</v>
      </c>
      <c r="EG94" s="128"/>
      <c r="EH94" s="135">
        <f t="shared" si="343"/>
        <v>0</v>
      </c>
      <c r="EI94" s="135">
        <f t="shared" si="344"/>
        <v>0</v>
      </c>
      <c r="EJ94" s="70">
        <f t="shared" si="345"/>
        <v>0</v>
      </c>
      <c r="EK94" s="70" t="e">
        <f t="shared" si="346"/>
        <v>#N/A</v>
      </c>
      <c r="EL94" s="70" t="e">
        <f t="shared" si="347"/>
        <v>#N/A</v>
      </c>
      <c r="EM94" s="70" t="e">
        <f t="shared" si="348"/>
        <v>#N/A</v>
      </c>
      <c r="EN94" s="70" t="e">
        <f t="shared" si="349"/>
        <v>#N/A</v>
      </c>
      <c r="EO94" s="138" t="e">
        <f t="shared" si="350"/>
        <v>#N/A</v>
      </c>
      <c r="ER94" s="128"/>
      <c r="ES94" s="135"/>
      <c r="ET94" s="135"/>
      <c r="EV94" s="134"/>
      <c r="EW94" s="134"/>
      <c r="EX94" s="134"/>
      <c r="EY94" s="134"/>
      <c r="IB94" s="128"/>
      <c r="IC94" s="135"/>
      <c r="ID94" s="135"/>
      <c r="IJ94" s="138"/>
      <c r="IM94" s="128"/>
      <c r="IN94" s="135">
        <f t="shared" ref="IN94:IN125" si="351">VLOOKUP(IM94,Namn,27)</f>
        <v>0</v>
      </c>
      <c r="IO94" s="135">
        <f t="shared" si="333"/>
        <v>0</v>
      </c>
      <c r="IP94" s="70">
        <f t="shared" si="334"/>
        <v>0</v>
      </c>
      <c r="IQ94" s="70" t="e">
        <f t="shared" si="339"/>
        <v>#N/A</v>
      </c>
      <c r="IR94" s="70" t="e">
        <f t="shared" si="340"/>
        <v>#N/A</v>
      </c>
      <c r="IS94" s="70" t="e">
        <f t="shared" si="341"/>
        <v>#N/A</v>
      </c>
      <c r="IT94" s="70" t="e">
        <f t="shared" si="342"/>
        <v>#N/A</v>
      </c>
      <c r="IU94" s="138" t="e">
        <f t="shared" si="335"/>
        <v>#N/A</v>
      </c>
    </row>
    <row r="95" spans="1:255" s="70" customFormat="1" x14ac:dyDescent="0.2">
      <c r="A95" s="53"/>
      <c r="B95" s="135">
        <f t="shared" si="324"/>
        <v>0</v>
      </c>
      <c r="C95" s="135">
        <f t="shared" si="325"/>
        <v>0</v>
      </c>
      <c r="D95" s="133">
        <f t="shared" si="326"/>
        <v>0</v>
      </c>
      <c r="E95" s="133">
        <f t="shared" si="327"/>
        <v>0</v>
      </c>
      <c r="F95" s="133">
        <f t="shared" si="328"/>
        <v>0</v>
      </c>
      <c r="G95" s="133"/>
      <c r="H95" s="133"/>
      <c r="I95" s="133"/>
      <c r="J95" s="133">
        <f t="shared" si="329"/>
        <v>0</v>
      </c>
      <c r="K95" s="133">
        <f t="shared" si="330"/>
        <v>0</v>
      </c>
      <c r="L95" s="133">
        <f t="shared" si="331"/>
        <v>0</v>
      </c>
      <c r="M95" s="133"/>
      <c r="N95" s="133"/>
      <c r="O95" s="128"/>
      <c r="P95" s="135"/>
      <c r="Q95" s="135"/>
      <c r="R95" s="133"/>
      <c r="S95" s="133"/>
      <c r="T95" s="133"/>
      <c r="U95" s="133"/>
      <c r="V95" s="133"/>
      <c r="W95" s="133"/>
      <c r="Y95" s="128"/>
      <c r="Z95" s="135"/>
      <c r="AA95" s="135"/>
      <c r="AG95" s="135"/>
      <c r="AH95" s="135"/>
      <c r="AI95" s="128"/>
      <c r="AJ95" s="135"/>
      <c r="AK95" s="135"/>
      <c r="AS95" s="128"/>
      <c r="AT95" s="135"/>
      <c r="AU95" s="135"/>
      <c r="BC95" s="128"/>
      <c r="BD95" s="135"/>
      <c r="BE95" s="135"/>
      <c r="BM95" s="128"/>
      <c r="BN95" s="135"/>
      <c r="BO95" s="135"/>
      <c r="BW95" s="128"/>
      <c r="BX95" s="135"/>
      <c r="BY95" s="135"/>
      <c r="CG95" s="128"/>
      <c r="CH95" s="135"/>
      <c r="CI95" s="135"/>
      <c r="CR95" s="128"/>
      <c r="CS95" s="135"/>
      <c r="CT95" s="135"/>
      <c r="CV95" s="134"/>
      <c r="CW95" s="134"/>
      <c r="CX95" s="134"/>
      <c r="CY95" s="134"/>
      <c r="CZ95" s="134"/>
      <c r="DC95" s="128"/>
      <c r="DD95" s="135"/>
      <c r="DE95" s="135"/>
      <c r="DG95" s="134"/>
      <c r="DH95" s="134"/>
      <c r="DI95" s="134"/>
      <c r="DJ95" s="134"/>
      <c r="DM95" s="128"/>
      <c r="DN95" s="135"/>
      <c r="DO95" s="135"/>
      <c r="DQ95" s="134"/>
      <c r="DR95" s="134"/>
      <c r="DS95" s="134"/>
      <c r="DT95" s="134"/>
      <c r="DW95" s="128"/>
      <c r="DX95" s="135"/>
      <c r="DY95" s="135"/>
      <c r="EA95" s="134"/>
      <c r="EB95" s="134"/>
      <c r="EC95" s="134"/>
      <c r="ED95" s="134"/>
      <c r="EF95" s="70">
        <v>20</v>
      </c>
      <c r="EG95" s="128"/>
      <c r="EH95" s="135">
        <f t="shared" si="343"/>
        <v>0</v>
      </c>
      <c r="EI95" s="135">
        <f t="shared" si="344"/>
        <v>0</v>
      </c>
      <c r="EJ95" s="70">
        <f t="shared" si="345"/>
        <v>0</v>
      </c>
      <c r="EK95" s="70" t="e">
        <f t="shared" si="346"/>
        <v>#N/A</v>
      </c>
      <c r="EL95" s="70" t="e">
        <f t="shared" si="347"/>
        <v>#N/A</v>
      </c>
      <c r="EM95" s="70" t="e">
        <f t="shared" si="348"/>
        <v>#N/A</v>
      </c>
      <c r="EN95" s="70" t="e">
        <f t="shared" si="349"/>
        <v>#N/A</v>
      </c>
      <c r="EO95" s="138" t="e">
        <f t="shared" si="350"/>
        <v>#N/A</v>
      </c>
      <c r="ER95" s="128"/>
      <c r="ES95" s="135"/>
      <c r="ET95" s="135"/>
      <c r="EV95" s="134"/>
      <c r="EW95" s="134"/>
      <c r="EX95" s="134"/>
      <c r="EY95" s="134"/>
      <c r="IB95" s="128"/>
      <c r="IC95" s="135"/>
      <c r="ID95" s="135"/>
      <c r="IJ95" s="138"/>
      <c r="IM95" s="128"/>
      <c r="IN95" s="135">
        <f t="shared" si="351"/>
        <v>0</v>
      </c>
      <c r="IO95" s="135">
        <f t="shared" si="333"/>
        <v>0</v>
      </c>
      <c r="IP95" s="70">
        <f t="shared" si="334"/>
        <v>0</v>
      </c>
      <c r="IQ95" s="70" t="e">
        <f t="shared" si="339"/>
        <v>#N/A</v>
      </c>
      <c r="IR95" s="70" t="e">
        <f t="shared" si="340"/>
        <v>#N/A</v>
      </c>
      <c r="IS95" s="70" t="e">
        <f t="shared" si="341"/>
        <v>#N/A</v>
      </c>
      <c r="IT95" s="70" t="e">
        <f t="shared" si="342"/>
        <v>#N/A</v>
      </c>
      <c r="IU95" s="138" t="e">
        <f t="shared" si="335"/>
        <v>#N/A</v>
      </c>
    </row>
    <row r="96" spans="1:255" s="70" customFormat="1" x14ac:dyDescent="0.2">
      <c r="A96" s="53"/>
      <c r="B96" s="135">
        <f t="shared" si="324"/>
        <v>0</v>
      </c>
      <c r="C96" s="135">
        <f t="shared" si="325"/>
        <v>0</v>
      </c>
      <c r="D96" s="133">
        <f t="shared" si="326"/>
        <v>0</v>
      </c>
      <c r="E96" s="133">
        <f t="shared" si="327"/>
        <v>0</v>
      </c>
      <c r="F96" s="133">
        <f t="shared" si="328"/>
        <v>0</v>
      </c>
      <c r="G96" s="133"/>
      <c r="H96" s="133"/>
      <c r="I96" s="133"/>
      <c r="J96" s="133">
        <f t="shared" si="329"/>
        <v>0</v>
      </c>
      <c r="K96" s="133">
        <f t="shared" si="330"/>
        <v>0</v>
      </c>
      <c r="L96" s="133">
        <f t="shared" si="331"/>
        <v>0</v>
      </c>
      <c r="M96" s="133"/>
      <c r="N96" s="133"/>
      <c r="O96" s="128"/>
      <c r="P96" s="135"/>
      <c r="Q96" s="135"/>
      <c r="R96" s="133"/>
      <c r="S96" s="133"/>
      <c r="T96" s="133"/>
      <c r="U96" s="133"/>
      <c r="V96" s="133"/>
      <c r="W96" s="133"/>
      <c r="Y96" s="128"/>
      <c r="Z96" s="135"/>
      <c r="AA96" s="135"/>
      <c r="AG96" s="135"/>
      <c r="AH96" s="135"/>
      <c r="AI96" s="128"/>
      <c r="AJ96" s="135"/>
      <c r="AK96" s="135"/>
      <c r="AS96" s="128"/>
      <c r="AT96" s="135"/>
      <c r="AU96" s="135"/>
      <c r="BC96" s="128"/>
      <c r="BD96" s="135"/>
      <c r="BE96" s="135"/>
      <c r="BM96" s="128"/>
      <c r="BN96" s="135"/>
      <c r="BO96" s="135"/>
      <c r="BW96" s="128"/>
      <c r="BX96" s="135"/>
      <c r="BY96" s="135"/>
      <c r="CG96" s="128"/>
      <c r="CH96" s="135"/>
      <c r="CI96" s="135"/>
      <c r="CR96" s="128"/>
      <c r="CS96" s="135"/>
      <c r="CT96" s="135"/>
      <c r="CV96" s="134"/>
      <c r="CW96" s="134"/>
      <c r="CX96" s="134"/>
      <c r="CY96" s="134"/>
      <c r="CZ96" s="134"/>
      <c r="DC96" s="128"/>
      <c r="DD96" s="135"/>
      <c r="DE96" s="135"/>
      <c r="DG96" s="134"/>
      <c r="DH96" s="134"/>
      <c r="DI96" s="134"/>
      <c r="DJ96" s="134"/>
      <c r="DM96" s="128"/>
      <c r="DN96" s="135"/>
      <c r="DO96" s="135"/>
      <c r="DQ96" s="134"/>
      <c r="DR96" s="134"/>
      <c r="DS96" s="134"/>
      <c r="DT96" s="134"/>
      <c r="DW96" s="128"/>
      <c r="DX96" s="135"/>
      <c r="DY96" s="135"/>
      <c r="EA96" s="134"/>
      <c r="EB96" s="134"/>
      <c r="EC96" s="134"/>
      <c r="ED96" s="134"/>
      <c r="EF96" s="70">
        <v>21</v>
      </c>
      <c r="EG96" s="128"/>
      <c r="EH96" s="135">
        <f t="shared" si="343"/>
        <v>0</v>
      </c>
      <c r="EI96" s="135">
        <f t="shared" si="344"/>
        <v>0</v>
      </c>
      <c r="EJ96" s="70">
        <f t="shared" si="345"/>
        <v>0</v>
      </c>
      <c r="EK96" s="70" t="e">
        <f t="shared" si="346"/>
        <v>#N/A</v>
      </c>
      <c r="EL96" s="70" t="e">
        <f t="shared" si="347"/>
        <v>#N/A</v>
      </c>
      <c r="EM96" s="70" t="e">
        <f t="shared" si="348"/>
        <v>#N/A</v>
      </c>
      <c r="EN96" s="70" t="e">
        <f t="shared" si="349"/>
        <v>#N/A</v>
      </c>
      <c r="EO96" s="138" t="e">
        <f t="shared" si="350"/>
        <v>#N/A</v>
      </c>
      <c r="ER96" s="128"/>
      <c r="ES96" s="135"/>
      <c r="ET96" s="135"/>
      <c r="EV96" s="134"/>
      <c r="EW96" s="134"/>
      <c r="EX96" s="134"/>
      <c r="EY96" s="134"/>
      <c r="IB96" s="128"/>
      <c r="IC96" s="135"/>
      <c r="ID96" s="135"/>
      <c r="IJ96" s="138"/>
      <c r="IN96" s="135">
        <f t="shared" si="351"/>
        <v>0</v>
      </c>
      <c r="IO96" s="135">
        <f t="shared" si="333"/>
        <v>0</v>
      </c>
      <c r="IP96" s="70">
        <f t="shared" si="334"/>
        <v>0</v>
      </c>
      <c r="IQ96" s="70" t="e">
        <f t="shared" si="339"/>
        <v>#N/A</v>
      </c>
      <c r="IR96" s="70" t="e">
        <f t="shared" si="340"/>
        <v>#N/A</v>
      </c>
      <c r="IS96" s="70" t="e">
        <f t="shared" si="341"/>
        <v>#N/A</v>
      </c>
      <c r="IT96" s="70" t="e">
        <f t="shared" si="342"/>
        <v>#N/A</v>
      </c>
      <c r="IU96" s="138" t="e">
        <f t="shared" si="335"/>
        <v>#N/A</v>
      </c>
    </row>
    <row r="97" spans="1:255" s="70" customFormat="1" x14ac:dyDescent="0.2">
      <c r="A97" s="53"/>
      <c r="B97" s="135">
        <f t="shared" si="324"/>
        <v>0</v>
      </c>
      <c r="C97" s="135">
        <f t="shared" si="325"/>
        <v>0</v>
      </c>
      <c r="D97" s="133">
        <f t="shared" si="326"/>
        <v>0</v>
      </c>
      <c r="E97" s="133">
        <f t="shared" si="327"/>
        <v>0</v>
      </c>
      <c r="F97" s="133">
        <f t="shared" si="328"/>
        <v>0</v>
      </c>
      <c r="G97" s="133"/>
      <c r="H97" s="133"/>
      <c r="I97" s="133"/>
      <c r="J97" s="133">
        <f t="shared" si="329"/>
        <v>0</v>
      </c>
      <c r="K97" s="133">
        <f t="shared" si="330"/>
        <v>0</v>
      </c>
      <c r="L97" s="133">
        <f t="shared" si="331"/>
        <v>0</v>
      </c>
      <c r="M97" s="133"/>
      <c r="N97" s="133"/>
      <c r="O97" s="128"/>
      <c r="P97" s="135"/>
      <c r="Q97" s="135"/>
      <c r="R97" s="133"/>
      <c r="S97" s="133"/>
      <c r="T97" s="133"/>
      <c r="U97" s="133"/>
      <c r="V97" s="133"/>
      <c r="W97" s="133"/>
      <c r="Y97" s="128"/>
      <c r="Z97" s="135"/>
      <c r="AA97" s="135"/>
      <c r="AG97" s="135"/>
      <c r="AH97" s="135"/>
      <c r="AI97" s="128"/>
      <c r="AJ97" s="135"/>
      <c r="AK97" s="135"/>
      <c r="AQ97" s="128"/>
      <c r="AR97" s="128"/>
      <c r="AS97" s="128"/>
      <c r="AT97" s="135"/>
      <c r="AU97" s="135"/>
      <c r="BC97" s="128"/>
      <c r="BD97" s="135"/>
      <c r="BE97" s="135"/>
      <c r="BM97" s="128"/>
      <c r="BN97" s="135"/>
      <c r="BO97" s="135"/>
      <c r="BW97" s="128"/>
      <c r="BX97" s="135"/>
      <c r="BY97" s="135"/>
      <c r="CG97" s="128"/>
      <c r="CH97" s="135"/>
      <c r="CI97" s="135"/>
      <c r="CR97" s="128"/>
      <c r="CS97" s="135"/>
      <c r="CT97" s="135"/>
      <c r="CV97" s="134"/>
      <c r="CW97" s="134"/>
      <c r="CX97" s="134"/>
      <c r="CY97" s="134"/>
      <c r="CZ97" s="134"/>
      <c r="DC97" s="128"/>
      <c r="DD97" s="135"/>
      <c r="DE97" s="135"/>
      <c r="DG97" s="134"/>
      <c r="DH97" s="134"/>
      <c r="DI97" s="134"/>
      <c r="DJ97" s="134"/>
      <c r="DM97" s="128"/>
      <c r="DN97" s="135"/>
      <c r="DO97" s="135"/>
      <c r="DQ97" s="134"/>
      <c r="DR97" s="134"/>
      <c r="DS97" s="134"/>
      <c r="DT97" s="134"/>
      <c r="DW97" s="128"/>
      <c r="DX97" s="135"/>
      <c r="DY97" s="135"/>
      <c r="EA97" s="134"/>
      <c r="EB97" s="134"/>
      <c r="EC97" s="134"/>
      <c r="ED97" s="134"/>
      <c r="EF97" s="70">
        <v>22</v>
      </c>
      <c r="EH97" s="135">
        <f t="shared" si="343"/>
        <v>0</v>
      </c>
      <c r="EI97" s="135">
        <f t="shared" si="344"/>
        <v>0</v>
      </c>
      <c r="EJ97" s="70">
        <f t="shared" si="345"/>
        <v>0</v>
      </c>
      <c r="EK97" s="70" t="e">
        <f t="shared" si="346"/>
        <v>#N/A</v>
      </c>
      <c r="EL97" s="70" t="e">
        <f t="shared" si="347"/>
        <v>#N/A</v>
      </c>
      <c r="EM97" s="70" t="e">
        <f t="shared" si="348"/>
        <v>#N/A</v>
      </c>
      <c r="EN97" s="70" t="e">
        <f t="shared" si="349"/>
        <v>#N/A</v>
      </c>
      <c r="EO97" s="138" t="e">
        <f t="shared" si="350"/>
        <v>#N/A</v>
      </c>
      <c r="ER97" s="128"/>
      <c r="ES97" s="135"/>
      <c r="ET97" s="135"/>
      <c r="EV97" s="134"/>
      <c r="EW97" s="134"/>
      <c r="EX97" s="134"/>
      <c r="EY97" s="134"/>
      <c r="IB97" s="128"/>
      <c r="IC97" s="135"/>
      <c r="ID97" s="135"/>
      <c r="IJ97" s="138"/>
      <c r="IM97" s="128"/>
      <c r="IN97" s="135">
        <f t="shared" si="351"/>
        <v>0</v>
      </c>
      <c r="IO97" s="135">
        <f t="shared" si="333"/>
        <v>0</v>
      </c>
      <c r="IP97" s="70">
        <f t="shared" si="334"/>
        <v>0</v>
      </c>
      <c r="IQ97" s="70" t="e">
        <f t="shared" si="339"/>
        <v>#N/A</v>
      </c>
      <c r="IR97" s="70" t="e">
        <f t="shared" si="340"/>
        <v>#N/A</v>
      </c>
      <c r="IS97" s="70" t="e">
        <f t="shared" si="341"/>
        <v>#N/A</v>
      </c>
      <c r="IT97" s="70" t="e">
        <f t="shared" si="342"/>
        <v>#N/A</v>
      </c>
      <c r="IU97" s="138" t="e">
        <f t="shared" si="335"/>
        <v>#N/A</v>
      </c>
    </row>
    <row r="98" spans="1:255" s="70" customFormat="1" x14ac:dyDescent="0.2">
      <c r="A98" s="53"/>
      <c r="B98" s="135">
        <f t="shared" si="324"/>
        <v>0</v>
      </c>
      <c r="C98" s="135">
        <f t="shared" si="325"/>
        <v>0</v>
      </c>
      <c r="D98" s="133">
        <f t="shared" si="326"/>
        <v>0</v>
      </c>
      <c r="E98" s="133">
        <f t="shared" si="327"/>
        <v>0</v>
      </c>
      <c r="F98" s="133">
        <f t="shared" si="328"/>
        <v>0</v>
      </c>
      <c r="G98" s="133"/>
      <c r="H98" s="133"/>
      <c r="I98" s="133"/>
      <c r="J98" s="133">
        <f t="shared" si="329"/>
        <v>0</v>
      </c>
      <c r="K98" s="133">
        <f t="shared" si="330"/>
        <v>0</v>
      </c>
      <c r="L98" s="133">
        <f t="shared" si="331"/>
        <v>0</v>
      </c>
      <c r="M98" s="133"/>
      <c r="N98" s="133"/>
      <c r="O98" s="128"/>
      <c r="P98" s="135"/>
      <c r="Q98" s="135"/>
      <c r="R98" s="133"/>
      <c r="S98" s="133"/>
      <c r="T98" s="133"/>
      <c r="U98" s="133"/>
      <c r="V98" s="133"/>
      <c r="W98" s="133"/>
      <c r="Y98" s="128"/>
      <c r="Z98" s="135"/>
      <c r="AA98" s="135"/>
      <c r="AG98" s="135"/>
      <c r="AH98" s="135"/>
      <c r="AI98" s="128"/>
      <c r="AJ98" s="135"/>
      <c r="AK98" s="135"/>
      <c r="AQ98" s="128"/>
      <c r="AR98" s="128"/>
      <c r="AS98" s="128"/>
      <c r="AT98" s="135"/>
      <c r="AU98" s="135"/>
      <c r="BC98" s="128"/>
      <c r="BD98" s="135"/>
      <c r="BE98" s="135"/>
      <c r="BM98" s="128"/>
      <c r="BN98" s="135"/>
      <c r="BO98" s="135"/>
      <c r="BW98" s="128"/>
      <c r="BX98" s="135"/>
      <c r="BY98" s="135"/>
      <c r="CG98" s="128"/>
      <c r="CH98" s="135"/>
      <c r="CI98" s="135"/>
      <c r="CR98" s="128"/>
      <c r="CS98" s="135"/>
      <c r="CT98" s="135"/>
      <c r="CV98" s="134"/>
      <c r="CW98" s="134"/>
      <c r="CX98" s="134"/>
      <c r="CY98" s="134"/>
      <c r="CZ98" s="134"/>
      <c r="DC98" s="128"/>
      <c r="DD98" s="135"/>
      <c r="DE98" s="135"/>
      <c r="DG98" s="134"/>
      <c r="DH98" s="134"/>
      <c r="DI98" s="134"/>
      <c r="DJ98" s="134"/>
      <c r="DM98" s="128"/>
      <c r="DN98" s="135"/>
      <c r="DO98" s="135"/>
      <c r="DQ98" s="134"/>
      <c r="DR98" s="134"/>
      <c r="DS98" s="134"/>
      <c r="DT98" s="134"/>
      <c r="DW98" s="128"/>
      <c r="DX98" s="135"/>
      <c r="DY98" s="135"/>
      <c r="EA98" s="134"/>
      <c r="EB98" s="134"/>
      <c r="EC98" s="134"/>
      <c r="ED98" s="134"/>
      <c r="EF98" s="70">
        <v>23</v>
      </c>
      <c r="EG98" s="128"/>
      <c r="EH98" s="135">
        <f t="shared" si="343"/>
        <v>0</v>
      </c>
      <c r="EI98" s="135">
        <f t="shared" si="344"/>
        <v>0</v>
      </c>
      <c r="EJ98" s="70">
        <f t="shared" si="345"/>
        <v>0</v>
      </c>
      <c r="EK98" s="70" t="e">
        <f t="shared" si="346"/>
        <v>#N/A</v>
      </c>
      <c r="EL98" s="70" t="e">
        <f t="shared" si="347"/>
        <v>#N/A</v>
      </c>
      <c r="EM98" s="70" t="e">
        <f t="shared" si="348"/>
        <v>#N/A</v>
      </c>
      <c r="EN98" s="70" t="e">
        <f t="shared" si="349"/>
        <v>#N/A</v>
      </c>
      <c r="EO98" s="138" t="e">
        <f t="shared" si="350"/>
        <v>#N/A</v>
      </c>
      <c r="ER98" s="128"/>
      <c r="ES98" s="135"/>
      <c r="ET98" s="135"/>
      <c r="EV98" s="134"/>
      <c r="EW98" s="134"/>
      <c r="EX98" s="134"/>
      <c r="EY98" s="134"/>
      <c r="IB98" s="128"/>
      <c r="IC98" s="135"/>
      <c r="ID98" s="135"/>
      <c r="IJ98" s="138"/>
      <c r="IM98" s="128"/>
      <c r="IN98" s="135">
        <f t="shared" si="351"/>
        <v>0</v>
      </c>
      <c r="IO98" s="135">
        <f t="shared" si="333"/>
        <v>0</v>
      </c>
      <c r="IP98" s="70">
        <f t="shared" si="334"/>
        <v>0</v>
      </c>
      <c r="IQ98" s="70" t="e">
        <f t="shared" si="339"/>
        <v>#N/A</v>
      </c>
      <c r="IR98" s="70" t="e">
        <f t="shared" si="340"/>
        <v>#N/A</v>
      </c>
      <c r="IS98" s="70" t="e">
        <f t="shared" si="341"/>
        <v>#N/A</v>
      </c>
      <c r="IT98" s="70" t="e">
        <f t="shared" si="342"/>
        <v>#N/A</v>
      </c>
      <c r="IU98" s="138" t="e">
        <f t="shared" si="335"/>
        <v>#N/A</v>
      </c>
    </row>
    <row r="99" spans="1:255" s="70" customFormat="1" x14ac:dyDescent="0.2">
      <c r="A99" s="53"/>
      <c r="B99" s="135">
        <f t="shared" ref="B99:B126" si="352">VLOOKUP(A99,Namn,2)</f>
        <v>0</v>
      </c>
      <c r="C99" s="135">
        <f t="shared" ref="C99:C130" si="353">VLOOKUP(A99,Namn,3)</f>
        <v>0</v>
      </c>
      <c r="D99" s="133">
        <f t="shared" ref="D99:D126" si="354">VLOOKUP(A99,Namn,27)</f>
        <v>0</v>
      </c>
      <c r="E99" s="133">
        <f t="shared" ref="E99:E126" si="355">VLOOKUP(A99,Namn,10)</f>
        <v>0</v>
      </c>
      <c r="F99" s="133">
        <f t="shared" si="328"/>
        <v>0</v>
      </c>
      <c r="G99" s="133"/>
      <c r="H99" s="133"/>
      <c r="I99" s="133"/>
      <c r="J99" s="133">
        <f t="shared" ref="J99:J130" si="356">SUM(G99:I99)</f>
        <v>0</v>
      </c>
      <c r="K99" s="133">
        <f t="shared" ref="K99:K104" si="357">VLOOKUP(A99,Namn,8)</f>
        <v>0</v>
      </c>
      <c r="L99" s="133">
        <f t="shared" ref="L99:L104" si="358">VLOOKUP(A99,Namn,9)</f>
        <v>0</v>
      </c>
      <c r="M99" s="133"/>
      <c r="N99" s="133"/>
      <c r="O99" s="128"/>
      <c r="P99" s="135"/>
      <c r="Q99" s="135"/>
      <c r="R99" s="133"/>
      <c r="S99" s="133"/>
      <c r="T99" s="133"/>
      <c r="U99" s="133"/>
      <c r="V99" s="133"/>
      <c r="W99" s="133"/>
      <c r="Y99" s="128"/>
      <c r="Z99" s="135"/>
      <c r="AA99" s="135"/>
      <c r="AG99" s="135"/>
      <c r="AH99" s="135"/>
      <c r="AI99" s="128"/>
      <c r="AJ99" s="135"/>
      <c r="AK99" s="135"/>
      <c r="AQ99" s="128"/>
      <c r="AR99" s="128"/>
      <c r="AS99" s="128"/>
      <c r="AT99" s="135"/>
      <c r="AU99" s="135"/>
      <c r="BC99" s="128"/>
      <c r="BD99" s="135"/>
      <c r="BE99" s="135"/>
      <c r="BM99" s="128"/>
      <c r="BN99" s="135"/>
      <c r="BO99" s="135"/>
      <c r="BW99" s="128"/>
      <c r="BX99" s="135"/>
      <c r="BY99" s="135"/>
      <c r="CG99" s="128"/>
      <c r="CH99" s="135"/>
      <c r="CI99" s="135"/>
      <c r="CR99" s="128"/>
      <c r="CS99" s="135"/>
      <c r="CT99" s="135"/>
      <c r="CV99" s="134"/>
      <c r="CW99" s="134"/>
      <c r="CX99" s="134"/>
      <c r="CY99" s="134"/>
      <c r="CZ99" s="134"/>
      <c r="DC99" s="128"/>
      <c r="DD99" s="135"/>
      <c r="DE99" s="135"/>
      <c r="DG99" s="134"/>
      <c r="DH99" s="134"/>
      <c r="DI99" s="134"/>
      <c r="DJ99" s="134"/>
      <c r="DM99" s="128"/>
      <c r="DN99" s="135"/>
      <c r="DO99" s="135"/>
      <c r="DQ99" s="134"/>
      <c r="DR99" s="134"/>
      <c r="DS99" s="134"/>
      <c r="DT99" s="134"/>
      <c r="DW99" s="128"/>
      <c r="DX99" s="135"/>
      <c r="DY99" s="135"/>
      <c r="EA99" s="134"/>
      <c r="EB99" s="134"/>
      <c r="EC99" s="134"/>
      <c r="ED99" s="134"/>
      <c r="EF99" s="70">
        <v>24</v>
      </c>
      <c r="EG99" s="128"/>
      <c r="EH99" s="135">
        <f t="shared" si="343"/>
        <v>0</v>
      </c>
      <c r="EI99" s="135">
        <f t="shared" si="344"/>
        <v>0</v>
      </c>
      <c r="EJ99" s="70">
        <f t="shared" si="345"/>
        <v>0</v>
      </c>
      <c r="EK99" s="70" t="e">
        <f t="shared" si="346"/>
        <v>#N/A</v>
      </c>
      <c r="EL99" s="70" t="e">
        <f t="shared" si="347"/>
        <v>#N/A</v>
      </c>
      <c r="EM99" s="70" t="e">
        <f t="shared" si="348"/>
        <v>#N/A</v>
      </c>
      <c r="EN99" s="70" t="e">
        <f t="shared" si="349"/>
        <v>#N/A</v>
      </c>
      <c r="EO99" s="138" t="e">
        <f t="shared" si="350"/>
        <v>#N/A</v>
      </c>
      <c r="ER99" s="128"/>
      <c r="ES99" s="135"/>
      <c r="ET99" s="135"/>
      <c r="EV99" s="134"/>
      <c r="EW99" s="134"/>
      <c r="EX99" s="134"/>
      <c r="EY99" s="134"/>
      <c r="IB99" s="128"/>
      <c r="IC99" s="135"/>
      <c r="ID99" s="135"/>
      <c r="IJ99" s="138"/>
      <c r="IN99" s="135">
        <f t="shared" si="351"/>
        <v>0</v>
      </c>
      <c r="IO99" s="135">
        <f t="shared" ref="IO99:IO130" si="359">VLOOKUP(IM99,Namn,3)</f>
        <v>0</v>
      </c>
      <c r="IP99" s="70">
        <f t="shared" ref="IP99:IP130" si="360">VLOOKUP(IM99,Namn,26)</f>
        <v>0</v>
      </c>
      <c r="IQ99" s="70" t="e">
        <f t="shared" si="339"/>
        <v>#N/A</v>
      </c>
      <c r="IR99" s="70" t="e">
        <f t="shared" si="340"/>
        <v>#N/A</v>
      </c>
      <c r="IS99" s="70" t="e">
        <f t="shared" si="341"/>
        <v>#N/A</v>
      </c>
      <c r="IT99" s="70" t="e">
        <f t="shared" si="342"/>
        <v>#N/A</v>
      </c>
      <c r="IU99" s="138" t="e">
        <f t="shared" ref="IU99:IU127" si="361">VLOOKUP(IM99,$A$3:$J$277,5)</f>
        <v>#N/A</v>
      </c>
    </row>
    <row r="100" spans="1:255" s="70" customFormat="1" x14ac:dyDescent="0.2">
      <c r="A100" s="53"/>
      <c r="B100" s="135">
        <f t="shared" si="352"/>
        <v>0</v>
      </c>
      <c r="C100" s="135">
        <f t="shared" si="353"/>
        <v>0</v>
      </c>
      <c r="D100" s="133">
        <f t="shared" si="354"/>
        <v>0</v>
      </c>
      <c r="E100" s="133">
        <f t="shared" si="355"/>
        <v>0</v>
      </c>
      <c r="F100" s="133">
        <f t="shared" si="328"/>
        <v>0</v>
      </c>
      <c r="G100" s="133"/>
      <c r="H100" s="133"/>
      <c r="I100" s="133"/>
      <c r="J100" s="133">
        <f t="shared" si="356"/>
        <v>0</v>
      </c>
      <c r="K100" s="133">
        <f t="shared" si="357"/>
        <v>0</v>
      </c>
      <c r="L100" s="133">
        <f t="shared" si="358"/>
        <v>0</v>
      </c>
      <c r="M100" s="133"/>
      <c r="N100" s="133"/>
      <c r="O100" s="128"/>
      <c r="P100" s="133"/>
      <c r="Q100" s="133"/>
      <c r="R100" s="133"/>
      <c r="S100" s="133"/>
      <c r="T100" s="133"/>
      <c r="U100" s="133"/>
      <c r="V100" s="133"/>
      <c r="W100" s="133"/>
      <c r="Y100" s="128"/>
      <c r="AI100" s="128"/>
      <c r="AS100" s="128"/>
      <c r="BC100" s="128"/>
      <c r="BM100" s="128"/>
      <c r="BW100" s="128"/>
      <c r="CG100" s="128"/>
      <c r="CR100" s="128"/>
      <c r="CV100" s="134"/>
      <c r="CW100" s="134"/>
      <c r="CX100" s="134"/>
      <c r="CY100" s="134"/>
      <c r="CZ100" s="134"/>
      <c r="DC100" s="128"/>
      <c r="DG100" s="134"/>
      <c r="DH100" s="134"/>
      <c r="DI100" s="134"/>
      <c r="DJ100" s="134"/>
      <c r="DM100" s="128"/>
      <c r="DQ100" s="134"/>
      <c r="DR100" s="134"/>
      <c r="DS100" s="134"/>
      <c r="DT100" s="134"/>
      <c r="DW100" s="128"/>
      <c r="EA100" s="134"/>
      <c r="EB100" s="134"/>
      <c r="EC100" s="134"/>
      <c r="ED100" s="134"/>
      <c r="EF100" s="70">
        <v>25</v>
      </c>
      <c r="EG100" s="128"/>
      <c r="EH100" s="135">
        <f t="shared" si="343"/>
        <v>0</v>
      </c>
      <c r="EI100" s="135">
        <f t="shared" si="344"/>
        <v>0</v>
      </c>
      <c r="EJ100" s="70">
        <f t="shared" si="345"/>
        <v>0</v>
      </c>
      <c r="EK100" s="70" t="e">
        <f t="shared" si="346"/>
        <v>#N/A</v>
      </c>
      <c r="EL100" s="70" t="e">
        <f t="shared" si="347"/>
        <v>#N/A</v>
      </c>
      <c r="EM100" s="70" t="e">
        <f t="shared" si="348"/>
        <v>#N/A</v>
      </c>
      <c r="EN100" s="70" t="e">
        <f t="shared" si="349"/>
        <v>#N/A</v>
      </c>
      <c r="EO100" s="138" t="e">
        <f t="shared" si="350"/>
        <v>#N/A</v>
      </c>
      <c r="ER100" s="128"/>
      <c r="EV100" s="134"/>
      <c r="EW100" s="134"/>
      <c r="EX100" s="134"/>
      <c r="EY100" s="134"/>
      <c r="IB100" s="128"/>
      <c r="IC100" s="135"/>
      <c r="ID100" s="135"/>
      <c r="IJ100" s="138"/>
      <c r="IN100" s="135">
        <f t="shared" si="351"/>
        <v>0</v>
      </c>
      <c r="IO100" s="135">
        <f t="shared" si="359"/>
        <v>0</v>
      </c>
      <c r="IP100" s="70">
        <f t="shared" si="360"/>
        <v>0</v>
      </c>
      <c r="IQ100" s="70" t="e">
        <f t="shared" si="339"/>
        <v>#N/A</v>
      </c>
      <c r="IR100" s="70" t="e">
        <f t="shared" si="340"/>
        <v>#N/A</v>
      </c>
      <c r="IS100" s="70" t="e">
        <f t="shared" si="341"/>
        <v>#N/A</v>
      </c>
      <c r="IT100" s="70" t="e">
        <f t="shared" si="342"/>
        <v>#N/A</v>
      </c>
      <c r="IU100" s="138" t="e">
        <f t="shared" si="361"/>
        <v>#N/A</v>
      </c>
    </row>
    <row r="101" spans="1:255" s="70" customFormat="1" x14ac:dyDescent="0.2">
      <c r="A101" s="53"/>
      <c r="B101" s="135">
        <f t="shared" si="352"/>
        <v>0</v>
      </c>
      <c r="C101" s="135">
        <f t="shared" si="353"/>
        <v>0</v>
      </c>
      <c r="D101" s="133">
        <f t="shared" si="354"/>
        <v>0</v>
      </c>
      <c r="E101" s="133">
        <f t="shared" si="355"/>
        <v>0</v>
      </c>
      <c r="F101" s="133">
        <f t="shared" si="328"/>
        <v>0</v>
      </c>
      <c r="G101" s="133"/>
      <c r="H101" s="133"/>
      <c r="I101" s="133"/>
      <c r="J101" s="133">
        <f t="shared" si="356"/>
        <v>0</v>
      </c>
      <c r="K101" s="133">
        <f t="shared" si="357"/>
        <v>0</v>
      </c>
      <c r="L101" s="133">
        <f t="shared" si="358"/>
        <v>0</v>
      </c>
      <c r="M101" s="133"/>
      <c r="N101" s="133"/>
      <c r="O101" s="128"/>
      <c r="P101" s="135"/>
      <c r="Q101" s="135"/>
      <c r="R101" s="133"/>
      <c r="S101" s="133"/>
      <c r="T101" s="133"/>
      <c r="U101" s="133"/>
      <c r="V101" s="133"/>
      <c r="W101" s="133"/>
      <c r="Y101" s="128"/>
      <c r="Z101" s="135"/>
      <c r="AA101" s="135"/>
      <c r="AG101" s="135"/>
      <c r="AH101" s="135"/>
      <c r="AI101" s="128"/>
      <c r="AJ101" s="135"/>
      <c r="AK101" s="135"/>
      <c r="AS101" s="128"/>
      <c r="AT101" s="135"/>
      <c r="AU101" s="135"/>
      <c r="BC101" s="128"/>
      <c r="BD101" s="135"/>
      <c r="BE101" s="135"/>
      <c r="BM101" s="128"/>
      <c r="BN101" s="135"/>
      <c r="BO101" s="135"/>
      <c r="BW101" s="128"/>
      <c r="BX101" s="135"/>
      <c r="BY101" s="135"/>
      <c r="CG101" s="128"/>
      <c r="CH101" s="135"/>
      <c r="CI101" s="135"/>
      <c r="CR101" s="128"/>
      <c r="CS101" s="135"/>
      <c r="CT101" s="135"/>
      <c r="CV101" s="134"/>
      <c r="CW101" s="134"/>
      <c r="CX101" s="134"/>
      <c r="CY101" s="134"/>
      <c r="CZ101" s="134"/>
      <c r="DC101" s="128"/>
      <c r="DD101" s="135"/>
      <c r="DE101" s="135"/>
      <c r="DG101" s="134"/>
      <c r="DH101" s="134"/>
      <c r="DI101" s="134"/>
      <c r="DJ101" s="134"/>
      <c r="DM101" s="128"/>
      <c r="DN101" s="135"/>
      <c r="DO101" s="135"/>
      <c r="DQ101" s="134"/>
      <c r="DR101" s="134"/>
      <c r="DS101" s="134"/>
      <c r="DT101" s="134"/>
      <c r="DW101" s="128"/>
      <c r="DX101" s="135"/>
      <c r="DY101" s="135"/>
      <c r="EA101" s="134"/>
      <c r="EB101" s="134"/>
      <c r="EC101" s="134"/>
      <c r="ED101" s="134"/>
      <c r="EF101" s="70">
        <v>26</v>
      </c>
      <c r="EG101" s="128"/>
      <c r="EH101" s="135">
        <f t="shared" si="343"/>
        <v>0</v>
      </c>
      <c r="EI101" s="135">
        <f t="shared" si="344"/>
        <v>0</v>
      </c>
      <c r="EJ101" s="70">
        <f t="shared" si="345"/>
        <v>0</v>
      </c>
      <c r="EK101" s="70" t="e">
        <f t="shared" si="346"/>
        <v>#N/A</v>
      </c>
      <c r="EL101" s="70" t="e">
        <f t="shared" si="347"/>
        <v>#N/A</v>
      </c>
      <c r="EM101" s="70" t="e">
        <f t="shared" si="348"/>
        <v>#N/A</v>
      </c>
      <c r="EN101" s="70" t="e">
        <f t="shared" si="349"/>
        <v>#N/A</v>
      </c>
      <c r="EO101" s="138" t="e">
        <f t="shared" si="350"/>
        <v>#N/A</v>
      </c>
      <c r="ER101" s="128"/>
      <c r="ES101" s="135"/>
      <c r="ET101" s="135"/>
      <c r="EV101" s="134"/>
      <c r="EW101" s="134"/>
      <c r="EX101" s="134"/>
      <c r="EY101" s="134"/>
      <c r="IB101" s="128"/>
      <c r="IC101" s="135"/>
      <c r="ID101" s="135"/>
      <c r="IJ101" s="138"/>
      <c r="IM101" s="128"/>
      <c r="IN101" s="135">
        <f t="shared" si="351"/>
        <v>0</v>
      </c>
      <c r="IO101" s="135">
        <f t="shared" si="359"/>
        <v>0</v>
      </c>
      <c r="IP101" s="70">
        <f t="shared" si="360"/>
        <v>0</v>
      </c>
      <c r="IQ101" s="70" t="e">
        <f t="shared" si="339"/>
        <v>#N/A</v>
      </c>
      <c r="IR101" s="70" t="e">
        <f t="shared" si="340"/>
        <v>#N/A</v>
      </c>
      <c r="IS101" s="70" t="e">
        <f t="shared" si="341"/>
        <v>#N/A</v>
      </c>
      <c r="IT101" s="70" t="e">
        <f t="shared" si="342"/>
        <v>#N/A</v>
      </c>
      <c r="IU101" s="138" t="e">
        <f t="shared" si="361"/>
        <v>#N/A</v>
      </c>
    </row>
    <row r="102" spans="1:255" s="70" customFormat="1" x14ac:dyDescent="0.2">
      <c r="A102" s="53"/>
      <c r="B102" s="135">
        <f t="shared" si="352"/>
        <v>0</v>
      </c>
      <c r="C102" s="135">
        <f t="shared" si="353"/>
        <v>0</v>
      </c>
      <c r="D102" s="133">
        <f t="shared" si="354"/>
        <v>0</v>
      </c>
      <c r="E102" s="133">
        <f t="shared" si="355"/>
        <v>0</v>
      </c>
      <c r="F102" s="133" t="s">
        <v>45</v>
      </c>
      <c r="G102" s="133"/>
      <c r="H102" s="133"/>
      <c r="I102" s="133"/>
      <c r="J102" s="133">
        <f t="shared" si="356"/>
        <v>0</v>
      </c>
      <c r="K102" s="133">
        <f t="shared" si="357"/>
        <v>0</v>
      </c>
      <c r="L102" s="133">
        <f t="shared" si="358"/>
        <v>0</v>
      </c>
      <c r="M102" s="133"/>
      <c r="N102" s="133"/>
      <c r="O102" s="128"/>
      <c r="P102" s="135"/>
      <c r="Q102" s="135"/>
      <c r="R102" s="133"/>
      <c r="S102" s="133"/>
      <c r="T102" s="133"/>
      <c r="U102" s="133"/>
      <c r="V102" s="133"/>
      <c r="W102" s="133"/>
      <c r="Y102" s="128"/>
      <c r="Z102" s="135"/>
      <c r="AA102" s="135"/>
      <c r="AG102" s="135"/>
      <c r="AH102" s="135"/>
      <c r="AI102" s="128"/>
      <c r="AJ102" s="135"/>
      <c r="AK102" s="135"/>
      <c r="AS102" s="128"/>
      <c r="AT102" s="135"/>
      <c r="AU102" s="135"/>
      <c r="BC102" s="128"/>
      <c r="BD102" s="135"/>
      <c r="BE102" s="135"/>
      <c r="BM102" s="128"/>
      <c r="BN102" s="135"/>
      <c r="BO102" s="135"/>
      <c r="BW102" s="128"/>
      <c r="BX102" s="135"/>
      <c r="BY102" s="135"/>
      <c r="CG102" s="128"/>
      <c r="CH102" s="135"/>
      <c r="CI102" s="135"/>
      <c r="CR102" s="128"/>
      <c r="CS102" s="135"/>
      <c r="CT102" s="135"/>
      <c r="CV102" s="134"/>
      <c r="CW102" s="134"/>
      <c r="CX102" s="134"/>
      <c r="CY102" s="134"/>
      <c r="CZ102" s="134"/>
      <c r="DC102" s="128"/>
      <c r="DD102" s="135"/>
      <c r="DE102" s="135"/>
      <c r="DG102" s="134"/>
      <c r="DH102" s="134"/>
      <c r="DI102" s="134"/>
      <c r="DJ102" s="134"/>
      <c r="DM102" s="128"/>
      <c r="DN102" s="135"/>
      <c r="DO102" s="135"/>
      <c r="DQ102" s="134"/>
      <c r="DR102" s="134"/>
      <c r="DS102" s="134"/>
      <c r="DT102" s="134"/>
      <c r="DW102" s="128"/>
      <c r="DX102" s="135"/>
      <c r="DY102" s="135"/>
      <c r="EA102" s="134"/>
      <c r="EB102" s="134"/>
      <c r="EC102" s="134"/>
      <c r="ED102" s="134"/>
      <c r="EF102" s="70">
        <v>27</v>
      </c>
      <c r="EH102" s="135">
        <f t="shared" si="343"/>
        <v>0</v>
      </c>
      <c r="EI102" s="135">
        <f t="shared" si="344"/>
        <v>0</v>
      </c>
      <c r="EJ102" s="70">
        <f t="shared" si="345"/>
        <v>0</v>
      </c>
      <c r="EK102" s="70" t="e">
        <f t="shared" si="346"/>
        <v>#N/A</v>
      </c>
      <c r="EL102" s="70" t="e">
        <f t="shared" si="347"/>
        <v>#N/A</v>
      </c>
      <c r="EM102" s="70" t="e">
        <f t="shared" si="348"/>
        <v>#N/A</v>
      </c>
      <c r="EN102" s="70" t="e">
        <f t="shared" si="349"/>
        <v>#N/A</v>
      </c>
      <c r="EO102" s="138" t="e">
        <f t="shared" si="350"/>
        <v>#N/A</v>
      </c>
      <c r="ER102" s="128"/>
      <c r="ES102" s="135"/>
      <c r="ET102" s="135"/>
      <c r="EV102" s="134"/>
      <c r="EW102" s="134"/>
      <c r="EX102" s="134"/>
      <c r="EY102" s="134"/>
      <c r="IB102" s="128"/>
      <c r="IC102" s="135"/>
      <c r="ID102" s="135"/>
      <c r="IJ102" s="138"/>
      <c r="IM102" s="128"/>
      <c r="IN102" s="135">
        <f t="shared" si="351"/>
        <v>0</v>
      </c>
      <c r="IO102" s="135">
        <f t="shared" si="359"/>
        <v>0</v>
      </c>
      <c r="IP102" s="70">
        <f t="shared" si="360"/>
        <v>0</v>
      </c>
      <c r="IQ102" s="70" t="e">
        <f t="shared" si="339"/>
        <v>#N/A</v>
      </c>
      <c r="IR102" s="70" t="e">
        <f t="shared" si="340"/>
        <v>#N/A</v>
      </c>
      <c r="IS102" s="70" t="e">
        <f t="shared" si="341"/>
        <v>#N/A</v>
      </c>
      <c r="IT102" s="70" t="e">
        <f t="shared" si="342"/>
        <v>#N/A</v>
      </c>
      <c r="IU102" s="138" t="e">
        <f t="shared" si="361"/>
        <v>#N/A</v>
      </c>
    </row>
    <row r="103" spans="1:255" s="70" customFormat="1" x14ac:dyDescent="0.2">
      <c r="A103" s="53"/>
      <c r="B103" s="135">
        <f t="shared" si="352"/>
        <v>0</v>
      </c>
      <c r="C103" s="135">
        <f t="shared" si="353"/>
        <v>0</v>
      </c>
      <c r="D103" s="133">
        <f t="shared" si="354"/>
        <v>0</v>
      </c>
      <c r="E103" s="133">
        <f t="shared" si="355"/>
        <v>0</v>
      </c>
      <c r="F103" s="133" t="s">
        <v>45</v>
      </c>
      <c r="G103" s="133"/>
      <c r="H103" s="133"/>
      <c r="I103" s="133"/>
      <c r="J103" s="133">
        <f t="shared" si="356"/>
        <v>0</v>
      </c>
      <c r="K103" s="133">
        <f t="shared" si="357"/>
        <v>0</v>
      </c>
      <c r="L103" s="133">
        <f t="shared" si="358"/>
        <v>0</v>
      </c>
      <c r="M103" s="133"/>
      <c r="N103" s="133"/>
      <c r="O103" s="128"/>
      <c r="P103" s="135"/>
      <c r="Q103" s="135"/>
      <c r="R103" s="133"/>
      <c r="S103" s="133"/>
      <c r="T103" s="133"/>
      <c r="U103" s="133"/>
      <c r="V103" s="133"/>
      <c r="W103" s="133"/>
      <c r="Y103" s="128"/>
      <c r="Z103" s="135"/>
      <c r="AA103" s="135"/>
      <c r="AG103" s="135"/>
      <c r="AH103" s="135"/>
      <c r="AI103" s="128"/>
      <c r="AJ103" s="135"/>
      <c r="AK103" s="135"/>
      <c r="AS103" s="128"/>
      <c r="AT103" s="135"/>
      <c r="AU103" s="135"/>
      <c r="BC103" s="128"/>
      <c r="BD103" s="135"/>
      <c r="BE103" s="135"/>
      <c r="BM103" s="128"/>
      <c r="BN103" s="135"/>
      <c r="BO103" s="135"/>
      <c r="BW103" s="128"/>
      <c r="BX103" s="135"/>
      <c r="BY103" s="135"/>
      <c r="CG103" s="128"/>
      <c r="CH103" s="135"/>
      <c r="CI103" s="135"/>
      <c r="CR103" s="128"/>
      <c r="CS103" s="135"/>
      <c r="CT103" s="135"/>
      <c r="CV103" s="134"/>
      <c r="CW103" s="134"/>
      <c r="CX103" s="134"/>
      <c r="CY103" s="134"/>
      <c r="CZ103" s="134"/>
      <c r="DC103" s="128"/>
      <c r="DD103" s="135"/>
      <c r="DE103" s="135"/>
      <c r="DG103" s="134"/>
      <c r="DH103" s="134"/>
      <c r="DI103" s="134"/>
      <c r="DJ103" s="134"/>
      <c r="DM103" s="128"/>
      <c r="DN103" s="135"/>
      <c r="DO103" s="135"/>
      <c r="DQ103" s="134"/>
      <c r="DR103" s="134"/>
      <c r="DS103" s="134"/>
      <c r="DT103" s="134"/>
      <c r="DW103" s="128"/>
      <c r="DX103" s="135"/>
      <c r="DY103" s="135"/>
      <c r="EA103" s="134"/>
      <c r="EB103" s="134"/>
      <c r="EC103" s="134"/>
      <c r="ED103" s="134"/>
      <c r="EF103" s="70">
        <v>28</v>
      </c>
      <c r="EG103" s="128"/>
      <c r="EH103" s="135">
        <f t="shared" si="343"/>
        <v>0</v>
      </c>
      <c r="EI103" s="135">
        <f t="shared" si="344"/>
        <v>0</v>
      </c>
      <c r="EJ103" s="70">
        <f t="shared" si="345"/>
        <v>0</v>
      </c>
      <c r="EK103" s="70" t="e">
        <f t="shared" si="346"/>
        <v>#N/A</v>
      </c>
      <c r="EL103" s="70" t="e">
        <f t="shared" si="347"/>
        <v>#N/A</v>
      </c>
      <c r="EM103" s="70" t="e">
        <f t="shared" si="348"/>
        <v>#N/A</v>
      </c>
      <c r="EN103" s="70" t="e">
        <f t="shared" si="349"/>
        <v>#N/A</v>
      </c>
      <c r="EO103" s="138" t="e">
        <f t="shared" si="350"/>
        <v>#N/A</v>
      </c>
      <c r="ER103" s="128"/>
      <c r="ES103" s="135"/>
      <c r="ET103" s="135"/>
      <c r="EV103" s="134"/>
      <c r="EW103" s="134"/>
      <c r="EX103" s="134"/>
      <c r="EY103" s="134"/>
      <c r="IB103" s="128"/>
      <c r="IC103" s="135"/>
      <c r="ID103" s="135"/>
      <c r="IJ103" s="138"/>
      <c r="IM103" s="128"/>
      <c r="IN103" s="135">
        <f t="shared" si="351"/>
        <v>0</v>
      </c>
      <c r="IO103" s="135">
        <f t="shared" si="359"/>
        <v>0</v>
      </c>
      <c r="IP103" s="70">
        <f t="shared" si="360"/>
        <v>0</v>
      </c>
      <c r="IQ103" s="70" t="e">
        <f t="shared" si="339"/>
        <v>#N/A</v>
      </c>
      <c r="IR103" s="70" t="e">
        <f t="shared" si="340"/>
        <v>#N/A</v>
      </c>
      <c r="IS103" s="70" t="e">
        <f t="shared" si="341"/>
        <v>#N/A</v>
      </c>
      <c r="IT103" s="70" t="e">
        <f t="shared" si="342"/>
        <v>#N/A</v>
      </c>
      <c r="IU103" s="138" t="e">
        <f t="shared" si="361"/>
        <v>#N/A</v>
      </c>
    </row>
    <row r="104" spans="1:255" s="70" customFormat="1" x14ac:dyDescent="0.2">
      <c r="A104" s="128"/>
      <c r="B104" s="135">
        <f t="shared" si="352"/>
        <v>0</v>
      </c>
      <c r="C104" s="135">
        <f t="shared" si="353"/>
        <v>0</v>
      </c>
      <c r="D104" s="133">
        <f t="shared" si="354"/>
        <v>0</v>
      </c>
      <c r="E104" s="133">
        <f t="shared" si="355"/>
        <v>0</v>
      </c>
      <c r="F104" s="133">
        <f t="shared" ref="F104:F126" si="362">VLOOKUP(A104,Namn,5)</f>
        <v>0</v>
      </c>
      <c r="G104" s="254"/>
      <c r="H104" s="133"/>
      <c r="I104" s="133"/>
      <c r="J104" s="133">
        <f t="shared" si="356"/>
        <v>0</v>
      </c>
      <c r="K104" s="133">
        <f t="shared" si="357"/>
        <v>0</v>
      </c>
      <c r="L104" s="133">
        <f t="shared" si="358"/>
        <v>0</v>
      </c>
      <c r="M104" s="133"/>
      <c r="N104" s="133"/>
      <c r="O104" s="128"/>
      <c r="P104" s="135"/>
      <c r="Q104" s="135"/>
      <c r="R104" s="133"/>
      <c r="S104" s="133"/>
      <c r="T104" s="133"/>
      <c r="U104" s="133"/>
      <c r="V104" s="133"/>
      <c r="W104" s="133"/>
      <c r="Y104" s="128"/>
      <c r="Z104" s="135"/>
      <c r="AA104" s="135"/>
      <c r="AG104" s="135"/>
      <c r="AH104" s="135"/>
      <c r="AI104" s="128"/>
      <c r="AJ104" s="135"/>
      <c r="AK104" s="135"/>
      <c r="AQ104" s="128"/>
      <c r="AR104" s="128"/>
      <c r="AS104" s="128"/>
      <c r="AT104" s="135"/>
      <c r="AU104" s="135"/>
      <c r="BC104" s="128"/>
      <c r="BD104" s="135"/>
      <c r="BE104" s="135"/>
      <c r="BM104" s="128"/>
      <c r="BN104" s="135"/>
      <c r="BO104" s="135"/>
      <c r="BW104" s="128"/>
      <c r="BX104" s="135"/>
      <c r="BY104" s="135"/>
      <c r="CG104" s="128"/>
      <c r="CH104" s="135"/>
      <c r="CI104" s="135"/>
      <c r="CR104" s="128"/>
      <c r="CS104" s="135"/>
      <c r="CT104" s="135"/>
      <c r="CV104" s="134"/>
      <c r="CW104" s="134"/>
      <c r="CX104" s="134"/>
      <c r="CY104" s="134"/>
      <c r="CZ104" s="134"/>
      <c r="DC104" s="128"/>
      <c r="DD104" s="135"/>
      <c r="DE104" s="135"/>
      <c r="DG104" s="134"/>
      <c r="DH104" s="134"/>
      <c r="DI104" s="134"/>
      <c r="DJ104" s="134"/>
      <c r="DM104" s="128"/>
      <c r="DN104" s="135"/>
      <c r="DO104" s="135"/>
      <c r="DQ104" s="134"/>
      <c r="DR104" s="134"/>
      <c r="DS104" s="134"/>
      <c r="DT104" s="134"/>
      <c r="DW104" s="128"/>
      <c r="DX104" s="135"/>
      <c r="DY104" s="135"/>
      <c r="EA104" s="134"/>
      <c r="EB104" s="134"/>
      <c r="EC104" s="134"/>
      <c r="ED104" s="134"/>
      <c r="EF104" s="70">
        <v>29</v>
      </c>
      <c r="EG104" s="128"/>
      <c r="EH104" s="135">
        <f t="shared" si="343"/>
        <v>0</v>
      </c>
      <c r="EI104" s="135">
        <f t="shared" si="344"/>
        <v>0</v>
      </c>
      <c r="EJ104" s="70">
        <f t="shared" si="345"/>
        <v>0</v>
      </c>
      <c r="EK104" s="70" t="e">
        <f t="shared" si="346"/>
        <v>#N/A</v>
      </c>
      <c r="EL104" s="70" t="e">
        <f t="shared" si="347"/>
        <v>#N/A</v>
      </c>
      <c r="EM104" s="70" t="e">
        <f t="shared" si="348"/>
        <v>#N/A</v>
      </c>
      <c r="EN104" s="70" t="e">
        <f t="shared" si="349"/>
        <v>#N/A</v>
      </c>
      <c r="EO104" s="138" t="e">
        <f t="shared" si="350"/>
        <v>#N/A</v>
      </c>
      <c r="ER104" s="128"/>
      <c r="ES104" s="135"/>
      <c r="ET104" s="135"/>
      <c r="EV104" s="134"/>
      <c r="EW104" s="134"/>
      <c r="EX104" s="134"/>
      <c r="EY104" s="134"/>
      <c r="IB104" s="128"/>
      <c r="IC104" s="135"/>
      <c r="ID104" s="135"/>
      <c r="IJ104" s="138"/>
      <c r="IM104" s="128"/>
      <c r="IN104" s="135">
        <f t="shared" si="351"/>
        <v>0</v>
      </c>
      <c r="IO104" s="135">
        <f t="shared" si="359"/>
        <v>0</v>
      </c>
      <c r="IP104" s="70">
        <f t="shared" si="360"/>
        <v>0</v>
      </c>
      <c r="IQ104" s="70" t="e">
        <f t="shared" si="339"/>
        <v>#N/A</v>
      </c>
      <c r="IR104" s="70" t="e">
        <f t="shared" si="340"/>
        <v>#N/A</v>
      </c>
      <c r="IS104" s="70" t="e">
        <f t="shared" si="341"/>
        <v>#N/A</v>
      </c>
      <c r="IT104" s="70" t="e">
        <f t="shared" si="342"/>
        <v>#N/A</v>
      </c>
      <c r="IU104" s="138" t="e">
        <f t="shared" si="361"/>
        <v>#N/A</v>
      </c>
    </row>
    <row r="105" spans="1:255" s="70" customFormat="1" x14ac:dyDescent="0.2">
      <c r="A105" s="128"/>
      <c r="B105" s="135">
        <f t="shared" si="352"/>
        <v>0</v>
      </c>
      <c r="C105" s="135">
        <f t="shared" si="353"/>
        <v>0</v>
      </c>
      <c r="D105" s="133">
        <f t="shared" si="354"/>
        <v>0</v>
      </c>
      <c r="E105" s="133">
        <f t="shared" si="355"/>
        <v>0</v>
      </c>
      <c r="F105" s="133">
        <f t="shared" si="362"/>
        <v>0</v>
      </c>
      <c r="G105" s="133"/>
      <c r="H105" s="133"/>
      <c r="I105" s="133"/>
      <c r="J105" s="133">
        <f t="shared" si="356"/>
        <v>0</v>
      </c>
      <c r="K105" s="133"/>
      <c r="L105" s="133"/>
      <c r="M105" s="133"/>
      <c r="N105" s="133"/>
      <c r="O105" s="128"/>
      <c r="P105" s="135"/>
      <c r="Q105" s="135"/>
      <c r="R105" s="133"/>
      <c r="S105" s="133"/>
      <c r="T105" s="133"/>
      <c r="U105" s="133"/>
      <c r="V105" s="133"/>
      <c r="W105" s="133"/>
      <c r="Y105" s="128"/>
      <c r="Z105" s="135"/>
      <c r="AA105" s="135"/>
      <c r="AG105" s="135"/>
      <c r="AH105" s="135"/>
      <c r="AI105" s="128"/>
      <c r="AJ105" s="135"/>
      <c r="AK105" s="135"/>
      <c r="AQ105" s="128"/>
      <c r="AR105" s="128"/>
      <c r="AS105" s="128"/>
      <c r="AT105" s="135"/>
      <c r="AU105" s="135"/>
      <c r="BC105" s="128"/>
      <c r="BD105" s="135"/>
      <c r="BE105" s="135"/>
      <c r="BM105" s="128"/>
      <c r="BN105" s="135"/>
      <c r="BO105" s="135"/>
      <c r="BW105" s="128"/>
      <c r="BX105" s="135"/>
      <c r="BY105" s="135"/>
      <c r="CG105" s="128"/>
      <c r="CH105" s="135"/>
      <c r="CI105" s="135"/>
      <c r="CR105" s="128"/>
      <c r="CS105" s="135"/>
      <c r="CT105" s="135"/>
      <c r="CV105" s="134"/>
      <c r="CW105" s="134"/>
      <c r="CX105" s="134"/>
      <c r="CY105" s="134"/>
      <c r="CZ105" s="134"/>
      <c r="DC105" s="128"/>
      <c r="DD105" s="135"/>
      <c r="DE105" s="135"/>
      <c r="DG105" s="134"/>
      <c r="DH105" s="134"/>
      <c r="DI105" s="134"/>
      <c r="DJ105" s="134"/>
      <c r="DM105" s="128"/>
      <c r="DN105" s="135"/>
      <c r="DO105" s="135"/>
      <c r="DQ105" s="134"/>
      <c r="DR105" s="134"/>
      <c r="DS105" s="134"/>
      <c r="DT105" s="134"/>
      <c r="DW105" s="128"/>
      <c r="DX105" s="135"/>
      <c r="DY105" s="135"/>
      <c r="EA105" s="134"/>
      <c r="EB105" s="134"/>
      <c r="EC105" s="134"/>
      <c r="ED105" s="134"/>
      <c r="EF105" s="70">
        <v>30</v>
      </c>
      <c r="EG105" s="128"/>
      <c r="EH105" s="135">
        <f t="shared" si="343"/>
        <v>0</v>
      </c>
      <c r="EI105" s="135">
        <f t="shared" si="344"/>
        <v>0</v>
      </c>
      <c r="EJ105" s="70">
        <f t="shared" si="345"/>
        <v>0</v>
      </c>
      <c r="EK105" s="70" t="e">
        <f t="shared" si="346"/>
        <v>#N/A</v>
      </c>
      <c r="EL105" s="70" t="e">
        <f t="shared" si="347"/>
        <v>#N/A</v>
      </c>
      <c r="EM105" s="70" t="e">
        <f t="shared" si="348"/>
        <v>#N/A</v>
      </c>
      <c r="EN105" s="70" t="e">
        <f t="shared" si="349"/>
        <v>#N/A</v>
      </c>
      <c r="EO105" s="138" t="e">
        <f t="shared" si="350"/>
        <v>#N/A</v>
      </c>
      <c r="ER105" s="128"/>
      <c r="ES105" s="135"/>
      <c r="ET105" s="135"/>
      <c r="EV105" s="134"/>
      <c r="EW105" s="134"/>
      <c r="EX105" s="134"/>
      <c r="EY105" s="134"/>
      <c r="IB105" s="128"/>
      <c r="IC105" s="135"/>
      <c r="ID105" s="135"/>
      <c r="IJ105" s="138"/>
      <c r="IM105" s="128"/>
      <c r="IN105" s="135">
        <f t="shared" si="351"/>
        <v>0</v>
      </c>
      <c r="IO105" s="135">
        <f t="shared" si="359"/>
        <v>0</v>
      </c>
      <c r="IP105" s="70">
        <f t="shared" si="360"/>
        <v>0</v>
      </c>
      <c r="IQ105" s="70" t="e">
        <f t="shared" si="339"/>
        <v>#N/A</v>
      </c>
      <c r="IR105" s="70" t="e">
        <f t="shared" si="340"/>
        <v>#N/A</v>
      </c>
      <c r="IS105" s="70" t="e">
        <f t="shared" si="341"/>
        <v>#N/A</v>
      </c>
      <c r="IT105" s="70" t="e">
        <f t="shared" si="342"/>
        <v>#N/A</v>
      </c>
      <c r="IU105" s="138" t="e">
        <f t="shared" si="361"/>
        <v>#N/A</v>
      </c>
    </row>
    <row r="106" spans="1:255" s="70" customFormat="1" x14ac:dyDescent="0.2">
      <c r="A106" s="128"/>
      <c r="B106" s="135">
        <f t="shared" si="352"/>
        <v>0</v>
      </c>
      <c r="C106" s="135">
        <f t="shared" si="353"/>
        <v>0</v>
      </c>
      <c r="D106" s="133">
        <f t="shared" si="354"/>
        <v>0</v>
      </c>
      <c r="E106" s="133">
        <f t="shared" si="355"/>
        <v>0</v>
      </c>
      <c r="F106" s="133">
        <f t="shared" si="362"/>
        <v>0</v>
      </c>
      <c r="G106" s="133"/>
      <c r="H106" s="133"/>
      <c r="I106" s="133"/>
      <c r="J106" s="133">
        <f t="shared" si="356"/>
        <v>0</v>
      </c>
      <c r="K106" s="133"/>
      <c r="L106" s="133"/>
      <c r="M106" s="133"/>
      <c r="N106" s="133"/>
      <c r="O106" s="128"/>
      <c r="P106" s="135"/>
      <c r="Q106" s="135"/>
      <c r="R106" s="133"/>
      <c r="S106" s="133"/>
      <c r="T106" s="133"/>
      <c r="U106" s="133"/>
      <c r="V106" s="133"/>
      <c r="W106" s="133"/>
      <c r="Y106" s="128"/>
      <c r="Z106" s="135"/>
      <c r="AA106" s="135"/>
      <c r="AG106" s="135"/>
      <c r="AH106" s="135"/>
      <c r="AI106" s="128"/>
      <c r="AJ106" s="135"/>
      <c r="AK106" s="135"/>
      <c r="AQ106" s="128"/>
      <c r="AR106" s="128"/>
      <c r="AS106" s="128"/>
      <c r="AT106" s="135"/>
      <c r="AU106" s="135"/>
      <c r="BC106" s="128"/>
      <c r="BD106" s="135"/>
      <c r="BE106" s="135"/>
      <c r="BM106" s="128"/>
      <c r="BN106" s="135"/>
      <c r="BO106" s="135"/>
      <c r="BW106" s="128"/>
      <c r="BX106" s="135"/>
      <c r="BY106" s="135"/>
      <c r="CG106" s="128"/>
      <c r="CH106" s="135"/>
      <c r="CI106" s="135"/>
      <c r="CR106" s="128"/>
      <c r="CS106" s="135"/>
      <c r="CT106" s="135"/>
      <c r="CV106" s="134"/>
      <c r="CW106" s="134"/>
      <c r="CX106" s="134"/>
      <c r="CY106" s="134"/>
      <c r="CZ106" s="134"/>
      <c r="DC106" s="128"/>
      <c r="DD106" s="135"/>
      <c r="DE106" s="135"/>
      <c r="DG106" s="134"/>
      <c r="DH106" s="134"/>
      <c r="DI106" s="134"/>
      <c r="DJ106" s="134"/>
      <c r="DM106" s="128"/>
      <c r="DN106" s="135"/>
      <c r="DO106" s="135"/>
      <c r="DQ106" s="134"/>
      <c r="DR106" s="134"/>
      <c r="DS106" s="134"/>
      <c r="DT106" s="134"/>
      <c r="DW106" s="128"/>
      <c r="DX106" s="135"/>
      <c r="DY106" s="135"/>
      <c r="EA106" s="134"/>
      <c r="EB106" s="134"/>
      <c r="EC106" s="134"/>
      <c r="ED106" s="134"/>
      <c r="EF106" s="70">
        <v>31</v>
      </c>
      <c r="EG106" s="128"/>
      <c r="EH106" s="135">
        <f t="shared" si="343"/>
        <v>0</v>
      </c>
      <c r="EI106" s="135">
        <f t="shared" si="344"/>
        <v>0</v>
      </c>
      <c r="EJ106" s="70">
        <f t="shared" si="345"/>
        <v>0</v>
      </c>
      <c r="EK106" s="70" t="e">
        <f t="shared" si="346"/>
        <v>#N/A</v>
      </c>
      <c r="EL106" s="70" t="e">
        <f t="shared" si="347"/>
        <v>#N/A</v>
      </c>
      <c r="EM106" s="70" t="e">
        <f t="shared" si="348"/>
        <v>#N/A</v>
      </c>
      <c r="EN106" s="70" t="e">
        <f t="shared" si="349"/>
        <v>#N/A</v>
      </c>
      <c r="EO106" s="134"/>
      <c r="ER106" s="128"/>
      <c r="ES106" s="135"/>
      <c r="ET106" s="135"/>
      <c r="EV106" s="134"/>
      <c r="EW106" s="134"/>
      <c r="EX106" s="134"/>
      <c r="EY106" s="134"/>
      <c r="IB106" s="128"/>
      <c r="IC106" s="135"/>
      <c r="ID106" s="135"/>
      <c r="IJ106" s="138"/>
      <c r="IM106" s="128"/>
      <c r="IN106" s="135">
        <f t="shared" si="351"/>
        <v>0</v>
      </c>
      <c r="IO106" s="135">
        <f t="shared" si="359"/>
        <v>0</v>
      </c>
      <c r="IP106" s="70">
        <f t="shared" si="360"/>
        <v>0</v>
      </c>
      <c r="IQ106" s="70" t="e">
        <f t="shared" si="339"/>
        <v>#N/A</v>
      </c>
      <c r="IR106" s="70" t="e">
        <f t="shared" si="340"/>
        <v>#N/A</v>
      </c>
      <c r="IS106" s="70" t="e">
        <f t="shared" si="341"/>
        <v>#N/A</v>
      </c>
      <c r="IT106" s="70" t="e">
        <f t="shared" si="342"/>
        <v>#N/A</v>
      </c>
      <c r="IU106" s="138" t="e">
        <f t="shared" si="361"/>
        <v>#N/A</v>
      </c>
    </row>
    <row r="107" spans="1:255" s="70" customFormat="1" x14ac:dyDescent="0.2">
      <c r="A107" s="133"/>
      <c r="B107" s="135">
        <f t="shared" si="352"/>
        <v>0</v>
      </c>
      <c r="C107" s="135">
        <f t="shared" si="353"/>
        <v>0</v>
      </c>
      <c r="D107" s="133">
        <f t="shared" si="354"/>
        <v>0</v>
      </c>
      <c r="E107" s="133">
        <f t="shared" si="355"/>
        <v>0</v>
      </c>
      <c r="F107" s="133">
        <f t="shared" si="362"/>
        <v>0</v>
      </c>
      <c r="G107" s="133"/>
      <c r="H107" s="133"/>
      <c r="I107" s="133"/>
      <c r="J107" s="133">
        <f t="shared" si="356"/>
        <v>0</v>
      </c>
      <c r="K107" s="133"/>
      <c r="L107" s="133"/>
      <c r="M107" s="133"/>
      <c r="N107" s="133"/>
      <c r="O107" s="128"/>
      <c r="P107" s="133"/>
      <c r="Q107" s="133"/>
      <c r="R107" s="133"/>
      <c r="S107" s="133"/>
      <c r="T107" s="133"/>
      <c r="U107" s="133"/>
      <c r="V107" s="133"/>
      <c r="W107" s="133"/>
      <c r="Y107" s="128"/>
      <c r="AI107" s="128"/>
      <c r="AS107" s="128"/>
      <c r="BC107" s="128"/>
      <c r="BM107" s="128"/>
      <c r="BW107" s="128"/>
      <c r="CG107" s="128"/>
      <c r="CR107" s="128"/>
      <c r="CV107" s="134"/>
      <c r="CW107" s="134"/>
      <c r="CX107" s="134"/>
      <c r="CY107" s="134"/>
      <c r="CZ107" s="134"/>
      <c r="DC107" s="128"/>
      <c r="DG107" s="134"/>
      <c r="DH107" s="134"/>
      <c r="DI107" s="134"/>
      <c r="DJ107" s="134"/>
      <c r="DM107" s="128"/>
      <c r="DQ107" s="134"/>
      <c r="DR107" s="134"/>
      <c r="DS107" s="134"/>
      <c r="DT107" s="134"/>
      <c r="DW107" s="128"/>
      <c r="EA107" s="134"/>
      <c r="EB107" s="134"/>
      <c r="EC107" s="134"/>
      <c r="ED107" s="134"/>
      <c r="EF107" s="70">
        <v>32</v>
      </c>
      <c r="EG107" s="128"/>
      <c r="EH107" s="135">
        <f t="shared" si="343"/>
        <v>0</v>
      </c>
      <c r="EI107" s="135">
        <f t="shared" si="344"/>
        <v>0</v>
      </c>
      <c r="EJ107" s="70">
        <f t="shared" si="345"/>
        <v>0</v>
      </c>
      <c r="EK107" s="70" t="e">
        <f t="shared" si="346"/>
        <v>#N/A</v>
      </c>
      <c r="EL107" s="70" t="e">
        <f t="shared" si="347"/>
        <v>#N/A</v>
      </c>
      <c r="EM107" s="70" t="e">
        <f t="shared" si="348"/>
        <v>#N/A</v>
      </c>
      <c r="EN107" s="70" t="e">
        <f t="shared" si="349"/>
        <v>#N/A</v>
      </c>
      <c r="EO107" s="134"/>
      <c r="ER107" s="128"/>
      <c r="EV107" s="134"/>
      <c r="EW107" s="134"/>
      <c r="EX107" s="134"/>
      <c r="EY107" s="134"/>
      <c r="IB107" s="128"/>
      <c r="IC107" s="135"/>
      <c r="ID107" s="135"/>
      <c r="IJ107" s="138"/>
      <c r="IM107" s="128"/>
      <c r="IN107" s="135">
        <f t="shared" si="351"/>
        <v>0</v>
      </c>
      <c r="IO107" s="135">
        <f t="shared" si="359"/>
        <v>0</v>
      </c>
      <c r="IP107" s="70">
        <f t="shared" si="360"/>
        <v>0</v>
      </c>
      <c r="IQ107" s="70" t="e">
        <f t="shared" si="339"/>
        <v>#N/A</v>
      </c>
      <c r="IR107" s="70" t="e">
        <f t="shared" si="340"/>
        <v>#N/A</v>
      </c>
      <c r="IS107" s="70" t="e">
        <f t="shared" si="341"/>
        <v>#N/A</v>
      </c>
      <c r="IT107" s="70" t="e">
        <f t="shared" si="342"/>
        <v>#N/A</v>
      </c>
      <c r="IU107" s="138" t="e">
        <f t="shared" si="361"/>
        <v>#N/A</v>
      </c>
    </row>
    <row r="108" spans="1:255" s="70" customFormat="1" x14ac:dyDescent="0.2">
      <c r="A108" s="128"/>
      <c r="B108" s="135">
        <f t="shared" si="352"/>
        <v>0</v>
      </c>
      <c r="C108" s="135">
        <f t="shared" si="353"/>
        <v>0</v>
      </c>
      <c r="D108" s="133">
        <f t="shared" si="354"/>
        <v>0</v>
      </c>
      <c r="E108" s="133">
        <f t="shared" si="355"/>
        <v>0</v>
      </c>
      <c r="F108" s="133">
        <f t="shared" si="362"/>
        <v>0</v>
      </c>
      <c r="G108" s="133"/>
      <c r="H108" s="133"/>
      <c r="I108" s="133"/>
      <c r="J108" s="133">
        <f t="shared" si="356"/>
        <v>0</v>
      </c>
      <c r="K108" s="133"/>
      <c r="L108" s="133"/>
      <c r="M108" s="133"/>
      <c r="N108" s="133"/>
      <c r="O108" s="128"/>
      <c r="P108" s="135"/>
      <c r="Q108" s="135"/>
      <c r="R108" s="133"/>
      <c r="S108" s="133"/>
      <c r="T108" s="133"/>
      <c r="U108" s="133"/>
      <c r="V108" s="133"/>
      <c r="W108" s="133"/>
      <c r="Y108" s="128"/>
      <c r="Z108" s="135"/>
      <c r="AA108" s="135"/>
      <c r="AG108" s="135"/>
      <c r="AH108" s="135"/>
      <c r="AI108" s="128"/>
      <c r="AJ108" s="135"/>
      <c r="AK108" s="135"/>
      <c r="AS108" s="128"/>
      <c r="AT108" s="135"/>
      <c r="AU108" s="135"/>
      <c r="BC108" s="128"/>
      <c r="BD108" s="135"/>
      <c r="BE108" s="135"/>
      <c r="BM108" s="128"/>
      <c r="BN108" s="135"/>
      <c r="BO108" s="135"/>
      <c r="BW108" s="128"/>
      <c r="BX108" s="135"/>
      <c r="BY108" s="135"/>
      <c r="CG108" s="128"/>
      <c r="CH108" s="135"/>
      <c r="CI108" s="135"/>
      <c r="CR108" s="128"/>
      <c r="CS108" s="135"/>
      <c r="CT108" s="135"/>
      <c r="CV108" s="134"/>
      <c r="CW108" s="134"/>
      <c r="CX108" s="134"/>
      <c r="CY108" s="134"/>
      <c r="CZ108" s="134"/>
      <c r="DC108" s="128"/>
      <c r="DD108" s="135"/>
      <c r="DE108" s="135"/>
      <c r="DG108" s="134"/>
      <c r="DH108" s="134"/>
      <c r="DI108" s="134"/>
      <c r="DJ108" s="134"/>
      <c r="DM108" s="128"/>
      <c r="DN108" s="135"/>
      <c r="DO108" s="135"/>
      <c r="DQ108" s="134"/>
      <c r="DR108" s="134"/>
      <c r="DS108" s="134"/>
      <c r="DT108" s="134"/>
      <c r="DW108" s="128"/>
      <c r="DX108" s="135"/>
      <c r="DY108" s="135"/>
      <c r="EA108" s="134"/>
      <c r="EB108" s="134"/>
      <c r="EC108" s="134"/>
      <c r="ED108" s="134"/>
      <c r="EF108" s="70">
        <v>33</v>
      </c>
      <c r="EG108" s="128"/>
      <c r="EH108" s="135">
        <f t="shared" si="343"/>
        <v>0</v>
      </c>
      <c r="EI108" s="135">
        <f t="shared" si="344"/>
        <v>0</v>
      </c>
      <c r="EJ108" s="70">
        <f t="shared" si="345"/>
        <v>0</v>
      </c>
      <c r="EK108" s="70" t="e">
        <f t="shared" si="346"/>
        <v>#N/A</v>
      </c>
      <c r="EL108" s="70" t="e">
        <f t="shared" si="347"/>
        <v>#N/A</v>
      </c>
      <c r="EM108" s="70" t="e">
        <f t="shared" si="348"/>
        <v>#N/A</v>
      </c>
      <c r="EN108" s="70" t="e">
        <f t="shared" si="349"/>
        <v>#N/A</v>
      </c>
      <c r="EO108" s="134"/>
      <c r="ER108" s="128"/>
      <c r="ES108" s="135"/>
      <c r="ET108" s="135"/>
      <c r="EV108" s="134"/>
      <c r="EW108" s="134"/>
      <c r="EX108" s="134"/>
      <c r="EY108" s="134"/>
      <c r="IB108" s="128"/>
      <c r="IC108" s="135"/>
      <c r="ID108" s="135"/>
      <c r="IJ108" s="138"/>
      <c r="IM108" s="128"/>
      <c r="IN108" s="135">
        <f t="shared" si="351"/>
        <v>0</v>
      </c>
      <c r="IO108" s="135">
        <f t="shared" si="359"/>
        <v>0</v>
      </c>
      <c r="IP108" s="70">
        <f t="shared" si="360"/>
        <v>0</v>
      </c>
      <c r="IQ108" s="70" t="e">
        <f t="shared" si="339"/>
        <v>#N/A</v>
      </c>
      <c r="IR108" s="70" t="e">
        <f t="shared" si="340"/>
        <v>#N/A</v>
      </c>
      <c r="IS108" s="70" t="e">
        <f t="shared" si="341"/>
        <v>#N/A</v>
      </c>
      <c r="IT108" s="70" t="e">
        <f t="shared" si="342"/>
        <v>#N/A</v>
      </c>
      <c r="IU108" s="138" t="e">
        <f t="shared" si="361"/>
        <v>#N/A</v>
      </c>
    </row>
    <row r="109" spans="1:255" s="70" customFormat="1" x14ac:dyDescent="0.2">
      <c r="A109" s="128"/>
      <c r="B109" s="135">
        <f t="shared" si="352"/>
        <v>0</v>
      </c>
      <c r="C109" s="135">
        <f t="shared" si="353"/>
        <v>0</v>
      </c>
      <c r="D109" s="133">
        <f t="shared" si="354"/>
        <v>0</v>
      </c>
      <c r="E109" s="133">
        <f t="shared" si="355"/>
        <v>0</v>
      </c>
      <c r="F109" s="133">
        <f t="shared" si="362"/>
        <v>0</v>
      </c>
      <c r="G109" s="133"/>
      <c r="H109" s="133"/>
      <c r="I109" s="133"/>
      <c r="J109" s="133">
        <f t="shared" si="356"/>
        <v>0</v>
      </c>
      <c r="K109" s="133"/>
      <c r="L109" s="133"/>
      <c r="M109" s="133"/>
      <c r="N109" s="133"/>
      <c r="O109" s="128"/>
      <c r="P109" s="135"/>
      <c r="Q109" s="135"/>
      <c r="R109" s="133"/>
      <c r="S109" s="133"/>
      <c r="T109" s="133"/>
      <c r="U109" s="133"/>
      <c r="V109" s="133"/>
      <c r="W109" s="133"/>
      <c r="Y109" s="128"/>
      <c r="Z109" s="135"/>
      <c r="AA109" s="135"/>
      <c r="AG109" s="135"/>
      <c r="AH109" s="135"/>
      <c r="AI109" s="128"/>
      <c r="AJ109" s="135"/>
      <c r="AK109" s="135"/>
      <c r="AS109" s="128"/>
      <c r="AT109" s="135"/>
      <c r="AU109" s="135"/>
      <c r="BC109" s="128"/>
      <c r="BD109" s="135"/>
      <c r="BE109" s="135"/>
      <c r="BM109" s="128"/>
      <c r="BN109" s="135"/>
      <c r="BO109" s="135"/>
      <c r="BW109" s="128"/>
      <c r="BX109" s="135"/>
      <c r="BY109" s="135"/>
      <c r="CG109" s="128"/>
      <c r="CH109" s="135"/>
      <c r="CI109" s="135"/>
      <c r="CR109" s="128"/>
      <c r="CS109" s="135"/>
      <c r="CT109" s="135"/>
      <c r="CV109" s="134"/>
      <c r="CW109" s="134"/>
      <c r="CX109" s="134"/>
      <c r="CY109" s="134"/>
      <c r="CZ109" s="134"/>
      <c r="DC109" s="128"/>
      <c r="DD109" s="135"/>
      <c r="DE109" s="135"/>
      <c r="DG109" s="134"/>
      <c r="DH109" s="134"/>
      <c r="DI109" s="134"/>
      <c r="DJ109" s="134"/>
      <c r="DM109" s="128"/>
      <c r="DN109" s="135"/>
      <c r="DO109" s="135"/>
      <c r="DQ109" s="134"/>
      <c r="DR109" s="134"/>
      <c r="DS109" s="134"/>
      <c r="DT109" s="134"/>
      <c r="DW109" s="128"/>
      <c r="DX109" s="135"/>
      <c r="DY109" s="135"/>
      <c r="EA109" s="134"/>
      <c r="EB109" s="134"/>
      <c r="EC109" s="134"/>
      <c r="ED109" s="134"/>
      <c r="EF109" s="70">
        <v>34</v>
      </c>
      <c r="EG109" s="128"/>
      <c r="EH109" s="135">
        <f t="shared" si="343"/>
        <v>0</v>
      </c>
      <c r="EI109" s="135">
        <f t="shared" si="344"/>
        <v>0</v>
      </c>
      <c r="EJ109" s="70">
        <f t="shared" si="345"/>
        <v>0</v>
      </c>
      <c r="EK109" s="70" t="e">
        <f t="shared" si="346"/>
        <v>#N/A</v>
      </c>
      <c r="EL109" s="70" t="e">
        <f t="shared" si="347"/>
        <v>#N/A</v>
      </c>
      <c r="EM109" s="70" t="e">
        <f t="shared" si="348"/>
        <v>#N/A</v>
      </c>
      <c r="EN109" s="70" t="e">
        <f t="shared" si="349"/>
        <v>#N/A</v>
      </c>
      <c r="EO109" s="134"/>
      <c r="ER109" s="128"/>
      <c r="ES109" s="135"/>
      <c r="ET109" s="135"/>
      <c r="EV109" s="134"/>
      <c r="EW109" s="134"/>
      <c r="EX109" s="134"/>
      <c r="EY109" s="134"/>
      <c r="IB109" s="128"/>
      <c r="IC109" s="135"/>
      <c r="ID109" s="135"/>
      <c r="IJ109" s="138"/>
      <c r="IN109" s="135">
        <f t="shared" si="351"/>
        <v>0</v>
      </c>
      <c r="IO109" s="135">
        <f t="shared" si="359"/>
        <v>0</v>
      </c>
      <c r="IP109" s="70">
        <f t="shared" si="360"/>
        <v>0</v>
      </c>
      <c r="IQ109" s="70" t="e">
        <f t="shared" si="339"/>
        <v>#N/A</v>
      </c>
      <c r="IR109" s="70" t="e">
        <f t="shared" si="340"/>
        <v>#N/A</v>
      </c>
      <c r="IS109" s="70" t="e">
        <f t="shared" si="341"/>
        <v>#N/A</v>
      </c>
      <c r="IT109" s="70" t="e">
        <f t="shared" si="342"/>
        <v>#N/A</v>
      </c>
      <c r="IU109" s="138" t="e">
        <f t="shared" si="361"/>
        <v>#N/A</v>
      </c>
    </row>
    <row r="110" spans="1:255" s="70" customFormat="1" x14ac:dyDescent="0.2">
      <c r="A110" s="128"/>
      <c r="B110" s="135">
        <f t="shared" si="352"/>
        <v>0</v>
      </c>
      <c r="C110" s="135">
        <f t="shared" si="353"/>
        <v>0</v>
      </c>
      <c r="D110" s="133">
        <f t="shared" si="354"/>
        <v>0</v>
      </c>
      <c r="E110" s="133">
        <f t="shared" si="355"/>
        <v>0</v>
      </c>
      <c r="F110" s="133">
        <f t="shared" si="362"/>
        <v>0</v>
      </c>
      <c r="G110" s="254"/>
      <c r="H110" s="133"/>
      <c r="I110" s="133"/>
      <c r="J110" s="133">
        <f t="shared" si="356"/>
        <v>0</v>
      </c>
      <c r="K110" s="133"/>
      <c r="L110" s="133"/>
      <c r="M110" s="133"/>
      <c r="N110" s="133"/>
      <c r="O110" s="128"/>
      <c r="P110" s="135"/>
      <c r="Q110" s="135"/>
      <c r="R110" s="133"/>
      <c r="S110" s="133"/>
      <c r="T110" s="133"/>
      <c r="U110" s="133"/>
      <c r="V110" s="133"/>
      <c r="W110" s="133"/>
      <c r="Y110" s="128"/>
      <c r="Z110" s="135"/>
      <c r="AA110" s="135"/>
      <c r="AG110" s="135"/>
      <c r="AH110" s="135"/>
      <c r="AI110" s="128"/>
      <c r="AJ110" s="135"/>
      <c r="AK110" s="135"/>
      <c r="AS110" s="128"/>
      <c r="AT110" s="135"/>
      <c r="AU110" s="135"/>
      <c r="BC110" s="128"/>
      <c r="BD110" s="135"/>
      <c r="BE110" s="135"/>
      <c r="BM110" s="128"/>
      <c r="BN110" s="135"/>
      <c r="BO110" s="135"/>
      <c r="BW110" s="128"/>
      <c r="BX110" s="135"/>
      <c r="BY110" s="135"/>
      <c r="CG110" s="128"/>
      <c r="CH110" s="135"/>
      <c r="CI110" s="135"/>
      <c r="CR110" s="128"/>
      <c r="CS110" s="135"/>
      <c r="CT110" s="135"/>
      <c r="CV110" s="134"/>
      <c r="CW110" s="134"/>
      <c r="CX110" s="134"/>
      <c r="CY110" s="134"/>
      <c r="CZ110" s="134"/>
      <c r="DC110" s="128"/>
      <c r="DD110" s="135"/>
      <c r="DE110" s="135"/>
      <c r="DG110" s="134"/>
      <c r="DH110" s="134"/>
      <c r="DI110" s="134"/>
      <c r="DJ110" s="134"/>
      <c r="DM110" s="128"/>
      <c r="DN110" s="135"/>
      <c r="DO110" s="135"/>
      <c r="DQ110" s="134"/>
      <c r="DR110" s="134"/>
      <c r="DS110" s="134"/>
      <c r="DT110" s="134"/>
      <c r="DW110" s="128"/>
      <c r="DX110" s="135"/>
      <c r="DY110" s="135"/>
      <c r="EA110" s="134"/>
      <c r="EB110" s="134"/>
      <c r="EC110" s="134"/>
      <c r="ED110" s="134"/>
      <c r="EF110" s="70">
        <v>35</v>
      </c>
      <c r="EH110" s="135">
        <f t="shared" si="343"/>
        <v>0</v>
      </c>
      <c r="EI110" s="135">
        <f t="shared" si="344"/>
        <v>0</v>
      </c>
      <c r="EJ110" s="70">
        <f t="shared" si="345"/>
        <v>0</v>
      </c>
      <c r="EK110" s="70" t="e">
        <f t="shared" si="346"/>
        <v>#N/A</v>
      </c>
      <c r="EL110" s="70" t="e">
        <f t="shared" si="347"/>
        <v>#N/A</v>
      </c>
      <c r="EM110" s="70" t="e">
        <f t="shared" si="348"/>
        <v>#N/A</v>
      </c>
      <c r="EN110" s="70" t="e">
        <f t="shared" si="349"/>
        <v>#N/A</v>
      </c>
      <c r="EO110" s="134"/>
      <c r="ER110" s="128"/>
      <c r="ES110" s="135"/>
      <c r="ET110" s="135"/>
      <c r="EV110" s="134"/>
      <c r="EW110" s="134"/>
      <c r="EX110" s="134"/>
      <c r="EY110" s="134"/>
      <c r="IB110" s="128"/>
      <c r="IC110" s="135"/>
      <c r="ID110" s="135"/>
      <c r="IJ110" s="138"/>
      <c r="IN110" s="135">
        <f t="shared" si="351"/>
        <v>0</v>
      </c>
      <c r="IO110" s="135">
        <f t="shared" si="359"/>
        <v>0</v>
      </c>
      <c r="IP110" s="70">
        <f t="shared" si="360"/>
        <v>0</v>
      </c>
      <c r="IQ110" s="70" t="e">
        <f t="shared" si="339"/>
        <v>#N/A</v>
      </c>
      <c r="IR110" s="70" t="e">
        <f t="shared" si="340"/>
        <v>#N/A</v>
      </c>
      <c r="IS110" s="70" t="e">
        <f t="shared" si="341"/>
        <v>#N/A</v>
      </c>
      <c r="IT110" s="70" t="e">
        <f t="shared" si="342"/>
        <v>#N/A</v>
      </c>
      <c r="IU110" s="138" t="e">
        <f t="shared" si="361"/>
        <v>#N/A</v>
      </c>
    </row>
    <row r="111" spans="1:255" s="70" customFormat="1" x14ac:dyDescent="0.2">
      <c r="A111" s="128"/>
      <c r="B111" s="135">
        <f t="shared" si="352"/>
        <v>0</v>
      </c>
      <c r="C111" s="135">
        <f t="shared" si="353"/>
        <v>0</v>
      </c>
      <c r="D111" s="133">
        <f t="shared" si="354"/>
        <v>0</v>
      </c>
      <c r="E111" s="133">
        <f t="shared" si="355"/>
        <v>0</v>
      </c>
      <c r="F111" s="133">
        <f t="shared" si="362"/>
        <v>0</v>
      </c>
      <c r="G111" s="254"/>
      <c r="H111" s="133"/>
      <c r="I111" s="133"/>
      <c r="J111" s="133">
        <f t="shared" si="356"/>
        <v>0</v>
      </c>
      <c r="K111" s="133"/>
      <c r="L111" s="133"/>
      <c r="M111" s="133"/>
      <c r="N111" s="133"/>
      <c r="O111" s="128"/>
      <c r="P111" s="135"/>
      <c r="Q111" s="135"/>
      <c r="R111" s="133"/>
      <c r="S111" s="133"/>
      <c r="T111" s="133"/>
      <c r="U111" s="133"/>
      <c r="V111" s="133"/>
      <c r="W111" s="133"/>
      <c r="Y111" s="128"/>
      <c r="Z111" s="135"/>
      <c r="AA111" s="135"/>
      <c r="AG111" s="135"/>
      <c r="AH111" s="135"/>
      <c r="AI111" s="128"/>
      <c r="AJ111" s="135"/>
      <c r="AK111" s="135"/>
      <c r="AQ111" s="128"/>
      <c r="AR111" s="128"/>
      <c r="AS111" s="128"/>
      <c r="AT111" s="135"/>
      <c r="AU111" s="135"/>
      <c r="BC111" s="128"/>
      <c r="BD111" s="135"/>
      <c r="BE111" s="135"/>
      <c r="BM111" s="128"/>
      <c r="BN111" s="135"/>
      <c r="BO111" s="135"/>
      <c r="BW111" s="128"/>
      <c r="BX111" s="135"/>
      <c r="BY111" s="135"/>
      <c r="CG111" s="128"/>
      <c r="CH111" s="135"/>
      <c r="CI111" s="135"/>
      <c r="CR111" s="128"/>
      <c r="CS111" s="135"/>
      <c r="CT111" s="135"/>
      <c r="CV111" s="134"/>
      <c r="CW111" s="134"/>
      <c r="CX111" s="134"/>
      <c r="CY111" s="134"/>
      <c r="CZ111" s="134"/>
      <c r="DC111" s="128"/>
      <c r="DD111" s="135"/>
      <c r="DE111" s="135"/>
      <c r="DG111" s="134"/>
      <c r="DH111" s="134"/>
      <c r="DI111" s="134"/>
      <c r="DJ111" s="134"/>
      <c r="DM111" s="128"/>
      <c r="DN111" s="135"/>
      <c r="DO111" s="135"/>
      <c r="DQ111" s="134"/>
      <c r="DR111" s="134"/>
      <c r="DS111" s="134"/>
      <c r="DT111" s="134"/>
      <c r="DW111" s="128"/>
      <c r="DX111" s="135"/>
      <c r="DY111" s="135"/>
      <c r="EA111" s="134"/>
      <c r="EB111" s="134"/>
      <c r="EC111" s="134"/>
      <c r="ED111" s="134"/>
      <c r="EF111" s="70">
        <v>36</v>
      </c>
      <c r="EG111" s="128"/>
      <c r="EH111" s="135">
        <f t="shared" si="343"/>
        <v>0</v>
      </c>
      <c r="EI111" s="135">
        <f t="shared" si="344"/>
        <v>0</v>
      </c>
      <c r="EJ111" s="70">
        <f t="shared" si="345"/>
        <v>0</v>
      </c>
      <c r="EK111" s="70" t="e">
        <f t="shared" si="346"/>
        <v>#N/A</v>
      </c>
      <c r="EL111" s="70" t="e">
        <f t="shared" si="347"/>
        <v>#N/A</v>
      </c>
      <c r="EM111" s="70" t="e">
        <f t="shared" si="348"/>
        <v>#N/A</v>
      </c>
      <c r="EN111" s="70" t="e">
        <f t="shared" si="349"/>
        <v>#N/A</v>
      </c>
      <c r="EO111" s="134"/>
      <c r="ER111" s="128"/>
      <c r="ES111" s="135"/>
      <c r="ET111" s="135"/>
      <c r="EV111" s="134"/>
      <c r="EW111" s="134"/>
      <c r="EX111" s="134"/>
      <c r="EY111" s="134"/>
      <c r="IB111" s="128"/>
      <c r="IC111" s="135"/>
      <c r="ID111" s="135"/>
      <c r="IJ111" s="138"/>
      <c r="IM111" s="128"/>
      <c r="IN111" s="135">
        <f t="shared" si="351"/>
        <v>0</v>
      </c>
      <c r="IO111" s="135">
        <f t="shared" si="359"/>
        <v>0</v>
      </c>
      <c r="IP111" s="70">
        <f t="shared" si="360"/>
        <v>0</v>
      </c>
      <c r="IQ111" s="70" t="e">
        <f t="shared" si="339"/>
        <v>#N/A</v>
      </c>
      <c r="IR111" s="70" t="e">
        <f t="shared" si="340"/>
        <v>#N/A</v>
      </c>
      <c r="IS111" s="70" t="e">
        <f t="shared" si="341"/>
        <v>#N/A</v>
      </c>
      <c r="IT111" s="70" t="e">
        <f t="shared" si="342"/>
        <v>#N/A</v>
      </c>
      <c r="IU111" s="138" t="e">
        <f t="shared" si="361"/>
        <v>#N/A</v>
      </c>
    </row>
    <row r="112" spans="1:255" s="70" customFormat="1" x14ac:dyDescent="0.2">
      <c r="A112" s="128"/>
      <c r="B112" s="135">
        <f t="shared" si="352"/>
        <v>0</v>
      </c>
      <c r="C112" s="135">
        <f t="shared" si="353"/>
        <v>0</v>
      </c>
      <c r="D112" s="133">
        <f t="shared" si="354"/>
        <v>0</v>
      </c>
      <c r="E112" s="133">
        <f t="shared" si="355"/>
        <v>0</v>
      </c>
      <c r="F112" s="133">
        <f t="shared" si="362"/>
        <v>0</v>
      </c>
      <c r="G112" s="133"/>
      <c r="H112" s="133"/>
      <c r="I112" s="133"/>
      <c r="J112" s="133">
        <f t="shared" si="356"/>
        <v>0</v>
      </c>
      <c r="K112" s="133"/>
      <c r="L112" s="133"/>
      <c r="M112" s="133"/>
      <c r="N112" s="133"/>
      <c r="O112" s="128"/>
      <c r="P112" s="135"/>
      <c r="Q112" s="135"/>
      <c r="R112" s="133"/>
      <c r="S112" s="133"/>
      <c r="T112" s="133"/>
      <c r="U112" s="133"/>
      <c r="V112" s="133"/>
      <c r="W112" s="133"/>
      <c r="Y112" s="128"/>
      <c r="Z112" s="135"/>
      <c r="AA112" s="135"/>
      <c r="AG112" s="135"/>
      <c r="AH112" s="135"/>
      <c r="AI112" s="128"/>
      <c r="AJ112" s="135"/>
      <c r="AK112" s="135"/>
      <c r="AQ112" s="128"/>
      <c r="AR112" s="128"/>
      <c r="AS112" s="128"/>
      <c r="AT112" s="135"/>
      <c r="AU112" s="135"/>
      <c r="BC112" s="128"/>
      <c r="BD112" s="135"/>
      <c r="BE112" s="135"/>
      <c r="BM112" s="128"/>
      <c r="BN112" s="135"/>
      <c r="BO112" s="135"/>
      <c r="BW112" s="128"/>
      <c r="BX112" s="135"/>
      <c r="BY112" s="135"/>
      <c r="CG112" s="128"/>
      <c r="CH112" s="135"/>
      <c r="CI112" s="135"/>
      <c r="CR112" s="128"/>
      <c r="CS112" s="135"/>
      <c r="CT112" s="135"/>
      <c r="CV112" s="134"/>
      <c r="CW112" s="134"/>
      <c r="CX112" s="134"/>
      <c r="CY112" s="134"/>
      <c r="CZ112" s="134"/>
      <c r="DC112" s="128"/>
      <c r="DD112" s="135"/>
      <c r="DE112" s="135"/>
      <c r="DG112" s="134"/>
      <c r="DH112" s="134"/>
      <c r="DI112" s="134"/>
      <c r="DJ112" s="134"/>
      <c r="DM112" s="128"/>
      <c r="DN112" s="135"/>
      <c r="DO112" s="135"/>
      <c r="DQ112" s="134"/>
      <c r="DR112" s="134"/>
      <c r="DS112" s="134"/>
      <c r="DT112" s="134"/>
      <c r="DW112" s="128"/>
      <c r="DX112" s="135"/>
      <c r="DY112" s="135"/>
      <c r="EA112" s="134"/>
      <c r="EB112" s="134"/>
      <c r="EC112" s="134"/>
      <c r="ED112" s="134"/>
      <c r="EF112" s="70">
        <v>37</v>
      </c>
      <c r="EH112" s="135">
        <f t="shared" si="343"/>
        <v>0</v>
      </c>
      <c r="EI112" s="135">
        <f t="shared" si="344"/>
        <v>0</v>
      </c>
      <c r="EJ112" s="70">
        <f t="shared" si="345"/>
        <v>0</v>
      </c>
      <c r="EK112" s="70" t="e">
        <f t="shared" si="346"/>
        <v>#N/A</v>
      </c>
      <c r="EL112" s="70" t="e">
        <f t="shared" si="347"/>
        <v>#N/A</v>
      </c>
      <c r="EM112" s="70" t="e">
        <f t="shared" si="348"/>
        <v>#N/A</v>
      </c>
      <c r="EN112" s="70" t="e">
        <f t="shared" si="349"/>
        <v>#N/A</v>
      </c>
      <c r="EO112" s="134"/>
      <c r="ER112" s="128"/>
      <c r="ES112" s="135"/>
      <c r="ET112" s="135"/>
      <c r="EV112" s="134"/>
      <c r="EW112" s="134"/>
      <c r="EX112" s="134"/>
      <c r="EY112" s="134"/>
      <c r="IB112" s="128"/>
      <c r="IC112" s="135"/>
      <c r="ID112" s="135"/>
      <c r="IJ112" s="138"/>
      <c r="IM112" s="128"/>
      <c r="IN112" s="135">
        <f t="shared" si="351"/>
        <v>0</v>
      </c>
      <c r="IO112" s="135">
        <f t="shared" si="359"/>
        <v>0</v>
      </c>
      <c r="IP112" s="70">
        <f t="shared" si="360"/>
        <v>0</v>
      </c>
      <c r="IQ112" s="70" t="e">
        <f t="shared" si="339"/>
        <v>#N/A</v>
      </c>
      <c r="IR112" s="70" t="e">
        <f t="shared" si="340"/>
        <v>#N/A</v>
      </c>
      <c r="IS112" s="70" t="e">
        <f t="shared" si="341"/>
        <v>#N/A</v>
      </c>
      <c r="IT112" s="70" t="e">
        <f t="shared" si="342"/>
        <v>#N/A</v>
      </c>
      <c r="IU112" s="138" t="e">
        <f t="shared" si="361"/>
        <v>#N/A</v>
      </c>
    </row>
    <row r="113" spans="1:255" s="70" customFormat="1" x14ac:dyDescent="0.2">
      <c r="A113" s="128"/>
      <c r="B113" s="135">
        <f t="shared" si="352"/>
        <v>0</v>
      </c>
      <c r="C113" s="135">
        <f t="shared" si="353"/>
        <v>0</v>
      </c>
      <c r="D113" s="133">
        <f t="shared" si="354"/>
        <v>0</v>
      </c>
      <c r="E113" s="133">
        <f t="shared" si="355"/>
        <v>0</v>
      </c>
      <c r="F113" s="133">
        <f t="shared" si="362"/>
        <v>0</v>
      </c>
      <c r="G113" s="133"/>
      <c r="H113" s="133"/>
      <c r="I113" s="133"/>
      <c r="J113" s="133">
        <f t="shared" si="356"/>
        <v>0</v>
      </c>
      <c r="K113" s="133"/>
      <c r="L113" s="133"/>
      <c r="M113" s="133"/>
      <c r="N113" s="133"/>
      <c r="O113" s="128"/>
      <c r="P113" s="135"/>
      <c r="Q113" s="135"/>
      <c r="R113" s="133"/>
      <c r="S113" s="133"/>
      <c r="T113" s="133"/>
      <c r="U113" s="133"/>
      <c r="V113" s="133"/>
      <c r="W113" s="133"/>
      <c r="Y113" s="128"/>
      <c r="Z113" s="135"/>
      <c r="AA113" s="135"/>
      <c r="AG113" s="135"/>
      <c r="AH113" s="135"/>
      <c r="AI113" s="128"/>
      <c r="AJ113" s="135"/>
      <c r="AK113" s="135"/>
      <c r="AQ113" s="128"/>
      <c r="AR113" s="128"/>
      <c r="AS113" s="128"/>
      <c r="AT113" s="135"/>
      <c r="AU113" s="135"/>
      <c r="BC113" s="128"/>
      <c r="BD113" s="135"/>
      <c r="BE113" s="135"/>
      <c r="BM113" s="128"/>
      <c r="BN113" s="135"/>
      <c r="BO113" s="135"/>
      <c r="BW113" s="128"/>
      <c r="BX113" s="135"/>
      <c r="BY113" s="135"/>
      <c r="CG113" s="128"/>
      <c r="CH113" s="135"/>
      <c r="CI113" s="135"/>
      <c r="CR113" s="128"/>
      <c r="CS113" s="135"/>
      <c r="CT113" s="135"/>
      <c r="CV113" s="134"/>
      <c r="CW113" s="134"/>
      <c r="CX113" s="134"/>
      <c r="CY113" s="134"/>
      <c r="CZ113" s="134"/>
      <c r="DC113" s="128"/>
      <c r="DD113" s="135"/>
      <c r="DE113" s="135"/>
      <c r="DG113" s="134"/>
      <c r="DH113" s="134"/>
      <c r="DI113" s="134"/>
      <c r="DJ113" s="134"/>
      <c r="DM113" s="128"/>
      <c r="DN113" s="135"/>
      <c r="DO113" s="135"/>
      <c r="DQ113" s="134"/>
      <c r="DR113" s="134"/>
      <c r="DS113" s="134"/>
      <c r="DT113" s="134"/>
      <c r="DW113" s="128"/>
      <c r="DX113" s="135"/>
      <c r="DY113" s="135"/>
      <c r="EA113" s="134"/>
      <c r="EB113" s="134"/>
      <c r="EC113" s="134"/>
      <c r="ED113" s="134"/>
      <c r="EF113" s="70">
        <v>38</v>
      </c>
      <c r="EG113" s="128"/>
      <c r="EH113" s="135">
        <f t="shared" si="343"/>
        <v>0</v>
      </c>
      <c r="EI113" s="135">
        <f t="shared" si="344"/>
        <v>0</v>
      </c>
      <c r="EJ113" s="70">
        <f t="shared" si="345"/>
        <v>0</v>
      </c>
      <c r="EK113" s="70" t="e">
        <f t="shared" si="346"/>
        <v>#N/A</v>
      </c>
      <c r="EL113" s="70" t="e">
        <f t="shared" si="347"/>
        <v>#N/A</v>
      </c>
      <c r="EM113" s="70" t="e">
        <f t="shared" si="348"/>
        <v>#N/A</v>
      </c>
      <c r="EN113" s="70" t="e">
        <f t="shared" si="349"/>
        <v>#N/A</v>
      </c>
      <c r="EO113" s="134"/>
      <c r="ER113" s="128"/>
      <c r="ES113" s="135"/>
      <c r="ET113" s="135"/>
      <c r="EV113" s="134"/>
      <c r="EW113" s="134"/>
      <c r="EX113" s="134"/>
      <c r="EY113" s="134"/>
      <c r="IB113" s="128"/>
      <c r="IC113" s="135"/>
      <c r="ID113" s="135"/>
      <c r="IJ113" s="138"/>
      <c r="IM113" s="128"/>
      <c r="IN113" s="135">
        <f t="shared" si="351"/>
        <v>0</v>
      </c>
      <c r="IO113" s="135">
        <f t="shared" si="359"/>
        <v>0</v>
      </c>
      <c r="IP113" s="70">
        <f t="shared" si="360"/>
        <v>0</v>
      </c>
      <c r="IQ113" s="70" t="e">
        <f t="shared" si="339"/>
        <v>#N/A</v>
      </c>
      <c r="IR113" s="70" t="e">
        <f t="shared" si="340"/>
        <v>#N/A</v>
      </c>
      <c r="IS113" s="70" t="e">
        <f t="shared" si="341"/>
        <v>#N/A</v>
      </c>
      <c r="IT113" s="70" t="e">
        <f t="shared" si="342"/>
        <v>#N/A</v>
      </c>
      <c r="IU113" s="138" t="e">
        <f t="shared" si="361"/>
        <v>#N/A</v>
      </c>
    </row>
    <row r="114" spans="1:255" s="70" customFormat="1" x14ac:dyDescent="0.2">
      <c r="A114" s="133"/>
      <c r="B114" s="135">
        <f t="shared" si="352"/>
        <v>0</v>
      </c>
      <c r="C114" s="135">
        <f t="shared" si="353"/>
        <v>0</v>
      </c>
      <c r="D114" s="133">
        <f t="shared" si="354"/>
        <v>0</v>
      </c>
      <c r="E114" s="133">
        <f t="shared" si="355"/>
        <v>0</v>
      </c>
      <c r="F114" s="133">
        <f t="shared" si="362"/>
        <v>0</v>
      </c>
      <c r="G114" s="133"/>
      <c r="H114" s="133"/>
      <c r="I114" s="133"/>
      <c r="J114" s="133">
        <f t="shared" si="356"/>
        <v>0</v>
      </c>
      <c r="K114" s="133"/>
      <c r="L114" s="133"/>
      <c r="M114" s="133"/>
      <c r="N114" s="133"/>
      <c r="O114" s="128"/>
      <c r="P114" s="133"/>
      <c r="Q114" s="133"/>
      <c r="R114" s="133"/>
      <c r="S114" s="133"/>
      <c r="T114" s="133"/>
      <c r="U114" s="133"/>
      <c r="V114" s="133"/>
      <c r="W114" s="133"/>
      <c r="Y114" s="128"/>
      <c r="AI114" s="128"/>
      <c r="AS114" s="128"/>
      <c r="BC114" s="128"/>
      <c r="BM114" s="128"/>
      <c r="BW114" s="128"/>
      <c r="CG114" s="128"/>
      <c r="CR114" s="128"/>
      <c r="CV114" s="134"/>
      <c r="CW114" s="134"/>
      <c r="CX114" s="134"/>
      <c r="CY114" s="134"/>
      <c r="CZ114" s="134"/>
      <c r="DC114" s="128"/>
      <c r="DG114" s="134"/>
      <c r="DH114" s="134"/>
      <c r="DI114" s="134"/>
      <c r="DJ114" s="134"/>
      <c r="DM114" s="128"/>
      <c r="DQ114" s="134"/>
      <c r="DR114" s="134"/>
      <c r="DS114" s="134"/>
      <c r="DT114" s="134"/>
      <c r="DW114" s="128"/>
      <c r="EA114" s="134"/>
      <c r="EB114" s="134"/>
      <c r="EC114" s="134"/>
      <c r="ED114" s="134"/>
      <c r="EF114" s="70">
        <v>39</v>
      </c>
      <c r="EG114" s="128"/>
      <c r="EH114" s="135">
        <f t="shared" si="343"/>
        <v>0</v>
      </c>
      <c r="EI114" s="135">
        <f t="shared" si="344"/>
        <v>0</v>
      </c>
      <c r="EJ114" s="70">
        <f t="shared" si="345"/>
        <v>0</v>
      </c>
      <c r="EK114" s="70" t="e">
        <f t="shared" si="346"/>
        <v>#N/A</v>
      </c>
      <c r="EL114" s="70" t="e">
        <f t="shared" si="347"/>
        <v>#N/A</v>
      </c>
      <c r="EM114" s="70" t="e">
        <f t="shared" si="348"/>
        <v>#N/A</v>
      </c>
      <c r="EN114" s="70" t="e">
        <f t="shared" si="349"/>
        <v>#N/A</v>
      </c>
      <c r="EO114" s="134"/>
      <c r="ER114" s="128"/>
      <c r="EV114" s="134"/>
      <c r="EW114" s="134"/>
      <c r="EX114" s="134"/>
      <c r="EY114" s="134"/>
      <c r="IB114" s="128"/>
      <c r="IC114" s="135"/>
      <c r="ID114" s="135"/>
      <c r="IJ114" s="138"/>
      <c r="IN114" s="135">
        <f t="shared" si="351"/>
        <v>0</v>
      </c>
      <c r="IO114" s="135">
        <f t="shared" si="359"/>
        <v>0</v>
      </c>
      <c r="IP114" s="70">
        <f t="shared" si="360"/>
        <v>0</v>
      </c>
      <c r="IQ114" s="70" t="e">
        <f t="shared" si="339"/>
        <v>#N/A</v>
      </c>
      <c r="IR114" s="70" t="e">
        <f t="shared" si="340"/>
        <v>#N/A</v>
      </c>
      <c r="IS114" s="70" t="e">
        <f t="shared" si="341"/>
        <v>#N/A</v>
      </c>
      <c r="IT114" s="70" t="e">
        <f t="shared" si="342"/>
        <v>#N/A</v>
      </c>
      <c r="IU114" s="138" t="e">
        <f t="shared" si="361"/>
        <v>#N/A</v>
      </c>
    </row>
    <row r="115" spans="1:255" s="70" customFormat="1" x14ac:dyDescent="0.2">
      <c r="A115" s="128"/>
      <c r="B115" s="135">
        <f t="shared" si="352"/>
        <v>0</v>
      </c>
      <c r="C115" s="135">
        <f t="shared" si="353"/>
        <v>0</v>
      </c>
      <c r="D115" s="133">
        <f t="shared" si="354"/>
        <v>0</v>
      </c>
      <c r="E115" s="133">
        <f t="shared" si="355"/>
        <v>0</v>
      </c>
      <c r="F115" s="133">
        <f t="shared" si="362"/>
        <v>0</v>
      </c>
      <c r="G115" s="133"/>
      <c r="H115" s="133"/>
      <c r="I115" s="133"/>
      <c r="J115" s="133">
        <f t="shared" si="356"/>
        <v>0</v>
      </c>
      <c r="K115" s="133"/>
      <c r="L115" s="133"/>
      <c r="M115" s="133"/>
      <c r="N115" s="133"/>
      <c r="O115" s="128"/>
      <c r="P115" s="135"/>
      <c r="Q115" s="135"/>
      <c r="R115" s="133"/>
      <c r="S115" s="133"/>
      <c r="T115" s="133"/>
      <c r="U115" s="133"/>
      <c r="V115" s="133"/>
      <c r="W115" s="133"/>
      <c r="Y115" s="128"/>
      <c r="Z115" s="135"/>
      <c r="AA115" s="135"/>
      <c r="AG115" s="135"/>
      <c r="AH115" s="135"/>
      <c r="AI115" s="128"/>
      <c r="AJ115" s="135"/>
      <c r="AK115" s="135"/>
      <c r="AS115" s="128"/>
      <c r="AT115" s="135"/>
      <c r="AU115" s="135"/>
      <c r="BC115" s="128"/>
      <c r="BD115" s="135"/>
      <c r="BE115" s="135"/>
      <c r="BM115" s="128"/>
      <c r="BN115" s="135"/>
      <c r="BO115" s="135"/>
      <c r="BW115" s="128"/>
      <c r="BX115" s="135"/>
      <c r="BY115" s="135"/>
      <c r="CG115" s="128"/>
      <c r="CH115" s="135"/>
      <c r="CI115" s="135"/>
      <c r="CR115" s="128"/>
      <c r="CS115" s="135"/>
      <c r="CT115" s="135"/>
      <c r="CV115" s="134"/>
      <c r="CW115" s="134"/>
      <c r="CX115" s="134"/>
      <c r="CY115" s="134"/>
      <c r="CZ115" s="134"/>
      <c r="DC115" s="128"/>
      <c r="DD115" s="135"/>
      <c r="DE115" s="135"/>
      <c r="DG115" s="134"/>
      <c r="DH115" s="134"/>
      <c r="DI115" s="134"/>
      <c r="DJ115" s="134"/>
      <c r="DM115" s="128"/>
      <c r="DN115" s="135"/>
      <c r="DO115" s="135"/>
      <c r="DQ115" s="134"/>
      <c r="DR115" s="134"/>
      <c r="DS115" s="134"/>
      <c r="DT115" s="134"/>
      <c r="DW115" s="128"/>
      <c r="DX115" s="135"/>
      <c r="DY115" s="135"/>
      <c r="EA115" s="134"/>
      <c r="EB115" s="134"/>
      <c r="EC115" s="134"/>
      <c r="ED115" s="134"/>
      <c r="EF115" s="70">
        <v>40</v>
      </c>
      <c r="EG115" s="128"/>
      <c r="EH115" s="135">
        <f t="shared" si="343"/>
        <v>0</v>
      </c>
      <c r="EI115" s="135">
        <f t="shared" si="344"/>
        <v>0</v>
      </c>
      <c r="EJ115" s="70">
        <f t="shared" si="345"/>
        <v>0</v>
      </c>
      <c r="EK115" s="70" t="e">
        <f t="shared" si="346"/>
        <v>#N/A</v>
      </c>
      <c r="EL115" s="70" t="e">
        <f t="shared" si="347"/>
        <v>#N/A</v>
      </c>
      <c r="EM115" s="70" t="e">
        <f t="shared" si="348"/>
        <v>#N/A</v>
      </c>
      <c r="EN115" s="70" t="e">
        <f t="shared" si="349"/>
        <v>#N/A</v>
      </c>
      <c r="EO115" s="134"/>
      <c r="ER115" s="128"/>
      <c r="ES115" s="135"/>
      <c r="ET115" s="135"/>
      <c r="EV115" s="134"/>
      <c r="EW115" s="134"/>
      <c r="EX115" s="134"/>
      <c r="EY115" s="134"/>
      <c r="IB115" s="128"/>
      <c r="IC115" s="135"/>
      <c r="ID115" s="135"/>
      <c r="IJ115" s="138"/>
      <c r="IM115" s="128"/>
      <c r="IN115" s="135">
        <f t="shared" si="351"/>
        <v>0</v>
      </c>
      <c r="IO115" s="135">
        <f t="shared" si="359"/>
        <v>0</v>
      </c>
      <c r="IP115" s="70">
        <f t="shared" si="360"/>
        <v>0</v>
      </c>
      <c r="IQ115" s="128" t="e">
        <f t="shared" si="339"/>
        <v>#N/A</v>
      </c>
      <c r="IR115" s="128" t="e">
        <f t="shared" si="340"/>
        <v>#N/A</v>
      </c>
      <c r="IS115" s="128" t="e">
        <f t="shared" si="341"/>
        <v>#N/A</v>
      </c>
      <c r="IT115" s="128" t="e">
        <f t="shared" si="342"/>
        <v>#N/A</v>
      </c>
      <c r="IU115" s="138" t="e">
        <f t="shared" si="361"/>
        <v>#N/A</v>
      </c>
    </row>
    <row r="116" spans="1:255" s="70" customFormat="1" x14ac:dyDescent="0.2">
      <c r="A116" s="128"/>
      <c r="B116" s="135">
        <f t="shared" si="352"/>
        <v>0</v>
      </c>
      <c r="C116" s="135">
        <f t="shared" si="353"/>
        <v>0</v>
      </c>
      <c r="D116" s="133">
        <f t="shared" si="354"/>
        <v>0</v>
      </c>
      <c r="E116" s="133">
        <f t="shared" si="355"/>
        <v>0</v>
      </c>
      <c r="F116" s="133">
        <f t="shared" si="362"/>
        <v>0</v>
      </c>
      <c r="G116" s="254"/>
      <c r="H116" s="133"/>
      <c r="I116" s="133"/>
      <c r="J116" s="133">
        <f t="shared" si="356"/>
        <v>0</v>
      </c>
      <c r="K116" s="133"/>
      <c r="L116" s="133"/>
      <c r="M116" s="133"/>
      <c r="N116" s="133"/>
      <c r="O116" s="128"/>
      <c r="P116" s="135"/>
      <c r="Q116" s="135"/>
      <c r="R116" s="133"/>
      <c r="S116" s="133"/>
      <c r="T116" s="133"/>
      <c r="U116" s="133"/>
      <c r="V116" s="133"/>
      <c r="W116" s="133"/>
      <c r="Y116" s="128"/>
      <c r="Z116" s="135"/>
      <c r="AA116" s="135"/>
      <c r="AG116" s="135"/>
      <c r="AH116" s="135"/>
      <c r="AI116" s="128"/>
      <c r="AJ116" s="135"/>
      <c r="AK116" s="135"/>
      <c r="AS116" s="128"/>
      <c r="AT116" s="135"/>
      <c r="AU116" s="135"/>
      <c r="BC116" s="128"/>
      <c r="BD116" s="135"/>
      <c r="BE116" s="135"/>
      <c r="BM116" s="128"/>
      <c r="BN116" s="135"/>
      <c r="BO116" s="135"/>
      <c r="BW116" s="128"/>
      <c r="BX116" s="135"/>
      <c r="BY116" s="135"/>
      <c r="CG116" s="128"/>
      <c r="CH116" s="135"/>
      <c r="CI116" s="135"/>
      <c r="CR116" s="128"/>
      <c r="CS116" s="135"/>
      <c r="CT116" s="135"/>
      <c r="CV116" s="134"/>
      <c r="CW116" s="134"/>
      <c r="CX116" s="134"/>
      <c r="CY116" s="134"/>
      <c r="CZ116" s="134"/>
      <c r="DC116" s="128"/>
      <c r="DD116" s="135"/>
      <c r="DE116" s="135"/>
      <c r="DG116" s="134"/>
      <c r="DH116" s="134"/>
      <c r="DI116" s="134"/>
      <c r="DJ116" s="134"/>
      <c r="DM116" s="128"/>
      <c r="DN116" s="135"/>
      <c r="DO116" s="135"/>
      <c r="DQ116" s="134"/>
      <c r="DR116" s="134"/>
      <c r="DS116" s="134"/>
      <c r="DT116" s="134"/>
      <c r="DW116" s="128"/>
      <c r="DX116" s="135"/>
      <c r="DY116" s="135"/>
      <c r="EA116" s="134"/>
      <c r="EB116" s="134"/>
      <c r="EC116" s="134"/>
      <c r="ED116" s="134"/>
      <c r="EG116" s="128"/>
      <c r="EH116" s="135"/>
      <c r="EI116" s="135"/>
      <c r="EK116" s="134"/>
      <c r="EL116" s="134"/>
      <c r="EM116" s="134"/>
      <c r="EN116" s="134"/>
      <c r="EO116" s="134"/>
      <c r="ER116" s="128"/>
      <c r="ES116" s="135"/>
      <c r="ET116" s="135"/>
      <c r="EV116" s="134"/>
      <c r="EW116" s="134"/>
      <c r="EX116" s="134"/>
      <c r="EY116" s="134"/>
      <c r="IB116" s="128"/>
      <c r="IC116" s="135"/>
      <c r="ID116" s="135"/>
      <c r="IJ116" s="138"/>
      <c r="IN116" s="135">
        <f t="shared" si="351"/>
        <v>0</v>
      </c>
      <c r="IO116" s="135">
        <f t="shared" si="359"/>
        <v>0</v>
      </c>
      <c r="IP116" s="70">
        <f t="shared" si="360"/>
        <v>0</v>
      </c>
      <c r="IU116" s="138" t="e">
        <f t="shared" si="361"/>
        <v>#N/A</v>
      </c>
    </row>
    <row r="117" spans="1:255" s="70" customFormat="1" x14ac:dyDescent="0.2">
      <c r="A117" s="128"/>
      <c r="B117" s="135">
        <f t="shared" si="352"/>
        <v>0</v>
      </c>
      <c r="C117" s="135">
        <f t="shared" si="353"/>
        <v>0</v>
      </c>
      <c r="D117" s="133">
        <f t="shared" si="354"/>
        <v>0</v>
      </c>
      <c r="E117" s="133">
        <f t="shared" si="355"/>
        <v>0</v>
      </c>
      <c r="F117" s="133">
        <f t="shared" si="362"/>
        <v>0</v>
      </c>
      <c r="G117" s="133"/>
      <c r="H117" s="133"/>
      <c r="I117" s="133"/>
      <c r="J117" s="133">
        <f t="shared" si="356"/>
        <v>0</v>
      </c>
      <c r="K117" s="133"/>
      <c r="L117" s="133"/>
      <c r="M117" s="133"/>
      <c r="N117" s="133"/>
      <c r="O117" s="128"/>
      <c r="P117" s="135"/>
      <c r="Q117" s="135"/>
      <c r="R117" s="133"/>
      <c r="S117" s="133"/>
      <c r="T117" s="133"/>
      <c r="U117" s="133"/>
      <c r="V117" s="133"/>
      <c r="W117" s="133"/>
      <c r="Y117" s="128"/>
      <c r="Z117" s="135"/>
      <c r="AA117" s="135"/>
      <c r="AG117" s="135"/>
      <c r="AH117" s="135"/>
      <c r="AI117" s="128"/>
      <c r="AJ117" s="135"/>
      <c r="AK117" s="135"/>
      <c r="AS117" s="128"/>
      <c r="AT117" s="135"/>
      <c r="AU117" s="135"/>
      <c r="BC117" s="128"/>
      <c r="BD117" s="135"/>
      <c r="BE117" s="135"/>
      <c r="BM117" s="128"/>
      <c r="BN117" s="135"/>
      <c r="BO117" s="135"/>
      <c r="BW117" s="128"/>
      <c r="BX117" s="135"/>
      <c r="BY117" s="135"/>
      <c r="CG117" s="128"/>
      <c r="CH117" s="135"/>
      <c r="CI117" s="135"/>
      <c r="CR117" s="128"/>
      <c r="CS117" s="135"/>
      <c r="CT117" s="135"/>
      <c r="CV117" s="134"/>
      <c r="CW117" s="134"/>
      <c r="CX117" s="134"/>
      <c r="CY117" s="134"/>
      <c r="CZ117" s="134"/>
      <c r="DC117" s="128"/>
      <c r="DD117" s="135"/>
      <c r="DE117" s="135"/>
      <c r="DG117" s="134"/>
      <c r="DH117" s="134"/>
      <c r="DI117" s="134"/>
      <c r="DJ117" s="134"/>
      <c r="DM117" s="128"/>
      <c r="DN117" s="135"/>
      <c r="DO117" s="135"/>
      <c r="DQ117" s="134"/>
      <c r="DR117" s="134"/>
      <c r="DS117" s="134"/>
      <c r="DT117" s="134"/>
      <c r="DW117" s="128"/>
      <c r="DX117" s="135"/>
      <c r="DY117" s="135"/>
      <c r="EA117" s="134"/>
      <c r="EB117" s="134"/>
      <c r="EC117" s="134"/>
      <c r="ED117" s="134"/>
      <c r="EG117" s="128"/>
      <c r="EH117" s="135"/>
      <c r="EI117" s="135"/>
      <c r="EK117" s="134"/>
      <c r="EL117" s="134"/>
      <c r="EM117" s="134"/>
      <c r="EN117" s="134"/>
      <c r="EO117" s="134"/>
      <c r="ER117" s="128"/>
      <c r="ES117" s="135"/>
      <c r="ET117" s="135"/>
      <c r="EV117" s="134"/>
      <c r="EW117" s="134"/>
      <c r="EX117" s="134"/>
      <c r="EY117" s="134"/>
      <c r="IB117" s="128"/>
      <c r="IC117" s="135"/>
      <c r="ID117" s="135"/>
      <c r="IJ117" s="138"/>
      <c r="IN117" s="135">
        <f t="shared" si="351"/>
        <v>0</v>
      </c>
      <c r="IO117" s="135">
        <f t="shared" si="359"/>
        <v>0</v>
      </c>
      <c r="IP117" s="70">
        <f t="shared" si="360"/>
        <v>0</v>
      </c>
      <c r="IU117" s="138" t="e">
        <f t="shared" si="361"/>
        <v>#N/A</v>
      </c>
    </row>
    <row r="118" spans="1:255" s="70" customFormat="1" x14ac:dyDescent="0.2">
      <c r="A118" s="128"/>
      <c r="B118" s="135">
        <f t="shared" si="352"/>
        <v>0</v>
      </c>
      <c r="C118" s="135">
        <f t="shared" si="353"/>
        <v>0</v>
      </c>
      <c r="D118" s="133">
        <f t="shared" si="354"/>
        <v>0</v>
      </c>
      <c r="E118" s="133">
        <f t="shared" si="355"/>
        <v>0</v>
      </c>
      <c r="F118" s="133">
        <f t="shared" si="362"/>
        <v>0</v>
      </c>
      <c r="G118" s="133"/>
      <c r="H118" s="133"/>
      <c r="I118" s="133"/>
      <c r="J118" s="133">
        <f t="shared" si="356"/>
        <v>0</v>
      </c>
      <c r="K118" s="133"/>
      <c r="L118" s="133"/>
      <c r="M118" s="133"/>
      <c r="N118" s="133"/>
      <c r="O118" s="128"/>
      <c r="P118" s="135"/>
      <c r="Q118" s="135"/>
      <c r="R118" s="133"/>
      <c r="S118" s="133"/>
      <c r="T118" s="133"/>
      <c r="U118" s="133"/>
      <c r="V118" s="133"/>
      <c r="W118" s="133"/>
      <c r="Y118" s="128"/>
      <c r="Z118" s="135"/>
      <c r="AA118" s="135"/>
      <c r="AG118" s="135"/>
      <c r="AH118" s="135"/>
      <c r="AI118" s="128"/>
      <c r="AJ118" s="135"/>
      <c r="AK118" s="135"/>
      <c r="AQ118" s="128"/>
      <c r="AR118" s="128"/>
      <c r="AS118" s="128"/>
      <c r="AT118" s="135"/>
      <c r="AU118" s="135"/>
      <c r="BC118" s="128"/>
      <c r="BD118" s="135"/>
      <c r="BE118" s="135"/>
      <c r="BM118" s="128"/>
      <c r="BN118" s="135"/>
      <c r="BO118" s="135"/>
      <c r="BW118" s="128"/>
      <c r="BX118" s="135"/>
      <c r="BY118" s="135"/>
      <c r="CG118" s="128"/>
      <c r="CH118" s="135"/>
      <c r="CI118" s="135"/>
      <c r="CR118" s="128"/>
      <c r="CS118" s="135"/>
      <c r="CT118" s="135"/>
      <c r="CV118" s="134"/>
      <c r="CW118" s="134"/>
      <c r="CX118" s="134"/>
      <c r="CY118" s="134"/>
      <c r="CZ118" s="134"/>
      <c r="DC118" s="128"/>
      <c r="DD118" s="135"/>
      <c r="DE118" s="135"/>
      <c r="DG118" s="134"/>
      <c r="DH118" s="134"/>
      <c r="DI118" s="134"/>
      <c r="DJ118" s="134"/>
      <c r="DM118" s="128"/>
      <c r="DN118" s="135"/>
      <c r="DO118" s="135"/>
      <c r="DQ118" s="134"/>
      <c r="DR118" s="134"/>
      <c r="DS118" s="134"/>
      <c r="DT118" s="134"/>
      <c r="DW118" s="128"/>
      <c r="DX118" s="135"/>
      <c r="DY118" s="135"/>
      <c r="EA118" s="134"/>
      <c r="EB118" s="134"/>
      <c r="EC118" s="134"/>
      <c r="ED118" s="134"/>
      <c r="EG118" s="128"/>
      <c r="EH118" s="135"/>
      <c r="EI118" s="135"/>
      <c r="EK118" s="134"/>
      <c r="EL118" s="134"/>
      <c r="EM118" s="134"/>
      <c r="EN118" s="134"/>
      <c r="EO118" s="134"/>
      <c r="ER118" s="128"/>
      <c r="ES118" s="135"/>
      <c r="ET118" s="135"/>
      <c r="EV118" s="134"/>
      <c r="EW118" s="134"/>
      <c r="EX118" s="134"/>
      <c r="EY118" s="134"/>
      <c r="IB118" s="128"/>
      <c r="IC118" s="135"/>
      <c r="ID118" s="135"/>
      <c r="IJ118" s="138"/>
      <c r="IM118" s="128"/>
      <c r="IN118" s="135">
        <f t="shared" si="351"/>
        <v>0</v>
      </c>
      <c r="IO118" s="135">
        <f t="shared" si="359"/>
        <v>0</v>
      </c>
      <c r="IP118" s="70">
        <f t="shared" si="360"/>
        <v>0</v>
      </c>
      <c r="IU118" s="138" t="e">
        <f t="shared" si="361"/>
        <v>#N/A</v>
      </c>
    </row>
    <row r="119" spans="1:255" s="70" customFormat="1" x14ac:dyDescent="0.2">
      <c r="A119" s="128"/>
      <c r="B119" s="135">
        <f t="shared" si="352"/>
        <v>0</v>
      </c>
      <c r="C119" s="135">
        <f t="shared" si="353"/>
        <v>0</v>
      </c>
      <c r="D119" s="133">
        <f t="shared" si="354"/>
        <v>0</v>
      </c>
      <c r="E119" s="133">
        <f t="shared" si="355"/>
        <v>0</v>
      </c>
      <c r="F119" s="133">
        <f t="shared" si="362"/>
        <v>0</v>
      </c>
      <c r="G119" s="133"/>
      <c r="H119" s="133"/>
      <c r="I119" s="133"/>
      <c r="J119" s="133">
        <f t="shared" si="356"/>
        <v>0</v>
      </c>
      <c r="K119" s="133"/>
      <c r="L119" s="133"/>
      <c r="M119" s="133"/>
      <c r="N119" s="133"/>
      <c r="O119" s="128"/>
      <c r="P119" s="135"/>
      <c r="Q119" s="135"/>
      <c r="R119" s="133"/>
      <c r="S119" s="133"/>
      <c r="T119" s="133"/>
      <c r="U119" s="133"/>
      <c r="V119" s="133"/>
      <c r="W119" s="133"/>
      <c r="Y119" s="128"/>
      <c r="Z119" s="135"/>
      <c r="AA119" s="135"/>
      <c r="AG119" s="135"/>
      <c r="AH119" s="135"/>
      <c r="AI119" s="128"/>
      <c r="AJ119" s="135"/>
      <c r="AK119" s="135"/>
      <c r="AQ119" s="128"/>
      <c r="AR119" s="128"/>
      <c r="AS119" s="128"/>
      <c r="AT119" s="135"/>
      <c r="AU119" s="135"/>
      <c r="BC119" s="128"/>
      <c r="BD119" s="135"/>
      <c r="BE119" s="135"/>
      <c r="BM119" s="128"/>
      <c r="BN119" s="135"/>
      <c r="BO119" s="135"/>
      <c r="BW119" s="128"/>
      <c r="BX119" s="135"/>
      <c r="BY119" s="135"/>
      <c r="CG119" s="128"/>
      <c r="CH119" s="135"/>
      <c r="CI119" s="135"/>
      <c r="CR119" s="128"/>
      <c r="CS119" s="135"/>
      <c r="CT119" s="135"/>
      <c r="CV119" s="134"/>
      <c r="CW119" s="134"/>
      <c r="CX119" s="134"/>
      <c r="CY119" s="134"/>
      <c r="CZ119" s="134"/>
      <c r="DC119" s="128"/>
      <c r="DD119" s="135"/>
      <c r="DE119" s="135"/>
      <c r="DG119" s="134"/>
      <c r="DH119" s="134"/>
      <c r="DI119" s="134"/>
      <c r="DJ119" s="134"/>
      <c r="DM119" s="128"/>
      <c r="DN119" s="135"/>
      <c r="DO119" s="135"/>
      <c r="DQ119" s="134"/>
      <c r="DR119" s="134"/>
      <c r="DS119" s="134"/>
      <c r="DT119" s="134"/>
      <c r="DW119" s="128"/>
      <c r="DX119" s="135"/>
      <c r="DY119" s="135"/>
      <c r="EA119" s="134"/>
      <c r="EB119" s="134"/>
      <c r="EC119" s="134"/>
      <c r="ED119" s="134"/>
      <c r="EG119" s="128"/>
      <c r="EH119" s="135"/>
      <c r="EI119" s="135"/>
      <c r="EK119" s="134"/>
      <c r="EL119" s="134"/>
      <c r="EM119" s="134"/>
      <c r="EN119" s="134"/>
      <c r="EO119" s="134"/>
      <c r="ER119" s="128"/>
      <c r="ES119" s="135"/>
      <c r="ET119" s="135"/>
      <c r="EV119" s="134"/>
      <c r="EW119" s="134"/>
      <c r="EX119" s="134"/>
      <c r="EY119" s="134"/>
      <c r="IB119" s="128"/>
      <c r="IC119" s="135"/>
      <c r="ID119" s="135"/>
      <c r="IJ119" s="138"/>
      <c r="IM119" s="128"/>
      <c r="IN119" s="135">
        <f t="shared" si="351"/>
        <v>0</v>
      </c>
      <c r="IO119" s="135">
        <f t="shared" si="359"/>
        <v>0</v>
      </c>
      <c r="IP119" s="70">
        <f t="shared" si="360"/>
        <v>0</v>
      </c>
      <c r="IU119" s="138" t="e">
        <f t="shared" si="361"/>
        <v>#N/A</v>
      </c>
    </row>
    <row r="120" spans="1:255" s="70" customFormat="1" x14ac:dyDescent="0.2">
      <c r="A120" s="128"/>
      <c r="B120" s="135">
        <f t="shared" si="352"/>
        <v>0</v>
      </c>
      <c r="C120" s="135">
        <f t="shared" si="353"/>
        <v>0</v>
      </c>
      <c r="D120" s="133">
        <f t="shared" si="354"/>
        <v>0</v>
      </c>
      <c r="E120" s="133">
        <f t="shared" si="355"/>
        <v>0</v>
      </c>
      <c r="F120" s="133">
        <f t="shared" si="362"/>
        <v>0</v>
      </c>
      <c r="G120" s="133"/>
      <c r="H120" s="133"/>
      <c r="I120" s="133"/>
      <c r="J120" s="133">
        <f t="shared" si="356"/>
        <v>0</v>
      </c>
      <c r="K120" s="133"/>
      <c r="L120" s="133"/>
      <c r="M120" s="133"/>
      <c r="N120" s="133"/>
      <c r="O120" s="128"/>
      <c r="P120" s="135"/>
      <c r="Q120" s="135"/>
      <c r="R120" s="133"/>
      <c r="S120" s="133"/>
      <c r="T120" s="133"/>
      <c r="U120" s="133"/>
      <c r="V120" s="133"/>
      <c r="W120" s="133"/>
      <c r="Y120" s="128"/>
      <c r="Z120" s="135"/>
      <c r="AA120" s="135"/>
      <c r="AG120" s="135"/>
      <c r="AH120" s="135"/>
      <c r="AI120" s="128"/>
      <c r="AJ120" s="135"/>
      <c r="AK120" s="135"/>
      <c r="AQ120" s="128"/>
      <c r="AR120" s="128"/>
      <c r="AS120" s="128"/>
      <c r="AT120" s="135"/>
      <c r="AU120" s="135"/>
      <c r="BC120" s="128"/>
      <c r="BD120" s="135"/>
      <c r="BE120" s="135"/>
      <c r="BM120" s="128"/>
      <c r="BN120" s="135"/>
      <c r="BO120" s="135"/>
      <c r="BW120" s="128"/>
      <c r="BX120" s="135"/>
      <c r="BY120" s="135"/>
      <c r="CG120" s="128"/>
      <c r="CH120" s="135"/>
      <c r="CI120" s="135"/>
      <c r="CR120" s="128"/>
      <c r="CS120" s="135"/>
      <c r="CT120" s="135"/>
      <c r="CV120" s="134"/>
      <c r="CW120" s="134"/>
      <c r="CX120" s="134"/>
      <c r="CY120" s="134"/>
      <c r="CZ120" s="134"/>
      <c r="DC120" s="128"/>
      <c r="DD120" s="135"/>
      <c r="DE120" s="135"/>
      <c r="DG120" s="134"/>
      <c r="DH120" s="134"/>
      <c r="DI120" s="134"/>
      <c r="DJ120" s="134"/>
      <c r="DM120" s="128"/>
      <c r="DN120" s="135"/>
      <c r="DO120" s="135"/>
      <c r="DQ120" s="134"/>
      <c r="DR120" s="134"/>
      <c r="DS120" s="134"/>
      <c r="DT120" s="134"/>
      <c r="DW120" s="128"/>
      <c r="DX120" s="135"/>
      <c r="DY120" s="135"/>
      <c r="EA120" s="134"/>
      <c r="EB120" s="134"/>
      <c r="EC120" s="134"/>
      <c r="ED120" s="134"/>
      <c r="EG120" s="128"/>
      <c r="EH120" s="135"/>
      <c r="EI120" s="135"/>
      <c r="EK120" s="134"/>
      <c r="EL120" s="134"/>
      <c r="EM120" s="134"/>
      <c r="EN120" s="134"/>
      <c r="EO120" s="134"/>
      <c r="ER120" s="128"/>
      <c r="ES120" s="135"/>
      <c r="ET120" s="135"/>
      <c r="EV120" s="134"/>
      <c r="EW120" s="134"/>
      <c r="EX120" s="134"/>
      <c r="EY120" s="134"/>
      <c r="IB120" s="128"/>
      <c r="IC120" s="135"/>
      <c r="ID120" s="135"/>
      <c r="IJ120" s="138"/>
      <c r="IM120" s="128"/>
      <c r="IN120" s="135">
        <f t="shared" si="351"/>
        <v>0</v>
      </c>
      <c r="IO120" s="135">
        <f t="shared" si="359"/>
        <v>0</v>
      </c>
      <c r="IP120" s="70">
        <f t="shared" si="360"/>
        <v>0</v>
      </c>
      <c r="IU120" s="138" t="e">
        <f t="shared" si="361"/>
        <v>#N/A</v>
      </c>
    </row>
    <row r="121" spans="1:255" s="70" customFormat="1" x14ac:dyDescent="0.2">
      <c r="A121" s="128"/>
      <c r="B121" s="135">
        <f t="shared" si="352"/>
        <v>0</v>
      </c>
      <c r="C121" s="135">
        <f t="shared" si="353"/>
        <v>0</v>
      </c>
      <c r="D121" s="133">
        <f t="shared" si="354"/>
        <v>0</v>
      </c>
      <c r="E121" s="133">
        <f t="shared" si="355"/>
        <v>0</v>
      </c>
      <c r="F121" s="133">
        <f t="shared" si="362"/>
        <v>0</v>
      </c>
      <c r="G121" s="133"/>
      <c r="H121" s="133"/>
      <c r="I121" s="133"/>
      <c r="J121" s="133">
        <f t="shared" si="356"/>
        <v>0</v>
      </c>
      <c r="K121" s="133"/>
      <c r="L121" s="133"/>
      <c r="M121" s="133"/>
      <c r="N121" s="133"/>
      <c r="O121" s="128"/>
      <c r="P121" s="133"/>
      <c r="Q121" s="133"/>
      <c r="R121" s="133"/>
      <c r="S121" s="133"/>
      <c r="T121" s="133"/>
      <c r="U121" s="133"/>
      <c r="V121" s="133"/>
      <c r="W121" s="133"/>
      <c r="Y121" s="128"/>
      <c r="AI121" s="128"/>
      <c r="AS121" s="128"/>
      <c r="BC121" s="128"/>
      <c r="BM121" s="128"/>
      <c r="BW121" s="128"/>
      <c r="CG121" s="128"/>
      <c r="CR121" s="128"/>
      <c r="CV121" s="134"/>
      <c r="CW121" s="134"/>
      <c r="CX121" s="134"/>
      <c r="CY121" s="134"/>
      <c r="CZ121" s="134"/>
      <c r="DC121" s="128"/>
      <c r="DG121" s="134"/>
      <c r="DH121" s="134"/>
      <c r="DI121" s="134"/>
      <c r="DJ121" s="134"/>
      <c r="DM121" s="128"/>
      <c r="DQ121" s="134"/>
      <c r="DR121" s="134"/>
      <c r="DS121" s="134"/>
      <c r="DT121" s="134"/>
      <c r="DW121" s="128"/>
      <c r="EA121" s="134"/>
      <c r="EB121" s="134"/>
      <c r="EC121" s="134"/>
      <c r="ED121" s="134"/>
      <c r="EG121" s="128"/>
      <c r="EK121" s="134"/>
      <c r="EL121" s="134"/>
      <c r="EM121" s="134"/>
      <c r="EN121" s="134"/>
      <c r="EO121" s="134"/>
      <c r="ER121" s="128"/>
      <c r="EV121" s="134"/>
      <c r="EW121" s="134"/>
      <c r="EX121" s="134"/>
      <c r="EY121" s="134"/>
      <c r="IB121" s="128"/>
      <c r="IC121" s="135"/>
      <c r="ID121" s="135"/>
      <c r="IJ121" s="138"/>
      <c r="IM121" s="128"/>
      <c r="IN121" s="135">
        <f t="shared" si="351"/>
        <v>0</v>
      </c>
      <c r="IO121" s="135">
        <f t="shared" si="359"/>
        <v>0</v>
      </c>
      <c r="IP121" s="70">
        <f t="shared" si="360"/>
        <v>0</v>
      </c>
      <c r="IU121" s="138" t="e">
        <f t="shared" si="361"/>
        <v>#N/A</v>
      </c>
    </row>
    <row r="122" spans="1:255" s="70" customFormat="1" x14ac:dyDescent="0.2">
      <c r="A122" s="128"/>
      <c r="B122" s="135">
        <f t="shared" si="352"/>
        <v>0</v>
      </c>
      <c r="C122" s="135">
        <f t="shared" si="353"/>
        <v>0</v>
      </c>
      <c r="D122" s="133">
        <f t="shared" si="354"/>
        <v>0</v>
      </c>
      <c r="E122" s="133">
        <f t="shared" si="355"/>
        <v>0</v>
      </c>
      <c r="F122" s="133">
        <f t="shared" si="362"/>
        <v>0</v>
      </c>
      <c r="G122" s="133"/>
      <c r="H122" s="133"/>
      <c r="I122" s="133"/>
      <c r="J122" s="133">
        <f t="shared" si="356"/>
        <v>0</v>
      </c>
      <c r="K122" s="133"/>
      <c r="L122" s="133"/>
      <c r="M122" s="133"/>
      <c r="N122" s="133"/>
      <c r="O122" s="128"/>
      <c r="P122" s="135"/>
      <c r="Q122" s="135"/>
      <c r="R122" s="133"/>
      <c r="S122" s="133"/>
      <c r="T122" s="133"/>
      <c r="U122" s="133"/>
      <c r="V122" s="133"/>
      <c r="W122" s="133"/>
      <c r="Y122" s="128"/>
      <c r="Z122" s="135"/>
      <c r="AA122" s="135"/>
      <c r="AG122" s="135"/>
      <c r="AH122" s="135"/>
      <c r="AI122" s="128"/>
      <c r="AJ122" s="135"/>
      <c r="AK122" s="135"/>
      <c r="AS122" s="128"/>
      <c r="AT122" s="135"/>
      <c r="AU122" s="135"/>
      <c r="BC122" s="128"/>
      <c r="BD122" s="135"/>
      <c r="BE122" s="135"/>
      <c r="BM122" s="128"/>
      <c r="BN122" s="135"/>
      <c r="BO122" s="135"/>
      <c r="BW122" s="128"/>
      <c r="BX122" s="135"/>
      <c r="BY122" s="135"/>
      <c r="CG122" s="128"/>
      <c r="CH122" s="135"/>
      <c r="CI122" s="135"/>
      <c r="CR122" s="128"/>
      <c r="CS122" s="135"/>
      <c r="CT122" s="135"/>
      <c r="CV122" s="134"/>
      <c r="CW122" s="134"/>
      <c r="CX122" s="134"/>
      <c r="CY122" s="134"/>
      <c r="CZ122" s="134"/>
      <c r="DC122" s="128"/>
      <c r="DD122" s="135"/>
      <c r="DE122" s="135"/>
      <c r="DG122" s="134"/>
      <c r="DH122" s="134"/>
      <c r="DI122" s="134"/>
      <c r="DJ122" s="134"/>
      <c r="DM122" s="128"/>
      <c r="DN122" s="135"/>
      <c r="DO122" s="135"/>
      <c r="DQ122" s="134"/>
      <c r="DR122" s="134"/>
      <c r="DS122" s="134"/>
      <c r="DT122" s="134"/>
      <c r="DW122" s="128"/>
      <c r="DX122" s="135"/>
      <c r="DY122" s="135"/>
      <c r="EA122" s="134"/>
      <c r="EB122" s="134"/>
      <c r="EC122" s="134"/>
      <c r="ED122" s="134"/>
      <c r="EG122" s="128"/>
      <c r="EH122" s="135"/>
      <c r="EI122" s="135"/>
      <c r="EK122" s="134"/>
      <c r="EL122" s="134"/>
      <c r="EM122" s="134"/>
      <c r="EN122" s="134"/>
      <c r="EO122" s="134"/>
      <c r="ER122" s="128"/>
      <c r="ES122" s="135"/>
      <c r="ET122" s="135"/>
      <c r="EV122" s="134"/>
      <c r="EW122" s="134"/>
      <c r="EX122" s="134"/>
      <c r="EY122" s="134"/>
      <c r="IB122" s="128"/>
      <c r="IC122" s="135"/>
      <c r="ID122" s="135"/>
      <c r="IJ122" s="138"/>
      <c r="IM122" s="128"/>
      <c r="IN122" s="135">
        <f t="shared" si="351"/>
        <v>0</v>
      </c>
      <c r="IO122" s="135">
        <f t="shared" si="359"/>
        <v>0</v>
      </c>
      <c r="IP122" s="70">
        <f t="shared" si="360"/>
        <v>0</v>
      </c>
      <c r="IU122" s="138" t="e">
        <f t="shared" si="361"/>
        <v>#N/A</v>
      </c>
    </row>
    <row r="123" spans="1:255" s="70" customFormat="1" x14ac:dyDescent="0.2">
      <c r="A123" s="128"/>
      <c r="B123" s="135">
        <f t="shared" si="352"/>
        <v>0</v>
      </c>
      <c r="C123" s="135">
        <f t="shared" si="353"/>
        <v>0</v>
      </c>
      <c r="D123" s="133">
        <f t="shared" si="354"/>
        <v>0</v>
      </c>
      <c r="E123" s="133">
        <f t="shared" si="355"/>
        <v>0</v>
      </c>
      <c r="F123" s="133">
        <f t="shared" si="362"/>
        <v>0</v>
      </c>
      <c r="G123" s="133"/>
      <c r="H123" s="133"/>
      <c r="I123" s="133"/>
      <c r="J123" s="133">
        <f t="shared" si="356"/>
        <v>0</v>
      </c>
      <c r="K123" s="133"/>
      <c r="L123" s="133"/>
      <c r="M123" s="133"/>
      <c r="N123" s="133"/>
      <c r="O123" s="128"/>
      <c r="P123" s="135"/>
      <c r="Q123" s="135"/>
      <c r="R123" s="133"/>
      <c r="S123" s="133"/>
      <c r="T123" s="133"/>
      <c r="U123" s="133"/>
      <c r="V123" s="133"/>
      <c r="W123" s="133"/>
      <c r="Y123" s="128"/>
      <c r="Z123" s="135"/>
      <c r="AA123" s="135"/>
      <c r="AG123" s="135"/>
      <c r="AH123" s="135"/>
      <c r="AI123" s="128"/>
      <c r="AJ123" s="135"/>
      <c r="AK123" s="135"/>
      <c r="AS123" s="128"/>
      <c r="AT123" s="135"/>
      <c r="AU123" s="135"/>
      <c r="BC123" s="128"/>
      <c r="BD123" s="135"/>
      <c r="BE123" s="135"/>
      <c r="BM123" s="128"/>
      <c r="BN123" s="135"/>
      <c r="BO123" s="135"/>
      <c r="BW123" s="128"/>
      <c r="BX123" s="135"/>
      <c r="BY123" s="135"/>
      <c r="CG123" s="128"/>
      <c r="CH123" s="135"/>
      <c r="CI123" s="135"/>
      <c r="CR123" s="128"/>
      <c r="CS123" s="135"/>
      <c r="CT123" s="135"/>
      <c r="CV123" s="134"/>
      <c r="CW123" s="134"/>
      <c r="CX123" s="134"/>
      <c r="CY123" s="134"/>
      <c r="CZ123" s="134"/>
      <c r="DC123" s="128"/>
      <c r="DD123" s="135"/>
      <c r="DE123" s="135"/>
      <c r="DG123" s="134"/>
      <c r="DH123" s="134"/>
      <c r="DI123" s="134"/>
      <c r="DJ123" s="134"/>
      <c r="DM123" s="128"/>
      <c r="DN123" s="135"/>
      <c r="DO123" s="135"/>
      <c r="DQ123" s="134"/>
      <c r="DR123" s="134"/>
      <c r="DS123" s="134"/>
      <c r="DT123" s="134"/>
      <c r="DW123" s="128"/>
      <c r="DX123" s="135"/>
      <c r="DY123" s="135"/>
      <c r="EA123" s="134"/>
      <c r="EB123" s="134"/>
      <c r="EC123" s="134"/>
      <c r="ED123" s="134"/>
      <c r="EG123" s="128"/>
      <c r="EH123" s="135"/>
      <c r="EI123" s="135"/>
      <c r="EK123" s="134"/>
      <c r="EL123" s="134"/>
      <c r="EM123" s="134"/>
      <c r="EN123" s="134"/>
      <c r="EO123" s="134"/>
      <c r="ER123" s="128"/>
      <c r="ES123" s="135"/>
      <c r="ET123" s="135"/>
      <c r="EV123" s="134"/>
      <c r="EW123" s="134"/>
      <c r="EX123" s="134"/>
      <c r="EY123" s="134"/>
      <c r="IB123" s="128"/>
      <c r="IC123" s="135"/>
      <c r="ID123" s="135"/>
      <c r="IJ123" s="138"/>
      <c r="IM123" s="128"/>
      <c r="IN123" s="135">
        <f t="shared" si="351"/>
        <v>0</v>
      </c>
      <c r="IO123" s="135">
        <f t="shared" si="359"/>
        <v>0</v>
      </c>
      <c r="IP123" s="70">
        <f t="shared" si="360"/>
        <v>0</v>
      </c>
      <c r="IU123" s="138" t="e">
        <f t="shared" si="361"/>
        <v>#N/A</v>
      </c>
    </row>
    <row r="124" spans="1:255" s="70" customFormat="1" x14ac:dyDescent="0.2">
      <c r="A124" s="128"/>
      <c r="B124" s="135">
        <f t="shared" si="352"/>
        <v>0</v>
      </c>
      <c r="C124" s="135">
        <f t="shared" si="353"/>
        <v>0</v>
      </c>
      <c r="D124" s="133">
        <f t="shared" si="354"/>
        <v>0</v>
      </c>
      <c r="E124" s="133">
        <f t="shared" si="355"/>
        <v>0</v>
      </c>
      <c r="F124" s="133">
        <f t="shared" si="362"/>
        <v>0</v>
      </c>
      <c r="G124" s="254"/>
      <c r="H124" s="133"/>
      <c r="I124" s="133"/>
      <c r="J124" s="133">
        <f t="shared" si="356"/>
        <v>0</v>
      </c>
      <c r="K124" s="133"/>
      <c r="L124" s="133"/>
      <c r="M124" s="133"/>
      <c r="N124" s="133"/>
      <c r="O124" s="128"/>
      <c r="P124" s="135"/>
      <c r="Q124" s="135"/>
      <c r="R124" s="133"/>
      <c r="S124" s="133"/>
      <c r="T124" s="133"/>
      <c r="U124" s="133"/>
      <c r="V124" s="133"/>
      <c r="W124" s="133"/>
      <c r="Y124" s="128"/>
      <c r="Z124" s="135"/>
      <c r="AA124" s="135"/>
      <c r="AG124" s="135"/>
      <c r="AH124" s="135"/>
      <c r="AI124" s="128"/>
      <c r="AJ124" s="135"/>
      <c r="AK124" s="135"/>
      <c r="AS124" s="128"/>
      <c r="AT124" s="135"/>
      <c r="AU124" s="135"/>
      <c r="BC124" s="128"/>
      <c r="BD124" s="135"/>
      <c r="BE124" s="135"/>
      <c r="BM124" s="128"/>
      <c r="BN124" s="135"/>
      <c r="BO124" s="135"/>
      <c r="BW124" s="128"/>
      <c r="BX124" s="135"/>
      <c r="BY124" s="135"/>
      <c r="CG124" s="128"/>
      <c r="CH124" s="135"/>
      <c r="CI124" s="135"/>
      <c r="CR124" s="128"/>
      <c r="CS124" s="135"/>
      <c r="CT124" s="135"/>
      <c r="CV124" s="134"/>
      <c r="CW124" s="134"/>
      <c r="CX124" s="134"/>
      <c r="CY124" s="134"/>
      <c r="CZ124" s="134"/>
      <c r="DC124" s="128"/>
      <c r="DD124" s="135"/>
      <c r="DE124" s="135"/>
      <c r="DG124" s="134"/>
      <c r="DH124" s="134"/>
      <c r="DI124" s="134"/>
      <c r="DJ124" s="134"/>
      <c r="DM124" s="128"/>
      <c r="DN124" s="135"/>
      <c r="DO124" s="135"/>
      <c r="DQ124" s="134"/>
      <c r="DR124" s="134"/>
      <c r="DS124" s="134"/>
      <c r="DT124" s="134"/>
      <c r="DW124" s="128"/>
      <c r="DX124" s="135"/>
      <c r="DY124" s="135"/>
      <c r="EA124" s="134"/>
      <c r="EB124" s="134"/>
      <c r="EC124" s="134"/>
      <c r="ED124" s="134"/>
      <c r="EG124" s="128"/>
      <c r="EH124" s="135"/>
      <c r="EI124" s="135"/>
      <c r="EK124" s="134"/>
      <c r="EL124" s="134"/>
      <c r="EM124" s="134"/>
      <c r="EN124" s="134"/>
      <c r="EO124" s="134"/>
      <c r="ER124" s="128"/>
      <c r="ES124" s="135"/>
      <c r="ET124" s="135"/>
      <c r="EV124" s="134"/>
      <c r="EW124" s="134"/>
      <c r="EX124" s="134"/>
      <c r="EY124" s="134"/>
      <c r="IB124" s="128"/>
      <c r="IC124" s="135"/>
      <c r="ID124" s="135"/>
      <c r="IJ124" s="138"/>
      <c r="IM124" s="128"/>
      <c r="IN124" s="135">
        <f t="shared" si="351"/>
        <v>0</v>
      </c>
      <c r="IO124" s="135">
        <f t="shared" si="359"/>
        <v>0</v>
      </c>
      <c r="IP124" s="70">
        <f t="shared" si="360"/>
        <v>0</v>
      </c>
      <c r="IU124" s="138" t="e">
        <f t="shared" si="361"/>
        <v>#N/A</v>
      </c>
    </row>
    <row r="125" spans="1:255" s="70" customFormat="1" x14ac:dyDescent="0.2">
      <c r="A125" s="128"/>
      <c r="B125" s="135">
        <f t="shared" si="352"/>
        <v>0</v>
      </c>
      <c r="C125" s="135">
        <f t="shared" si="353"/>
        <v>0</v>
      </c>
      <c r="D125" s="133">
        <f t="shared" si="354"/>
        <v>0</v>
      </c>
      <c r="E125" s="133">
        <f t="shared" si="355"/>
        <v>0</v>
      </c>
      <c r="F125" s="133">
        <f t="shared" si="362"/>
        <v>0</v>
      </c>
      <c r="G125" s="133"/>
      <c r="H125" s="133"/>
      <c r="I125" s="133"/>
      <c r="J125" s="133">
        <f t="shared" si="356"/>
        <v>0</v>
      </c>
      <c r="K125" s="133"/>
      <c r="L125" s="133"/>
      <c r="M125" s="133"/>
      <c r="N125" s="133"/>
      <c r="O125" s="128"/>
      <c r="P125" s="135"/>
      <c r="Q125" s="135"/>
      <c r="R125" s="133"/>
      <c r="S125" s="133"/>
      <c r="T125" s="133"/>
      <c r="U125" s="133"/>
      <c r="V125" s="133"/>
      <c r="W125" s="133"/>
      <c r="Y125" s="128"/>
      <c r="Z125" s="135"/>
      <c r="AA125" s="135"/>
      <c r="AG125" s="135"/>
      <c r="AH125" s="135"/>
      <c r="AI125" s="128"/>
      <c r="AJ125" s="135"/>
      <c r="AK125" s="135"/>
      <c r="AQ125" s="128"/>
      <c r="AR125" s="128"/>
      <c r="AS125" s="128"/>
      <c r="AT125" s="135"/>
      <c r="AU125" s="135"/>
      <c r="BC125" s="128"/>
      <c r="BD125" s="135"/>
      <c r="BE125" s="135"/>
      <c r="BM125" s="128"/>
      <c r="BN125" s="135"/>
      <c r="BO125" s="135"/>
      <c r="BW125" s="128"/>
      <c r="BX125" s="135"/>
      <c r="BY125" s="135"/>
      <c r="CG125" s="128"/>
      <c r="CH125" s="135"/>
      <c r="CI125" s="135"/>
      <c r="CR125" s="128"/>
      <c r="CS125" s="135"/>
      <c r="CT125" s="135"/>
      <c r="CV125" s="134"/>
      <c r="CW125" s="134"/>
      <c r="CX125" s="134"/>
      <c r="CY125" s="134"/>
      <c r="CZ125" s="134"/>
      <c r="DC125" s="128"/>
      <c r="DD125" s="135"/>
      <c r="DE125" s="135"/>
      <c r="DG125" s="134"/>
      <c r="DH125" s="134"/>
      <c r="DI125" s="134"/>
      <c r="DJ125" s="134"/>
      <c r="DM125" s="128"/>
      <c r="DN125" s="135"/>
      <c r="DO125" s="135"/>
      <c r="DQ125" s="134"/>
      <c r="DR125" s="134"/>
      <c r="DS125" s="134"/>
      <c r="DT125" s="134"/>
      <c r="DW125" s="128"/>
      <c r="DX125" s="135"/>
      <c r="DY125" s="135"/>
      <c r="EA125" s="134"/>
      <c r="EB125" s="134"/>
      <c r="EC125" s="134"/>
      <c r="ED125" s="134"/>
      <c r="EG125" s="128"/>
      <c r="EH125" s="135"/>
      <c r="EI125" s="135"/>
      <c r="EK125" s="134"/>
      <c r="EL125" s="134"/>
      <c r="EM125" s="134"/>
      <c r="EN125" s="134"/>
      <c r="EO125" s="134"/>
      <c r="ER125" s="128"/>
      <c r="ES125" s="135"/>
      <c r="ET125" s="135"/>
      <c r="EV125" s="134"/>
      <c r="EW125" s="134"/>
      <c r="EX125" s="134"/>
      <c r="EY125" s="134"/>
      <c r="IB125" s="128"/>
      <c r="IC125" s="135"/>
      <c r="ID125" s="135"/>
      <c r="IJ125" s="138"/>
      <c r="IM125" s="128"/>
      <c r="IN125" s="135">
        <f t="shared" si="351"/>
        <v>0</v>
      </c>
      <c r="IO125" s="135">
        <f t="shared" si="359"/>
        <v>0</v>
      </c>
      <c r="IP125" s="70">
        <f t="shared" si="360"/>
        <v>0</v>
      </c>
      <c r="IU125" s="138" t="e">
        <f t="shared" si="361"/>
        <v>#N/A</v>
      </c>
    </row>
    <row r="126" spans="1:255" s="70" customFormat="1" x14ac:dyDescent="0.2">
      <c r="A126" s="128"/>
      <c r="B126" s="135">
        <f t="shared" si="352"/>
        <v>0</v>
      </c>
      <c r="C126" s="135">
        <f t="shared" si="353"/>
        <v>0</v>
      </c>
      <c r="D126" s="133">
        <f t="shared" si="354"/>
        <v>0</v>
      </c>
      <c r="E126" s="133">
        <f t="shared" si="355"/>
        <v>0</v>
      </c>
      <c r="F126" s="133">
        <f t="shared" si="362"/>
        <v>0</v>
      </c>
      <c r="G126" s="133"/>
      <c r="H126" s="133"/>
      <c r="I126" s="133"/>
      <c r="J126" s="133">
        <f t="shared" si="356"/>
        <v>0</v>
      </c>
      <c r="K126" s="133"/>
      <c r="L126" s="133"/>
      <c r="M126" s="133"/>
      <c r="N126" s="133"/>
      <c r="O126" s="128"/>
      <c r="P126" s="135"/>
      <c r="Q126" s="135"/>
      <c r="R126" s="133"/>
      <c r="S126" s="133"/>
      <c r="T126" s="133"/>
      <c r="U126" s="133"/>
      <c r="V126" s="133"/>
      <c r="W126" s="133"/>
      <c r="Y126" s="128"/>
      <c r="Z126" s="135"/>
      <c r="AA126" s="135"/>
      <c r="AG126" s="135"/>
      <c r="AH126" s="135"/>
      <c r="AI126" s="128"/>
      <c r="AJ126" s="135"/>
      <c r="AK126" s="135"/>
      <c r="AQ126" s="128"/>
      <c r="AR126" s="128"/>
      <c r="AS126" s="128"/>
      <c r="AT126" s="135"/>
      <c r="AU126" s="135"/>
      <c r="BC126" s="128"/>
      <c r="BD126" s="135"/>
      <c r="BE126" s="135"/>
      <c r="BM126" s="128"/>
      <c r="BN126" s="135"/>
      <c r="BO126" s="135"/>
      <c r="BW126" s="128"/>
      <c r="BX126" s="135"/>
      <c r="BY126" s="135"/>
      <c r="CG126" s="128"/>
      <c r="CH126" s="135"/>
      <c r="CI126" s="135"/>
      <c r="CR126" s="128"/>
      <c r="CS126" s="135"/>
      <c r="CT126" s="135"/>
      <c r="CV126" s="134"/>
      <c r="CW126" s="134"/>
      <c r="CX126" s="134"/>
      <c r="CY126" s="134"/>
      <c r="CZ126" s="134"/>
      <c r="DC126" s="128"/>
      <c r="DD126" s="135"/>
      <c r="DE126" s="135"/>
      <c r="DG126" s="134"/>
      <c r="DH126" s="134"/>
      <c r="DI126" s="134"/>
      <c r="DJ126" s="134"/>
      <c r="DM126" s="128"/>
      <c r="DN126" s="135"/>
      <c r="DO126" s="135"/>
      <c r="DQ126" s="134"/>
      <c r="DR126" s="134"/>
      <c r="DS126" s="134"/>
      <c r="DT126" s="134"/>
      <c r="DW126" s="128"/>
      <c r="DX126" s="135"/>
      <c r="DY126" s="135"/>
      <c r="EA126" s="134"/>
      <c r="EB126" s="134"/>
      <c r="EC126" s="134"/>
      <c r="ED126" s="134"/>
      <c r="EG126" s="128"/>
      <c r="EH126" s="135"/>
      <c r="EI126" s="135"/>
      <c r="EK126" s="134"/>
      <c r="EL126" s="134"/>
      <c r="EM126" s="134"/>
      <c r="EN126" s="134"/>
      <c r="EO126" s="134"/>
      <c r="ER126" s="128"/>
      <c r="ES126" s="135"/>
      <c r="ET126" s="135"/>
      <c r="EV126" s="134"/>
      <c r="EW126" s="134"/>
      <c r="EX126" s="134"/>
      <c r="EY126" s="134"/>
      <c r="IB126" s="128"/>
      <c r="IC126" s="135"/>
      <c r="ID126" s="135"/>
      <c r="IJ126" s="138"/>
      <c r="IM126" s="128"/>
      <c r="IN126" s="135">
        <f t="shared" ref="IN126:IN157" si="363">VLOOKUP(IM126,Namn,27)</f>
        <v>0</v>
      </c>
      <c r="IO126" s="135">
        <f t="shared" si="359"/>
        <v>0</v>
      </c>
      <c r="IP126" s="70">
        <f t="shared" si="360"/>
        <v>0</v>
      </c>
      <c r="IU126" s="138" t="e">
        <f t="shared" si="361"/>
        <v>#N/A</v>
      </c>
    </row>
    <row r="127" spans="1:255" s="70" customFormat="1" x14ac:dyDescent="0.2">
      <c r="A127" s="128"/>
      <c r="B127" s="135">
        <f t="shared" ref="B127:B163" si="364">VLOOKUP(A127,Namn,27)</f>
        <v>0</v>
      </c>
      <c r="C127" s="135">
        <f t="shared" si="353"/>
        <v>0</v>
      </c>
      <c r="D127" s="133">
        <f t="shared" ref="D127:D163" si="365">VLOOKUP(A127,Namn,26)</f>
        <v>0</v>
      </c>
      <c r="E127" s="133" t="str">
        <f t="shared" ref="E127:E136" si="366">CONCATENATE(VLOOKUP(A127,Namn,10)," ",IF(VLOOKUP(A127,Namn,9)="x","Vet",IF(VLOOKUP(A127,Namn,8)="x",IF(VLOOKUP(A127,Namn,3)="H","OB","OG")," ")))</f>
        <v xml:space="preserve">  </v>
      </c>
      <c r="F127" s="133">
        <f t="shared" ref="F127:F163" si="367">VLOOKUP(A127,Namn,3)</f>
        <v>0</v>
      </c>
      <c r="G127" s="133"/>
      <c r="H127" s="133"/>
      <c r="I127" s="133"/>
      <c r="J127" s="133">
        <f t="shared" si="356"/>
        <v>0</v>
      </c>
      <c r="K127" s="133"/>
      <c r="L127" s="133"/>
      <c r="M127" s="133"/>
      <c r="N127" s="133"/>
      <c r="O127" s="128"/>
      <c r="P127" s="135"/>
      <c r="Q127" s="135"/>
      <c r="R127" s="133"/>
      <c r="S127" s="133"/>
      <c r="T127" s="133"/>
      <c r="U127" s="133"/>
      <c r="V127" s="133"/>
      <c r="W127" s="133"/>
      <c r="Y127" s="128"/>
      <c r="Z127" s="135"/>
      <c r="AA127" s="135"/>
      <c r="AG127" s="135"/>
      <c r="AH127" s="135"/>
      <c r="AI127" s="128"/>
      <c r="AJ127" s="135"/>
      <c r="AK127" s="135"/>
      <c r="AQ127" s="128"/>
      <c r="AR127" s="128"/>
      <c r="AS127" s="128"/>
      <c r="AT127" s="135"/>
      <c r="AU127" s="135"/>
      <c r="BC127" s="128"/>
      <c r="BD127" s="135"/>
      <c r="BE127" s="135"/>
      <c r="BM127" s="128"/>
      <c r="BN127" s="135"/>
      <c r="BO127" s="135"/>
      <c r="BW127" s="128"/>
      <c r="BX127" s="135"/>
      <c r="BY127" s="135"/>
      <c r="CG127" s="128"/>
      <c r="CH127" s="135"/>
      <c r="CI127" s="135"/>
      <c r="CR127" s="128"/>
      <c r="CS127" s="135"/>
      <c r="CT127" s="135"/>
      <c r="CV127" s="134"/>
      <c r="CW127" s="134"/>
      <c r="CX127" s="134"/>
      <c r="CY127" s="134"/>
      <c r="CZ127" s="134"/>
      <c r="DC127" s="128"/>
      <c r="DD127" s="135"/>
      <c r="DE127" s="135"/>
      <c r="DG127" s="134"/>
      <c r="DH127" s="134"/>
      <c r="DI127" s="134"/>
      <c r="DJ127" s="134"/>
      <c r="DM127" s="128"/>
      <c r="DN127" s="135"/>
      <c r="DO127" s="135"/>
      <c r="DQ127" s="134"/>
      <c r="DR127" s="134"/>
      <c r="DS127" s="134"/>
      <c r="DT127" s="134"/>
      <c r="DW127" s="128"/>
      <c r="DX127" s="135"/>
      <c r="DY127" s="135"/>
      <c r="EA127" s="134"/>
      <c r="EB127" s="134"/>
      <c r="EC127" s="134"/>
      <c r="ED127" s="134"/>
      <c r="EG127" s="128"/>
      <c r="EH127" s="135"/>
      <c r="EI127" s="135"/>
      <c r="EK127" s="134"/>
      <c r="EL127" s="134"/>
      <c r="EM127" s="134"/>
      <c r="EN127" s="134"/>
      <c r="EO127" s="134"/>
      <c r="ER127" s="128"/>
      <c r="ES127" s="135"/>
      <c r="ET127" s="135"/>
      <c r="EV127" s="134"/>
      <c r="EW127" s="134"/>
      <c r="EX127" s="134"/>
      <c r="EY127" s="134"/>
      <c r="IB127" s="128"/>
      <c r="IC127" s="135"/>
      <c r="ID127" s="135"/>
      <c r="IJ127" s="138"/>
      <c r="IM127" s="128"/>
      <c r="IN127" s="135">
        <f t="shared" si="363"/>
        <v>0</v>
      </c>
      <c r="IO127" s="135">
        <f t="shared" si="359"/>
        <v>0</v>
      </c>
      <c r="IP127" s="70">
        <f t="shared" si="360"/>
        <v>0</v>
      </c>
      <c r="IU127" s="138" t="e">
        <f t="shared" si="361"/>
        <v>#N/A</v>
      </c>
    </row>
    <row r="128" spans="1:255" s="70" customFormat="1" x14ac:dyDescent="0.2">
      <c r="A128" s="128"/>
      <c r="B128" s="135">
        <f t="shared" si="364"/>
        <v>0</v>
      </c>
      <c r="C128" s="135">
        <f t="shared" si="353"/>
        <v>0</v>
      </c>
      <c r="D128" s="133">
        <f t="shared" si="365"/>
        <v>0</v>
      </c>
      <c r="E128" s="133" t="str">
        <f t="shared" si="366"/>
        <v xml:space="preserve">  </v>
      </c>
      <c r="F128" s="133">
        <f t="shared" si="367"/>
        <v>0</v>
      </c>
      <c r="G128" s="133"/>
      <c r="H128" s="133"/>
      <c r="I128" s="133"/>
      <c r="J128" s="133">
        <f t="shared" si="356"/>
        <v>0</v>
      </c>
      <c r="K128" s="133"/>
      <c r="L128" s="133"/>
      <c r="M128" s="133"/>
      <c r="N128" s="133"/>
      <c r="O128" s="128"/>
      <c r="P128" s="133"/>
      <c r="Q128" s="133"/>
      <c r="R128" s="133"/>
      <c r="S128" s="133"/>
      <c r="T128" s="133"/>
      <c r="U128" s="133"/>
      <c r="V128" s="133"/>
      <c r="W128" s="133"/>
      <c r="Y128" s="128"/>
      <c r="AI128" s="128"/>
      <c r="AS128" s="128"/>
      <c r="BC128" s="128"/>
      <c r="BM128" s="128"/>
      <c r="BW128" s="128"/>
      <c r="CG128" s="128"/>
      <c r="CR128" s="128"/>
      <c r="CV128" s="134"/>
      <c r="CW128" s="134"/>
      <c r="CX128" s="134"/>
      <c r="CY128" s="134"/>
      <c r="CZ128" s="134"/>
      <c r="DC128" s="128"/>
      <c r="DG128" s="134"/>
      <c r="DH128" s="134"/>
      <c r="DI128" s="134"/>
      <c r="DJ128" s="134"/>
      <c r="DM128" s="128"/>
      <c r="DQ128" s="134"/>
      <c r="DR128" s="134"/>
      <c r="DS128" s="134"/>
      <c r="DT128" s="134"/>
      <c r="DW128" s="128"/>
      <c r="EA128" s="134"/>
      <c r="EB128" s="134"/>
      <c r="EC128" s="134"/>
      <c r="ED128" s="134"/>
      <c r="EG128" s="128"/>
      <c r="EK128" s="134"/>
      <c r="EL128" s="134"/>
      <c r="EM128" s="134"/>
      <c r="EN128" s="134"/>
      <c r="EO128" s="134"/>
      <c r="ER128" s="128"/>
      <c r="EV128" s="134"/>
      <c r="EW128" s="134"/>
      <c r="EX128" s="134"/>
      <c r="EY128" s="134"/>
      <c r="IB128" s="128"/>
      <c r="IC128" s="135"/>
      <c r="ID128" s="135"/>
      <c r="IJ128" s="138"/>
      <c r="IM128" s="128"/>
      <c r="IN128" s="135">
        <f t="shared" si="363"/>
        <v>0</v>
      </c>
      <c r="IO128" s="135">
        <f t="shared" si="359"/>
        <v>0</v>
      </c>
      <c r="IP128" s="70">
        <f t="shared" si="360"/>
        <v>0</v>
      </c>
      <c r="IU128" s="138"/>
    </row>
    <row r="129" spans="1:255" s="70" customFormat="1" x14ac:dyDescent="0.2">
      <c r="A129" s="128"/>
      <c r="B129" s="135">
        <f t="shared" si="364"/>
        <v>0</v>
      </c>
      <c r="C129" s="135">
        <f t="shared" si="353"/>
        <v>0</v>
      </c>
      <c r="D129" s="133">
        <f t="shared" si="365"/>
        <v>0</v>
      </c>
      <c r="E129" s="133" t="str">
        <f t="shared" si="366"/>
        <v xml:space="preserve">  </v>
      </c>
      <c r="F129" s="133">
        <f t="shared" si="367"/>
        <v>0</v>
      </c>
      <c r="G129" s="133"/>
      <c r="H129" s="133"/>
      <c r="I129" s="133"/>
      <c r="J129" s="133">
        <f t="shared" si="356"/>
        <v>0</v>
      </c>
      <c r="K129" s="133"/>
      <c r="L129" s="133"/>
      <c r="M129" s="133"/>
      <c r="N129" s="133"/>
      <c r="O129" s="128"/>
      <c r="P129" s="135"/>
      <c r="Q129" s="135"/>
      <c r="R129" s="133"/>
      <c r="S129" s="133"/>
      <c r="T129" s="133"/>
      <c r="U129" s="133"/>
      <c r="V129" s="133"/>
      <c r="W129" s="133"/>
      <c r="Y129" s="128"/>
      <c r="Z129" s="135"/>
      <c r="AA129" s="135"/>
      <c r="AG129" s="135"/>
      <c r="AH129" s="135"/>
      <c r="AI129" s="128"/>
      <c r="AJ129" s="135"/>
      <c r="AK129" s="135"/>
      <c r="AS129" s="128"/>
      <c r="AT129" s="135"/>
      <c r="AU129" s="135"/>
      <c r="BC129" s="128"/>
      <c r="BD129" s="135"/>
      <c r="BE129" s="135"/>
      <c r="BM129" s="128"/>
      <c r="BN129" s="135"/>
      <c r="BO129" s="135"/>
      <c r="BW129" s="128"/>
      <c r="BX129" s="135"/>
      <c r="BY129" s="135"/>
      <c r="CG129" s="128"/>
      <c r="CH129" s="135"/>
      <c r="CI129" s="135"/>
      <c r="CR129" s="128"/>
      <c r="CS129" s="135"/>
      <c r="CT129" s="135"/>
      <c r="CV129" s="134"/>
      <c r="CW129" s="134"/>
      <c r="CX129" s="134"/>
      <c r="CY129" s="134"/>
      <c r="CZ129" s="134"/>
      <c r="DC129" s="128"/>
      <c r="DD129" s="135"/>
      <c r="DE129" s="135"/>
      <c r="DG129" s="134"/>
      <c r="DH129" s="134"/>
      <c r="DI129" s="134"/>
      <c r="DJ129" s="134"/>
      <c r="DM129" s="128"/>
      <c r="DN129" s="135"/>
      <c r="DO129" s="135"/>
      <c r="DQ129" s="134"/>
      <c r="DR129" s="134"/>
      <c r="DS129" s="134"/>
      <c r="DT129" s="134"/>
      <c r="DW129" s="128"/>
      <c r="DX129" s="135"/>
      <c r="DY129" s="135"/>
      <c r="EA129" s="134"/>
      <c r="EB129" s="134"/>
      <c r="EC129" s="134"/>
      <c r="ED129" s="134"/>
      <c r="EG129" s="128"/>
      <c r="EH129" s="135"/>
      <c r="EI129" s="135"/>
      <c r="EK129" s="134"/>
      <c r="EL129" s="134"/>
      <c r="EM129" s="134"/>
      <c r="EN129" s="134"/>
      <c r="EO129" s="134"/>
      <c r="ER129" s="128"/>
      <c r="ES129" s="135"/>
      <c r="ET129" s="135"/>
      <c r="EV129" s="134"/>
      <c r="EW129" s="134"/>
      <c r="EX129" s="134"/>
      <c r="EY129" s="134"/>
      <c r="IB129" s="128"/>
      <c r="IC129" s="135"/>
      <c r="ID129" s="135"/>
      <c r="IJ129" s="138"/>
      <c r="IM129" s="128"/>
      <c r="IN129" s="135">
        <f t="shared" si="363"/>
        <v>0</v>
      </c>
      <c r="IO129" s="135">
        <f t="shared" si="359"/>
        <v>0</v>
      </c>
      <c r="IP129" s="70">
        <f t="shared" si="360"/>
        <v>0</v>
      </c>
      <c r="IU129" s="138" t="str">
        <f>IF(VLOOKUP(IM129,Namn,8)="X","Elit",IF(VLOOKUP(IM129,Namn,9)="X","A",IF(VLOOKUP(IM129,Namn,10)="X","B",IF(VLOOKUP(IM129,Namn,11)="X","C",IF(VLOOKUP(IM129,Namn,12)="X","D",IF(VLOOKUP(IM129,Namn,13)="X","OB",IF(VLOOKUP(IM129,Namn,10)="X","OG","")))))))</f>
        <v/>
      </c>
    </row>
    <row r="130" spans="1:255" s="70" customFormat="1" x14ac:dyDescent="0.2">
      <c r="A130" s="128"/>
      <c r="B130" s="135">
        <f t="shared" si="364"/>
        <v>0</v>
      </c>
      <c r="C130" s="135">
        <f t="shared" si="353"/>
        <v>0</v>
      </c>
      <c r="D130" s="133">
        <f t="shared" si="365"/>
        <v>0</v>
      </c>
      <c r="E130" s="133" t="str">
        <f t="shared" si="366"/>
        <v xml:space="preserve">  </v>
      </c>
      <c r="F130" s="133">
        <f t="shared" si="367"/>
        <v>0</v>
      </c>
      <c r="G130" s="133"/>
      <c r="H130" s="133"/>
      <c r="I130" s="133"/>
      <c r="J130" s="133">
        <f t="shared" si="356"/>
        <v>0</v>
      </c>
      <c r="K130" s="133"/>
      <c r="L130" s="133"/>
      <c r="M130" s="133"/>
      <c r="N130" s="133"/>
      <c r="O130" s="128"/>
      <c r="P130" s="135"/>
      <c r="Q130" s="135"/>
      <c r="R130" s="133"/>
      <c r="S130" s="133"/>
      <c r="T130" s="133"/>
      <c r="U130" s="133"/>
      <c r="V130" s="133"/>
      <c r="W130" s="133"/>
      <c r="Y130" s="128"/>
      <c r="Z130" s="135"/>
      <c r="AA130" s="135"/>
      <c r="AG130" s="135"/>
      <c r="AH130" s="135"/>
      <c r="AI130" s="128"/>
      <c r="AJ130" s="135"/>
      <c r="AK130" s="135"/>
      <c r="AS130" s="128"/>
      <c r="AT130" s="135"/>
      <c r="AU130" s="135"/>
      <c r="BC130" s="128"/>
      <c r="BD130" s="135"/>
      <c r="BE130" s="135"/>
      <c r="BM130" s="128"/>
      <c r="BN130" s="135"/>
      <c r="BO130" s="135"/>
      <c r="BW130" s="128"/>
      <c r="BX130" s="135"/>
      <c r="BY130" s="135"/>
      <c r="CG130" s="128"/>
      <c r="CH130" s="135"/>
      <c r="CI130" s="135"/>
      <c r="CR130" s="128"/>
      <c r="CS130" s="135"/>
      <c r="CT130" s="135"/>
      <c r="CV130" s="134"/>
      <c r="CW130" s="134"/>
      <c r="CX130" s="134"/>
      <c r="CY130" s="134"/>
      <c r="CZ130" s="134"/>
      <c r="DC130" s="128"/>
      <c r="DD130" s="135"/>
      <c r="DE130" s="135"/>
      <c r="DG130" s="134"/>
      <c r="DH130" s="134"/>
      <c r="DI130" s="134"/>
      <c r="DJ130" s="134"/>
      <c r="DM130" s="128"/>
      <c r="DN130" s="135"/>
      <c r="DO130" s="135"/>
      <c r="DQ130" s="134"/>
      <c r="DR130" s="134"/>
      <c r="DS130" s="134"/>
      <c r="DT130" s="134"/>
      <c r="DW130" s="128"/>
      <c r="DX130" s="135"/>
      <c r="DY130" s="135"/>
      <c r="EA130" s="134"/>
      <c r="EB130" s="134"/>
      <c r="EC130" s="134"/>
      <c r="ED130" s="134"/>
      <c r="EG130" s="128"/>
      <c r="EH130" s="135"/>
      <c r="EI130" s="135"/>
      <c r="EK130" s="134"/>
      <c r="EL130" s="134"/>
      <c r="EM130" s="134"/>
      <c r="EN130" s="134"/>
      <c r="EO130" s="134"/>
      <c r="ER130" s="128"/>
      <c r="ES130" s="135"/>
      <c r="ET130" s="135"/>
      <c r="EV130" s="134"/>
      <c r="EW130" s="134"/>
      <c r="EX130" s="134"/>
      <c r="EY130" s="134"/>
      <c r="IB130" s="128"/>
      <c r="IC130" s="135"/>
      <c r="ID130" s="135"/>
      <c r="IJ130" s="138"/>
      <c r="IM130" s="128"/>
      <c r="IN130" s="135">
        <f t="shared" si="363"/>
        <v>0</v>
      </c>
      <c r="IO130" s="135">
        <f t="shared" si="359"/>
        <v>0</v>
      </c>
      <c r="IP130" s="70">
        <f t="shared" si="360"/>
        <v>0</v>
      </c>
      <c r="IU130" s="138"/>
    </row>
    <row r="131" spans="1:255" s="70" customFormat="1" x14ac:dyDescent="0.2">
      <c r="A131" s="133"/>
      <c r="B131" s="135">
        <f t="shared" si="364"/>
        <v>0</v>
      </c>
      <c r="C131" s="135">
        <f t="shared" ref="C131:C163" si="368">VLOOKUP(A131,Namn,3)</f>
        <v>0</v>
      </c>
      <c r="D131" s="133">
        <f t="shared" si="365"/>
        <v>0</v>
      </c>
      <c r="E131" s="133" t="str">
        <f t="shared" si="366"/>
        <v xml:space="preserve">  </v>
      </c>
      <c r="F131" s="133">
        <f t="shared" si="367"/>
        <v>0</v>
      </c>
      <c r="G131" s="133"/>
      <c r="H131" s="133"/>
      <c r="I131" s="133"/>
      <c r="J131" s="133">
        <f t="shared" ref="J131:J162" si="369">SUM(G131:I131)</f>
        <v>0</v>
      </c>
      <c r="K131" s="133"/>
      <c r="L131" s="133"/>
      <c r="M131" s="133"/>
      <c r="N131" s="133"/>
      <c r="O131" s="128"/>
      <c r="P131" s="135"/>
      <c r="Q131" s="135"/>
      <c r="R131" s="133"/>
      <c r="S131" s="133"/>
      <c r="T131" s="133"/>
      <c r="U131" s="133"/>
      <c r="V131" s="133"/>
      <c r="W131" s="133"/>
      <c r="Y131" s="128"/>
      <c r="Z131" s="135"/>
      <c r="AA131" s="135"/>
      <c r="AG131" s="135"/>
      <c r="AH131" s="135"/>
      <c r="AI131" s="128"/>
      <c r="AJ131" s="135"/>
      <c r="AK131" s="135"/>
      <c r="AS131" s="128"/>
      <c r="AT131" s="135"/>
      <c r="AU131" s="135"/>
      <c r="BC131" s="128"/>
      <c r="BD131" s="135"/>
      <c r="BE131" s="135"/>
      <c r="BM131" s="128"/>
      <c r="BN131" s="135"/>
      <c r="BO131" s="135"/>
      <c r="BW131" s="128"/>
      <c r="BX131" s="135"/>
      <c r="BY131" s="135"/>
      <c r="CG131" s="128"/>
      <c r="CH131" s="135"/>
      <c r="CI131" s="135"/>
      <c r="CR131" s="128"/>
      <c r="CS131" s="135"/>
      <c r="CT131" s="135"/>
      <c r="CV131" s="134"/>
      <c r="CW131" s="134"/>
      <c r="CX131" s="134"/>
      <c r="CY131" s="134"/>
      <c r="CZ131" s="134"/>
      <c r="DC131" s="128"/>
      <c r="DD131" s="135"/>
      <c r="DE131" s="135"/>
      <c r="DG131" s="134"/>
      <c r="DH131" s="134"/>
      <c r="DI131" s="134"/>
      <c r="DJ131" s="134"/>
      <c r="DM131" s="128"/>
      <c r="DN131" s="135"/>
      <c r="DO131" s="135"/>
      <c r="DQ131" s="134"/>
      <c r="DR131" s="134"/>
      <c r="DS131" s="134"/>
      <c r="DT131" s="134"/>
      <c r="DW131" s="128"/>
      <c r="DX131" s="135"/>
      <c r="DY131" s="135"/>
      <c r="EA131" s="134"/>
      <c r="EB131" s="134"/>
      <c r="EC131" s="134"/>
      <c r="ED131" s="134"/>
      <c r="EG131" s="128"/>
      <c r="EH131" s="135"/>
      <c r="EI131" s="135"/>
      <c r="EK131" s="134"/>
      <c r="EL131" s="134"/>
      <c r="EM131" s="134"/>
      <c r="EN131" s="134"/>
      <c r="EO131" s="134"/>
      <c r="ER131" s="128"/>
      <c r="ES131" s="135"/>
      <c r="ET131" s="135"/>
      <c r="EV131" s="134"/>
      <c r="EW131" s="134"/>
      <c r="EX131" s="134"/>
      <c r="EY131" s="134"/>
      <c r="IB131" s="128"/>
      <c r="IC131" s="135"/>
      <c r="ID131" s="135"/>
      <c r="IJ131" s="138"/>
      <c r="IM131" s="128"/>
      <c r="IN131" s="135">
        <f t="shared" si="363"/>
        <v>0</v>
      </c>
      <c r="IO131" s="135">
        <f t="shared" ref="IO131:IO165" si="370">VLOOKUP(IM131,Namn,3)</f>
        <v>0</v>
      </c>
      <c r="IP131" s="70">
        <f t="shared" ref="IP131:IP165" si="371">VLOOKUP(IM131,Namn,26)</f>
        <v>0</v>
      </c>
      <c r="IU131" s="138"/>
    </row>
    <row r="132" spans="1:255" s="70" customFormat="1" x14ac:dyDescent="0.2">
      <c r="A132" s="133"/>
      <c r="B132" s="135">
        <f t="shared" si="364"/>
        <v>0</v>
      </c>
      <c r="C132" s="135">
        <f t="shared" si="368"/>
        <v>0</v>
      </c>
      <c r="D132" s="133">
        <f t="shared" si="365"/>
        <v>0</v>
      </c>
      <c r="E132" s="133" t="str">
        <f t="shared" si="366"/>
        <v xml:space="preserve">  </v>
      </c>
      <c r="F132" s="133">
        <f t="shared" si="367"/>
        <v>0</v>
      </c>
      <c r="G132" s="133"/>
      <c r="H132" s="133"/>
      <c r="I132" s="133"/>
      <c r="J132" s="133">
        <f t="shared" si="369"/>
        <v>0</v>
      </c>
      <c r="K132" s="133"/>
      <c r="L132" s="133"/>
      <c r="M132" s="133"/>
      <c r="N132" s="133"/>
      <c r="O132" s="128"/>
      <c r="P132" s="135"/>
      <c r="Q132" s="135"/>
      <c r="R132" s="133"/>
      <c r="S132" s="133"/>
      <c r="T132" s="133"/>
      <c r="U132" s="133"/>
      <c r="V132" s="133"/>
      <c r="W132" s="133"/>
      <c r="Y132" s="128"/>
      <c r="Z132" s="135"/>
      <c r="AA132" s="135"/>
      <c r="AG132" s="135"/>
      <c r="AH132" s="135"/>
      <c r="AI132" s="128"/>
      <c r="AJ132" s="135"/>
      <c r="AK132" s="135"/>
      <c r="AQ132" s="128"/>
      <c r="AR132" s="128"/>
      <c r="AS132" s="128"/>
      <c r="AT132" s="135"/>
      <c r="AU132" s="135"/>
      <c r="BC132" s="128"/>
      <c r="BD132" s="135"/>
      <c r="BE132" s="135"/>
      <c r="BM132" s="128"/>
      <c r="BN132" s="135"/>
      <c r="BO132" s="135"/>
      <c r="BW132" s="128"/>
      <c r="BX132" s="135"/>
      <c r="BY132" s="135"/>
      <c r="CG132" s="128"/>
      <c r="CH132" s="135"/>
      <c r="CI132" s="135"/>
      <c r="CR132" s="128"/>
      <c r="CS132" s="135"/>
      <c r="CT132" s="135"/>
      <c r="CV132" s="134"/>
      <c r="CW132" s="134"/>
      <c r="CX132" s="134"/>
      <c r="CY132" s="134"/>
      <c r="CZ132" s="134"/>
      <c r="DC132" s="128"/>
      <c r="DD132" s="135"/>
      <c r="DE132" s="135"/>
      <c r="DG132" s="134"/>
      <c r="DH132" s="134"/>
      <c r="DI132" s="134"/>
      <c r="DJ132" s="134"/>
      <c r="DM132" s="128"/>
      <c r="DN132" s="135"/>
      <c r="DO132" s="135"/>
      <c r="DQ132" s="134"/>
      <c r="DR132" s="134"/>
      <c r="DS132" s="134"/>
      <c r="DT132" s="134"/>
      <c r="DW132" s="128"/>
      <c r="DX132" s="135"/>
      <c r="DY132" s="135"/>
      <c r="EA132" s="134"/>
      <c r="EB132" s="134"/>
      <c r="EC132" s="134"/>
      <c r="ED132" s="134"/>
      <c r="EG132" s="128"/>
      <c r="EH132" s="135"/>
      <c r="EI132" s="135"/>
      <c r="EK132" s="134"/>
      <c r="EL132" s="134"/>
      <c r="EM132" s="134"/>
      <c r="EN132" s="134"/>
      <c r="EO132" s="134"/>
      <c r="ER132" s="128"/>
      <c r="ES132" s="135"/>
      <c r="ET132" s="135"/>
      <c r="EV132" s="134"/>
      <c r="EW132" s="134"/>
      <c r="EX132" s="134"/>
      <c r="EY132" s="134"/>
      <c r="IB132" s="128"/>
      <c r="IC132" s="135"/>
      <c r="ID132" s="135"/>
      <c r="IJ132" s="138"/>
      <c r="IM132" s="128"/>
      <c r="IN132" s="135">
        <f t="shared" si="363"/>
        <v>0</v>
      </c>
      <c r="IO132" s="135">
        <f t="shared" si="370"/>
        <v>0</v>
      </c>
      <c r="IP132" s="70">
        <f t="shared" si="371"/>
        <v>0</v>
      </c>
      <c r="IU132" s="138"/>
    </row>
    <row r="133" spans="1:255" s="70" customFormat="1" x14ac:dyDescent="0.2">
      <c r="A133" s="128"/>
      <c r="B133" s="135">
        <f t="shared" si="364"/>
        <v>0</v>
      </c>
      <c r="C133" s="135">
        <f t="shared" si="368"/>
        <v>0</v>
      </c>
      <c r="D133" s="133">
        <f t="shared" si="365"/>
        <v>0</v>
      </c>
      <c r="E133" s="133" t="str">
        <f t="shared" si="366"/>
        <v xml:space="preserve">  </v>
      </c>
      <c r="F133" s="133">
        <f t="shared" si="367"/>
        <v>0</v>
      </c>
      <c r="G133" s="133"/>
      <c r="H133" s="133"/>
      <c r="I133" s="133"/>
      <c r="J133" s="133">
        <f t="shared" si="369"/>
        <v>0</v>
      </c>
      <c r="K133" s="133"/>
      <c r="L133" s="133"/>
      <c r="M133" s="133"/>
      <c r="N133" s="133"/>
      <c r="O133" s="128"/>
      <c r="P133" s="135"/>
      <c r="Q133" s="135"/>
      <c r="R133" s="133"/>
      <c r="S133" s="133"/>
      <c r="T133" s="133"/>
      <c r="U133" s="133"/>
      <c r="V133" s="133"/>
      <c r="W133" s="133"/>
      <c r="Y133" s="128"/>
      <c r="Z133" s="135"/>
      <c r="AA133" s="135"/>
      <c r="AG133" s="135"/>
      <c r="AH133" s="135"/>
      <c r="AI133" s="128"/>
      <c r="AJ133" s="135"/>
      <c r="AK133" s="135"/>
      <c r="AQ133" s="128"/>
      <c r="AR133" s="128"/>
      <c r="AS133" s="128"/>
      <c r="AT133" s="135"/>
      <c r="AU133" s="135"/>
      <c r="BC133" s="128"/>
      <c r="BD133" s="135"/>
      <c r="BE133" s="135"/>
      <c r="BM133" s="128"/>
      <c r="BN133" s="135"/>
      <c r="BO133" s="135"/>
      <c r="BW133" s="128"/>
      <c r="BX133" s="135"/>
      <c r="BY133" s="135"/>
      <c r="CG133" s="128"/>
      <c r="CH133" s="135"/>
      <c r="CI133" s="135"/>
      <c r="CR133" s="128"/>
      <c r="CS133" s="135"/>
      <c r="CT133" s="135"/>
      <c r="CV133" s="134"/>
      <c r="CW133" s="134"/>
      <c r="CX133" s="134"/>
      <c r="CY133" s="134"/>
      <c r="CZ133" s="134"/>
      <c r="DC133" s="128"/>
      <c r="DD133" s="135"/>
      <c r="DE133" s="135"/>
      <c r="DG133" s="134"/>
      <c r="DH133" s="134"/>
      <c r="DI133" s="134"/>
      <c r="DJ133" s="134"/>
      <c r="DM133" s="128"/>
      <c r="DN133" s="135"/>
      <c r="DO133" s="135"/>
      <c r="DQ133" s="134"/>
      <c r="DR133" s="134"/>
      <c r="DS133" s="134"/>
      <c r="DT133" s="134"/>
      <c r="DW133" s="128"/>
      <c r="DX133" s="135"/>
      <c r="DY133" s="135"/>
      <c r="EA133" s="134"/>
      <c r="EB133" s="134"/>
      <c r="EC133" s="134"/>
      <c r="ED133" s="134"/>
      <c r="EG133" s="128"/>
      <c r="EH133" s="135"/>
      <c r="EI133" s="135"/>
      <c r="EK133" s="134"/>
      <c r="EL133" s="134"/>
      <c r="EM133" s="134"/>
      <c r="EN133" s="134"/>
      <c r="EO133" s="134"/>
      <c r="ER133" s="128"/>
      <c r="ES133" s="135"/>
      <c r="ET133" s="135"/>
      <c r="EV133" s="134"/>
      <c r="EW133" s="134"/>
      <c r="EX133" s="134"/>
      <c r="EY133" s="134"/>
      <c r="IB133" s="128"/>
      <c r="IC133" s="135"/>
      <c r="ID133" s="135"/>
      <c r="IJ133" s="138"/>
      <c r="IM133" s="128"/>
      <c r="IN133" s="135">
        <f t="shared" si="363"/>
        <v>0</v>
      </c>
      <c r="IO133" s="135">
        <f t="shared" si="370"/>
        <v>0</v>
      </c>
      <c r="IP133" s="70">
        <f t="shared" si="371"/>
        <v>0</v>
      </c>
      <c r="IU133" s="138"/>
    </row>
    <row r="134" spans="1:255" s="70" customFormat="1" x14ac:dyDescent="0.2">
      <c r="A134" s="128"/>
      <c r="B134" s="135">
        <f t="shared" si="364"/>
        <v>0</v>
      </c>
      <c r="C134" s="135">
        <f t="shared" si="368"/>
        <v>0</v>
      </c>
      <c r="D134" s="133">
        <f t="shared" si="365"/>
        <v>0</v>
      </c>
      <c r="E134" s="133" t="str">
        <f t="shared" si="366"/>
        <v xml:space="preserve">  </v>
      </c>
      <c r="F134" s="133">
        <f t="shared" si="367"/>
        <v>0</v>
      </c>
      <c r="G134" s="133"/>
      <c r="H134" s="133"/>
      <c r="I134" s="133"/>
      <c r="J134" s="133">
        <f t="shared" si="369"/>
        <v>0</v>
      </c>
      <c r="K134" s="133"/>
      <c r="L134" s="133"/>
      <c r="M134" s="133"/>
      <c r="N134" s="133"/>
      <c r="O134" s="128"/>
      <c r="P134" s="135"/>
      <c r="Q134" s="135"/>
      <c r="R134" s="133"/>
      <c r="S134" s="133"/>
      <c r="T134" s="133"/>
      <c r="U134" s="133"/>
      <c r="V134" s="133"/>
      <c r="W134" s="133"/>
      <c r="Y134" s="128"/>
      <c r="Z134" s="135"/>
      <c r="AA134" s="135"/>
      <c r="AG134" s="135"/>
      <c r="AH134" s="135"/>
      <c r="AI134" s="128"/>
      <c r="AJ134" s="135"/>
      <c r="AK134" s="135"/>
      <c r="AQ134" s="128"/>
      <c r="AR134" s="128"/>
      <c r="AS134" s="128"/>
      <c r="AT134" s="135"/>
      <c r="AU134" s="135"/>
      <c r="BC134" s="128"/>
      <c r="BD134" s="135"/>
      <c r="BE134" s="135"/>
      <c r="BM134" s="128"/>
      <c r="BN134" s="135"/>
      <c r="BO134" s="135"/>
      <c r="BW134" s="128"/>
      <c r="BX134" s="135"/>
      <c r="BY134" s="135"/>
      <c r="CG134" s="128"/>
      <c r="CH134" s="135"/>
      <c r="CI134" s="135"/>
      <c r="CR134" s="128"/>
      <c r="CS134" s="135"/>
      <c r="CT134" s="135"/>
      <c r="CV134" s="134"/>
      <c r="CW134" s="134"/>
      <c r="CX134" s="134"/>
      <c r="CY134" s="134"/>
      <c r="CZ134" s="134"/>
      <c r="DC134" s="128"/>
      <c r="DD134" s="135"/>
      <c r="DE134" s="135"/>
      <c r="DG134" s="134"/>
      <c r="DH134" s="134"/>
      <c r="DI134" s="134"/>
      <c r="DJ134" s="134"/>
      <c r="DM134" s="128"/>
      <c r="DN134" s="135"/>
      <c r="DO134" s="135"/>
      <c r="DQ134" s="134"/>
      <c r="DR134" s="134"/>
      <c r="DS134" s="134"/>
      <c r="DT134" s="134"/>
      <c r="DW134" s="128"/>
      <c r="DX134" s="135"/>
      <c r="DY134" s="135"/>
      <c r="EA134" s="134"/>
      <c r="EB134" s="134"/>
      <c r="EC134" s="134"/>
      <c r="ED134" s="134"/>
      <c r="EG134" s="128"/>
      <c r="EH134" s="135"/>
      <c r="EI134" s="135"/>
      <c r="EK134" s="134"/>
      <c r="EL134" s="134"/>
      <c r="EM134" s="134"/>
      <c r="EN134" s="134"/>
      <c r="EO134" s="134"/>
      <c r="ER134" s="128"/>
      <c r="ES134" s="135"/>
      <c r="ET134" s="135"/>
      <c r="EV134" s="134"/>
      <c r="EW134" s="134"/>
      <c r="EX134" s="134"/>
      <c r="EY134" s="134"/>
      <c r="IB134" s="128"/>
      <c r="IC134" s="135"/>
      <c r="ID134" s="135"/>
      <c r="IJ134" s="138"/>
      <c r="IM134" s="128"/>
      <c r="IN134" s="135">
        <f t="shared" si="363"/>
        <v>0</v>
      </c>
      <c r="IO134" s="135">
        <f t="shared" si="370"/>
        <v>0</v>
      </c>
      <c r="IP134" s="70">
        <f t="shared" si="371"/>
        <v>0</v>
      </c>
      <c r="IU134" s="138"/>
    </row>
    <row r="135" spans="1:255" s="70" customFormat="1" x14ac:dyDescent="0.2">
      <c r="A135" s="128"/>
      <c r="B135" s="135">
        <f t="shared" si="364"/>
        <v>0</v>
      </c>
      <c r="C135" s="135">
        <f t="shared" si="368"/>
        <v>0</v>
      </c>
      <c r="D135" s="133">
        <f t="shared" si="365"/>
        <v>0</v>
      </c>
      <c r="E135" s="133" t="str">
        <f t="shared" si="366"/>
        <v xml:space="preserve">  </v>
      </c>
      <c r="F135" s="133">
        <f t="shared" si="367"/>
        <v>0</v>
      </c>
      <c r="G135" s="133"/>
      <c r="H135" s="133"/>
      <c r="I135" s="133"/>
      <c r="J135" s="133">
        <f t="shared" si="369"/>
        <v>0</v>
      </c>
      <c r="K135" s="133"/>
      <c r="L135" s="133"/>
      <c r="M135" s="133"/>
      <c r="N135" s="133"/>
      <c r="O135" s="128"/>
      <c r="P135" s="133"/>
      <c r="Q135" s="133"/>
      <c r="R135" s="133"/>
      <c r="S135" s="133"/>
      <c r="T135" s="133"/>
      <c r="U135" s="133"/>
      <c r="V135" s="133"/>
      <c r="W135" s="133"/>
      <c r="Y135" s="128"/>
      <c r="AI135" s="128"/>
      <c r="AS135" s="128"/>
      <c r="BC135" s="128"/>
      <c r="BM135" s="128"/>
      <c r="BW135" s="128"/>
      <c r="CG135" s="128"/>
      <c r="CR135" s="128"/>
      <c r="CV135" s="134"/>
      <c r="CW135" s="134"/>
      <c r="CX135" s="134"/>
      <c r="CY135" s="134"/>
      <c r="CZ135" s="134"/>
      <c r="DC135" s="128"/>
      <c r="DG135" s="134"/>
      <c r="DH135" s="134"/>
      <c r="DI135" s="134"/>
      <c r="DJ135" s="134"/>
      <c r="DM135" s="128"/>
      <c r="DQ135" s="134"/>
      <c r="DR135" s="134"/>
      <c r="DS135" s="134"/>
      <c r="DT135" s="134"/>
      <c r="DW135" s="128"/>
      <c r="EA135" s="134"/>
      <c r="EB135" s="134"/>
      <c r="EC135" s="134"/>
      <c r="ED135" s="134"/>
      <c r="EG135" s="128"/>
      <c r="EK135" s="134"/>
      <c r="EL135" s="134"/>
      <c r="EM135" s="134"/>
      <c r="EN135" s="134"/>
      <c r="EO135" s="134"/>
      <c r="ER135" s="128"/>
      <c r="EV135" s="134"/>
      <c r="EW135" s="134"/>
      <c r="EX135" s="134"/>
      <c r="EY135" s="134"/>
      <c r="IB135" s="128"/>
      <c r="IC135" s="135"/>
      <c r="ID135" s="135"/>
      <c r="IJ135" s="138"/>
      <c r="IM135" s="128"/>
      <c r="IN135" s="135">
        <f t="shared" si="363"/>
        <v>0</v>
      </c>
      <c r="IO135" s="135">
        <f t="shared" si="370"/>
        <v>0</v>
      </c>
      <c r="IP135" s="70">
        <f t="shared" si="371"/>
        <v>0</v>
      </c>
      <c r="IU135" s="138"/>
    </row>
    <row r="136" spans="1:255" s="70" customFormat="1" x14ac:dyDescent="0.2">
      <c r="A136" s="128"/>
      <c r="B136" s="135">
        <f t="shared" si="364"/>
        <v>0</v>
      </c>
      <c r="C136" s="135">
        <f t="shared" si="368"/>
        <v>0</v>
      </c>
      <c r="D136" s="133">
        <f t="shared" si="365"/>
        <v>0</v>
      </c>
      <c r="E136" s="133" t="str">
        <f t="shared" si="366"/>
        <v xml:space="preserve">  </v>
      </c>
      <c r="F136" s="133">
        <f t="shared" si="367"/>
        <v>0</v>
      </c>
      <c r="G136" s="133"/>
      <c r="H136" s="133"/>
      <c r="I136" s="133"/>
      <c r="J136" s="133">
        <f t="shared" si="369"/>
        <v>0</v>
      </c>
      <c r="K136" s="133"/>
      <c r="L136" s="133"/>
      <c r="M136" s="133"/>
      <c r="N136" s="133"/>
      <c r="O136" s="128"/>
      <c r="P136" s="135"/>
      <c r="Q136" s="135"/>
      <c r="R136" s="133"/>
      <c r="S136" s="133"/>
      <c r="T136" s="133"/>
      <c r="U136" s="133"/>
      <c r="V136" s="133"/>
      <c r="W136" s="133"/>
      <c r="Y136" s="128"/>
      <c r="Z136" s="135"/>
      <c r="AA136" s="135"/>
      <c r="AG136" s="135"/>
      <c r="AH136" s="135"/>
      <c r="AI136" s="128"/>
      <c r="AJ136" s="135"/>
      <c r="AK136" s="135"/>
      <c r="AS136" s="128"/>
      <c r="AT136" s="135"/>
      <c r="AU136" s="135"/>
      <c r="BC136" s="128"/>
      <c r="BD136" s="135"/>
      <c r="BE136" s="135"/>
      <c r="BM136" s="128"/>
      <c r="BN136" s="135"/>
      <c r="BO136" s="135"/>
      <c r="BW136" s="128"/>
      <c r="BX136" s="135"/>
      <c r="BY136" s="135"/>
      <c r="CG136" s="128"/>
      <c r="CH136" s="135"/>
      <c r="CI136" s="135"/>
      <c r="CR136" s="128"/>
      <c r="CS136" s="135"/>
      <c r="CT136" s="135"/>
      <c r="CV136" s="134"/>
      <c r="CW136" s="134"/>
      <c r="CX136" s="134"/>
      <c r="CY136" s="134"/>
      <c r="CZ136" s="134"/>
      <c r="DC136" s="128"/>
      <c r="DD136" s="135"/>
      <c r="DE136" s="135"/>
      <c r="DG136" s="134"/>
      <c r="DH136" s="134"/>
      <c r="DI136" s="134"/>
      <c r="DJ136" s="134"/>
      <c r="DM136" s="128"/>
      <c r="DN136" s="135"/>
      <c r="DO136" s="135"/>
      <c r="DQ136" s="134"/>
      <c r="DR136" s="134"/>
      <c r="DS136" s="134"/>
      <c r="DT136" s="134"/>
      <c r="DW136" s="128"/>
      <c r="DX136" s="135"/>
      <c r="DY136" s="135"/>
      <c r="EA136" s="134"/>
      <c r="EB136" s="134"/>
      <c r="EC136" s="134"/>
      <c r="ED136" s="134"/>
      <c r="EG136" s="128"/>
      <c r="EH136" s="135"/>
      <c r="EI136" s="135"/>
      <c r="EK136" s="134"/>
      <c r="EL136" s="134"/>
      <c r="EM136" s="134"/>
      <c r="EN136" s="134"/>
      <c r="EO136" s="134"/>
      <c r="ER136" s="128"/>
      <c r="ES136" s="135"/>
      <c r="ET136" s="135"/>
      <c r="EV136" s="134"/>
      <c r="EW136" s="134"/>
      <c r="EX136" s="134"/>
      <c r="EY136" s="134"/>
      <c r="IB136" s="128"/>
      <c r="IC136" s="135"/>
      <c r="ID136" s="135"/>
      <c r="IJ136" s="138"/>
      <c r="IM136" s="128"/>
      <c r="IN136" s="135">
        <f t="shared" si="363"/>
        <v>0</v>
      </c>
      <c r="IO136" s="135">
        <f t="shared" si="370"/>
        <v>0</v>
      </c>
      <c r="IP136" s="70">
        <f t="shared" si="371"/>
        <v>0</v>
      </c>
      <c r="IU136" s="138"/>
    </row>
    <row r="137" spans="1:255" s="70" customFormat="1" x14ac:dyDescent="0.2">
      <c r="A137" s="128"/>
      <c r="B137" s="135">
        <f t="shared" si="364"/>
        <v>0</v>
      </c>
      <c r="C137" s="135">
        <f t="shared" si="368"/>
        <v>0</v>
      </c>
      <c r="D137" s="133">
        <f t="shared" si="365"/>
        <v>0</v>
      </c>
      <c r="E137" s="133">
        <f t="shared" ref="E137:E169" si="372">VLOOKUP(A137,Namn,10)</f>
        <v>0</v>
      </c>
      <c r="F137" s="133">
        <f t="shared" si="367"/>
        <v>0</v>
      </c>
      <c r="G137" s="133"/>
      <c r="H137" s="133"/>
      <c r="I137" s="133"/>
      <c r="J137" s="133">
        <f t="shared" si="369"/>
        <v>0</v>
      </c>
      <c r="K137" s="133"/>
      <c r="L137" s="133"/>
      <c r="M137" s="133"/>
      <c r="N137" s="133"/>
      <c r="O137" s="128"/>
      <c r="P137" s="135"/>
      <c r="Q137" s="135"/>
      <c r="R137" s="133"/>
      <c r="S137" s="133"/>
      <c r="T137" s="133"/>
      <c r="U137" s="133"/>
      <c r="V137" s="133"/>
      <c r="W137" s="133"/>
      <c r="Y137" s="128"/>
      <c r="Z137" s="135"/>
      <c r="AA137" s="135"/>
      <c r="AG137" s="135"/>
      <c r="AH137" s="135"/>
      <c r="AI137" s="128"/>
      <c r="AJ137" s="135"/>
      <c r="AK137" s="135"/>
      <c r="AS137" s="128"/>
      <c r="AT137" s="135"/>
      <c r="AU137" s="135"/>
      <c r="BC137" s="128"/>
      <c r="BD137" s="135"/>
      <c r="BE137" s="135"/>
      <c r="BM137" s="128"/>
      <c r="BN137" s="135"/>
      <c r="BO137" s="135"/>
      <c r="BW137" s="128"/>
      <c r="BX137" s="135"/>
      <c r="BY137" s="135"/>
      <c r="CG137" s="128"/>
      <c r="CH137" s="135"/>
      <c r="CI137" s="135"/>
      <c r="CR137" s="128"/>
      <c r="CS137" s="135"/>
      <c r="CT137" s="135"/>
      <c r="CV137" s="134"/>
      <c r="CW137" s="134"/>
      <c r="CX137" s="134"/>
      <c r="CY137" s="134"/>
      <c r="CZ137" s="134"/>
      <c r="DC137" s="128"/>
      <c r="DD137" s="135"/>
      <c r="DE137" s="135"/>
      <c r="DG137" s="134"/>
      <c r="DH137" s="134"/>
      <c r="DI137" s="134"/>
      <c r="DJ137" s="134"/>
      <c r="DM137" s="128"/>
      <c r="DN137" s="135"/>
      <c r="DO137" s="135"/>
      <c r="DQ137" s="134"/>
      <c r="DR137" s="134"/>
      <c r="DS137" s="134"/>
      <c r="DT137" s="134"/>
      <c r="DW137" s="128"/>
      <c r="DX137" s="135"/>
      <c r="DY137" s="135"/>
      <c r="EA137" s="134"/>
      <c r="EB137" s="134"/>
      <c r="EC137" s="134"/>
      <c r="ED137" s="134"/>
      <c r="EG137" s="128"/>
      <c r="EH137" s="135"/>
      <c r="EI137" s="135"/>
      <c r="EK137" s="134"/>
      <c r="EL137" s="134"/>
      <c r="EM137" s="134"/>
      <c r="EN137" s="134"/>
      <c r="EO137" s="134"/>
      <c r="ER137" s="128"/>
      <c r="ES137" s="135"/>
      <c r="ET137" s="135"/>
      <c r="EV137" s="134"/>
      <c r="EW137" s="134"/>
      <c r="EX137" s="134"/>
      <c r="EY137" s="134"/>
      <c r="IB137" s="128"/>
      <c r="IC137" s="135"/>
      <c r="ID137" s="135"/>
      <c r="IJ137" s="138"/>
      <c r="IM137" s="128"/>
      <c r="IN137" s="135">
        <f t="shared" si="363"/>
        <v>0</v>
      </c>
      <c r="IO137" s="135">
        <f t="shared" si="370"/>
        <v>0</v>
      </c>
      <c r="IP137" s="70">
        <f t="shared" si="371"/>
        <v>0</v>
      </c>
      <c r="IU137" s="138"/>
    </row>
    <row r="138" spans="1:255" s="70" customFormat="1" x14ac:dyDescent="0.2">
      <c r="A138" s="128"/>
      <c r="B138" s="135">
        <f t="shared" si="364"/>
        <v>0</v>
      </c>
      <c r="C138" s="135">
        <f t="shared" si="368"/>
        <v>0</v>
      </c>
      <c r="D138" s="133">
        <f t="shared" si="365"/>
        <v>0</v>
      </c>
      <c r="E138" s="133">
        <f t="shared" si="372"/>
        <v>0</v>
      </c>
      <c r="F138" s="133">
        <f t="shared" si="367"/>
        <v>0</v>
      </c>
      <c r="G138" s="133"/>
      <c r="H138" s="133"/>
      <c r="I138" s="133"/>
      <c r="J138" s="133">
        <f t="shared" si="369"/>
        <v>0</v>
      </c>
      <c r="K138" s="133"/>
      <c r="L138" s="133"/>
      <c r="M138" s="133"/>
      <c r="N138" s="133"/>
      <c r="O138" s="128"/>
      <c r="P138" s="135"/>
      <c r="Q138" s="135"/>
      <c r="R138" s="133"/>
      <c r="S138" s="133"/>
      <c r="T138" s="133"/>
      <c r="U138" s="133"/>
      <c r="V138" s="133"/>
      <c r="W138" s="133"/>
      <c r="Y138" s="128"/>
      <c r="Z138" s="135"/>
      <c r="AA138" s="135"/>
      <c r="AG138" s="135"/>
      <c r="AH138" s="135"/>
      <c r="AI138" s="128"/>
      <c r="AJ138" s="135"/>
      <c r="AK138" s="135"/>
      <c r="AS138" s="128"/>
      <c r="AT138" s="135"/>
      <c r="AU138" s="135"/>
      <c r="BC138" s="128"/>
      <c r="BD138" s="135"/>
      <c r="BE138" s="135"/>
      <c r="BM138" s="128"/>
      <c r="BN138" s="135"/>
      <c r="BO138" s="135"/>
      <c r="BW138" s="128"/>
      <c r="BX138" s="135"/>
      <c r="BY138" s="135"/>
      <c r="CG138" s="128"/>
      <c r="CH138" s="135"/>
      <c r="CI138" s="135"/>
      <c r="CR138" s="128"/>
      <c r="CS138" s="135"/>
      <c r="CT138" s="135"/>
      <c r="CV138" s="134"/>
      <c r="CW138" s="134"/>
      <c r="CX138" s="134"/>
      <c r="CY138" s="134"/>
      <c r="CZ138" s="134"/>
      <c r="DC138" s="128"/>
      <c r="DD138" s="135"/>
      <c r="DE138" s="135"/>
      <c r="DG138" s="134"/>
      <c r="DH138" s="134"/>
      <c r="DI138" s="134"/>
      <c r="DJ138" s="134"/>
      <c r="DM138" s="128"/>
      <c r="DN138" s="135"/>
      <c r="DO138" s="135"/>
      <c r="DQ138" s="134"/>
      <c r="DR138" s="134"/>
      <c r="DS138" s="134"/>
      <c r="DT138" s="134"/>
      <c r="DW138" s="128"/>
      <c r="DX138" s="135"/>
      <c r="DY138" s="135"/>
      <c r="EA138" s="134"/>
      <c r="EB138" s="134"/>
      <c r="EC138" s="134"/>
      <c r="ED138" s="134"/>
      <c r="EG138" s="128"/>
      <c r="EH138" s="135"/>
      <c r="EI138" s="135"/>
      <c r="EK138" s="134"/>
      <c r="EL138" s="134"/>
      <c r="EM138" s="134"/>
      <c r="EN138" s="134"/>
      <c r="EO138" s="134"/>
      <c r="ER138" s="128"/>
      <c r="ES138" s="135"/>
      <c r="ET138" s="135"/>
      <c r="EV138" s="134"/>
      <c r="EW138" s="134"/>
      <c r="EX138" s="134"/>
      <c r="EY138" s="134"/>
      <c r="IB138" s="128"/>
      <c r="IC138" s="135"/>
      <c r="ID138" s="135"/>
      <c r="IJ138" s="138"/>
      <c r="IM138" s="128"/>
      <c r="IN138" s="135">
        <f t="shared" si="363"/>
        <v>0</v>
      </c>
      <c r="IO138" s="135">
        <f t="shared" si="370"/>
        <v>0</v>
      </c>
      <c r="IP138" s="70">
        <f t="shared" si="371"/>
        <v>0</v>
      </c>
      <c r="IU138" s="138"/>
    </row>
    <row r="139" spans="1:255" s="70" customFormat="1" x14ac:dyDescent="0.2">
      <c r="A139" s="128"/>
      <c r="B139" s="135">
        <f t="shared" si="364"/>
        <v>0</v>
      </c>
      <c r="C139" s="135">
        <f t="shared" si="368"/>
        <v>0</v>
      </c>
      <c r="D139" s="133">
        <f t="shared" si="365"/>
        <v>0</v>
      </c>
      <c r="E139" s="133">
        <f t="shared" si="372"/>
        <v>0</v>
      </c>
      <c r="F139" s="133">
        <f t="shared" si="367"/>
        <v>0</v>
      </c>
      <c r="G139" s="133"/>
      <c r="H139" s="133"/>
      <c r="I139" s="133"/>
      <c r="J139" s="133">
        <f t="shared" si="369"/>
        <v>0</v>
      </c>
      <c r="K139" s="133"/>
      <c r="L139" s="133"/>
      <c r="M139" s="133"/>
      <c r="N139" s="133"/>
      <c r="O139" s="128"/>
      <c r="P139" s="135"/>
      <c r="Q139" s="135"/>
      <c r="R139" s="133"/>
      <c r="S139" s="133"/>
      <c r="T139" s="133"/>
      <c r="U139" s="133"/>
      <c r="V139" s="133"/>
      <c r="W139" s="133"/>
      <c r="Y139" s="128"/>
      <c r="Z139" s="135"/>
      <c r="AA139" s="135"/>
      <c r="AG139" s="135"/>
      <c r="AH139" s="135"/>
      <c r="AI139" s="128"/>
      <c r="AJ139" s="135"/>
      <c r="AK139" s="135"/>
      <c r="AQ139" s="128"/>
      <c r="AR139" s="128"/>
      <c r="AS139" s="128"/>
      <c r="AT139" s="135"/>
      <c r="AU139" s="135"/>
      <c r="BC139" s="128"/>
      <c r="BD139" s="135"/>
      <c r="BE139" s="135"/>
      <c r="BM139" s="128"/>
      <c r="BN139" s="135"/>
      <c r="BO139" s="135"/>
      <c r="BW139" s="128"/>
      <c r="BX139" s="135"/>
      <c r="BY139" s="135"/>
      <c r="CG139" s="128"/>
      <c r="CH139" s="135"/>
      <c r="CI139" s="135"/>
      <c r="CR139" s="128"/>
      <c r="CS139" s="135"/>
      <c r="CT139" s="135"/>
      <c r="CV139" s="134"/>
      <c r="CW139" s="134"/>
      <c r="CX139" s="134"/>
      <c r="CY139" s="134"/>
      <c r="CZ139" s="134"/>
      <c r="DC139" s="128"/>
      <c r="DD139" s="135"/>
      <c r="DE139" s="135"/>
      <c r="DG139" s="134"/>
      <c r="DH139" s="134"/>
      <c r="DI139" s="134"/>
      <c r="DJ139" s="134"/>
      <c r="DM139" s="128"/>
      <c r="DN139" s="135"/>
      <c r="DO139" s="135"/>
      <c r="DQ139" s="134"/>
      <c r="DR139" s="134"/>
      <c r="DS139" s="134"/>
      <c r="DT139" s="134"/>
      <c r="DW139" s="128"/>
      <c r="DX139" s="135"/>
      <c r="DY139" s="135"/>
      <c r="EA139" s="134"/>
      <c r="EB139" s="134"/>
      <c r="EC139" s="134"/>
      <c r="ED139" s="134"/>
      <c r="EG139" s="128"/>
      <c r="EH139" s="135"/>
      <c r="EI139" s="135"/>
      <c r="EK139" s="134"/>
      <c r="EL139" s="134"/>
      <c r="EM139" s="134"/>
      <c r="EN139" s="134"/>
      <c r="EO139" s="134"/>
      <c r="ER139" s="128"/>
      <c r="ES139" s="135"/>
      <c r="ET139" s="135"/>
      <c r="EV139" s="134"/>
      <c r="EW139" s="134"/>
      <c r="EX139" s="134"/>
      <c r="EY139" s="134"/>
      <c r="IB139" s="128"/>
      <c r="IC139" s="135"/>
      <c r="ID139" s="135"/>
      <c r="IJ139" s="138"/>
      <c r="IM139" s="128"/>
      <c r="IN139" s="135">
        <f t="shared" si="363"/>
        <v>0</v>
      </c>
      <c r="IO139" s="135">
        <f t="shared" si="370"/>
        <v>0</v>
      </c>
      <c r="IP139" s="70">
        <f t="shared" si="371"/>
        <v>0</v>
      </c>
      <c r="IU139" s="138"/>
    </row>
    <row r="140" spans="1:255" s="70" customFormat="1" x14ac:dyDescent="0.2">
      <c r="A140" s="128"/>
      <c r="B140" s="135">
        <f t="shared" si="364"/>
        <v>0</v>
      </c>
      <c r="C140" s="135">
        <f t="shared" si="368"/>
        <v>0</v>
      </c>
      <c r="D140" s="133">
        <f t="shared" si="365"/>
        <v>0</v>
      </c>
      <c r="E140" s="133">
        <f t="shared" si="372"/>
        <v>0</v>
      </c>
      <c r="F140" s="133">
        <f t="shared" si="367"/>
        <v>0</v>
      </c>
      <c r="G140" s="133"/>
      <c r="H140" s="133"/>
      <c r="I140" s="133"/>
      <c r="J140" s="133">
        <f t="shared" si="369"/>
        <v>0</v>
      </c>
      <c r="K140" s="133"/>
      <c r="L140" s="133"/>
      <c r="M140" s="133"/>
      <c r="N140" s="133"/>
      <c r="O140" s="128"/>
      <c r="P140" s="135"/>
      <c r="Q140" s="135"/>
      <c r="R140" s="133"/>
      <c r="S140" s="133"/>
      <c r="T140" s="133"/>
      <c r="U140" s="133"/>
      <c r="V140" s="133"/>
      <c r="W140" s="133"/>
      <c r="Y140" s="128"/>
      <c r="Z140" s="135"/>
      <c r="AA140" s="135"/>
      <c r="AG140" s="135"/>
      <c r="AH140" s="135"/>
      <c r="AI140" s="128"/>
      <c r="AJ140" s="135"/>
      <c r="AK140" s="135"/>
      <c r="AQ140" s="128"/>
      <c r="AR140" s="128"/>
      <c r="AS140" s="128"/>
      <c r="AT140" s="135"/>
      <c r="AU140" s="135"/>
      <c r="BC140" s="128"/>
      <c r="BD140" s="135"/>
      <c r="BE140" s="135"/>
      <c r="BM140" s="128"/>
      <c r="BN140" s="135"/>
      <c r="BO140" s="135"/>
      <c r="BW140" s="128"/>
      <c r="BX140" s="135"/>
      <c r="BY140" s="135"/>
      <c r="CG140" s="128"/>
      <c r="CH140" s="135"/>
      <c r="CI140" s="135"/>
      <c r="CR140" s="128"/>
      <c r="CS140" s="135"/>
      <c r="CT140" s="135"/>
      <c r="CV140" s="134"/>
      <c r="CW140" s="134"/>
      <c r="CX140" s="134"/>
      <c r="CY140" s="134"/>
      <c r="CZ140" s="134"/>
      <c r="DC140" s="128"/>
      <c r="DD140" s="135"/>
      <c r="DE140" s="135"/>
      <c r="DG140" s="134"/>
      <c r="DH140" s="134"/>
      <c r="DI140" s="134"/>
      <c r="DJ140" s="134"/>
      <c r="DM140" s="128"/>
      <c r="DN140" s="135"/>
      <c r="DO140" s="135"/>
      <c r="DQ140" s="134"/>
      <c r="DR140" s="134"/>
      <c r="DS140" s="134"/>
      <c r="DT140" s="134"/>
      <c r="DW140" s="128"/>
      <c r="DX140" s="135"/>
      <c r="DY140" s="135"/>
      <c r="EA140" s="134"/>
      <c r="EB140" s="134"/>
      <c r="EC140" s="134"/>
      <c r="ED140" s="134"/>
      <c r="EG140" s="128"/>
      <c r="EH140" s="135"/>
      <c r="EI140" s="135"/>
      <c r="EK140" s="134"/>
      <c r="EL140" s="134"/>
      <c r="EM140" s="134"/>
      <c r="EN140" s="134"/>
      <c r="EO140" s="134"/>
      <c r="ER140" s="128"/>
      <c r="ES140" s="135"/>
      <c r="ET140" s="135"/>
      <c r="EV140" s="134"/>
      <c r="EW140" s="134"/>
      <c r="EX140" s="134"/>
      <c r="EY140" s="134"/>
      <c r="IB140" s="128"/>
      <c r="IC140" s="135"/>
      <c r="ID140" s="135"/>
      <c r="IJ140" s="138"/>
      <c r="IM140" s="128"/>
      <c r="IN140" s="135">
        <f t="shared" si="363"/>
        <v>0</v>
      </c>
      <c r="IO140" s="135">
        <f t="shared" si="370"/>
        <v>0</v>
      </c>
      <c r="IP140" s="70">
        <f t="shared" si="371"/>
        <v>0</v>
      </c>
      <c r="IU140" s="138"/>
    </row>
    <row r="141" spans="1:255" s="70" customFormat="1" x14ac:dyDescent="0.2">
      <c r="A141" s="128"/>
      <c r="B141" s="135">
        <f t="shared" si="364"/>
        <v>0</v>
      </c>
      <c r="C141" s="135">
        <f t="shared" si="368"/>
        <v>0</v>
      </c>
      <c r="D141" s="133">
        <f t="shared" si="365"/>
        <v>0</v>
      </c>
      <c r="E141" s="133">
        <f t="shared" si="372"/>
        <v>0</v>
      </c>
      <c r="F141" s="133">
        <f t="shared" si="367"/>
        <v>0</v>
      </c>
      <c r="G141" s="133"/>
      <c r="H141" s="133"/>
      <c r="I141" s="133"/>
      <c r="J141" s="133">
        <f t="shared" si="369"/>
        <v>0</v>
      </c>
      <c r="K141" s="133"/>
      <c r="L141" s="133"/>
      <c r="M141" s="133"/>
      <c r="N141" s="133"/>
      <c r="O141" s="128"/>
      <c r="P141" s="135"/>
      <c r="Q141" s="135"/>
      <c r="R141" s="133"/>
      <c r="S141" s="133"/>
      <c r="T141" s="133"/>
      <c r="U141" s="133"/>
      <c r="V141" s="133"/>
      <c r="W141" s="133"/>
      <c r="Y141" s="128"/>
      <c r="Z141" s="135"/>
      <c r="AA141" s="135"/>
      <c r="AG141" s="135"/>
      <c r="AH141" s="135"/>
      <c r="AI141" s="128"/>
      <c r="AJ141" s="135"/>
      <c r="AK141" s="135"/>
      <c r="AS141" s="128"/>
      <c r="AT141" s="135"/>
      <c r="AU141" s="135"/>
      <c r="BC141" s="128"/>
      <c r="BD141" s="135"/>
      <c r="BE141" s="135"/>
      <c r="BM141" s="128"/>
      <c r="BN141" s="135"/>
      <c r="BO141" s="135"/>
      <c r="BW141" s="128"/>
      <c r="BX141" s="135"/>
      <c r="BY141" s="135"/>
      <c r="CG141" s="128"/>
      <c r="CH141" s="135"/>
      <c r="CI141" s="135"/>
      <c r="CR141" s="128"/>
      <c r="CS141" s="135"/>
      <c r="CT141" s="135"/>
      <c r="CV141" s="134"/>
      <c r="CW141" s="134"/>
      <c r="CX141" s="134"/>
      <c r="CY141" s="134"/>
      <c r="CZ141" s="134"/>
      <c r="DC141" s="128"/>
      <c r="DD141" s="135"/>
      <c r="DE141" s="135"/>
      <c r="DG141" s="134"/>
      <c r="DH141" s="134"/>
      <c r="DI141" s="134"/>
      <c r="DJ141" s="134"/>
      <c r="DM141" s="128"/>
      <c r="DN141" s="135"/>
      <c r="DO141" s="135"/>
      <c r="DQ141" s="134"/>
      <c r="DR141" s="134"/>
      <c r="DS141" s="134"/>
      <c r="DT141" s="134"/>
      <c r="DW141" s="128"/>
      <c r="DX141" s="135"/>
      <c r="DY141" s="135"/>
      <c r="EA141" s="134"/>
      <c r="EB141" s="134"/>
      <c r="EC141" s="134"/>
      <c r="ED141" s="134"/>
      <c r="EG141" s="128"/>
      <c r="EH141" s="135"/>
      <c r="EI141" s="135"/>
      <c r="EK141" s="134"/>
      <c r="EL141" s="134"/>
      <c r="EM141" s="134"/>
      <c r="EN141" s="134"/>
      <c r="EO141" s="134"/>
      <c r="ER141" s="128"/>
      <c r="ES141" s="135"/>
      <c r="ET141" s="135"/>
      <c r="EV141" s="134"/>
      <c r="EW141" s="134"/>
      <c r="EX141" s="134"/>
      <c r="EY141" s="134"/>
      <c r="IB141" s="128"/>
      <c r="IC141" s="135"/>
      <c r="ID141" s="135"/>
      <c r="IJ141" s="138"/>
      <c r="IM141" s="128"/>
      <c r="IN141" s="135">
        <f t="shared" si="363"/>
        <v>0</v>
      </c>
      <c r="IO141" s="135">
        <f t="shared" si="370"/>
        <v>0</v>
      </c>
      <c r="IP141" s="70">
        <f t="shared" si="371"/>
        <v>0</v>
      </c>
      <c r="IU141" s="138"/>
    </row>
    <row r="142" spans="1:255" s="70" customFormat="1" x14ac:dyDescent="0.2">
      <c r="A142" s="128"/>
      <c r="B142" s="135">
        <f t="shared" si="364"/>
        <v>0</v>
      </c>
      <c r="C142" s="135">
        <f t="shared" si="368"/>
        <v>0</v>
      </c>
      <c r="D142" s="133">
        <f t="shared" si="365"/>
        <v>0</v>
      </c>
      <c r="E142" s="133">
        <f t="shared" si="372"/>
        <v>0</v>
      </c>
      <c r="F142" s="133">
        <f t="shared" si="367"/>
        <v>0</v>
      </c>
      <c r="G142" s="133"/>
      <c r="H142" s="133"/>
      <c r="I142" s="133"/>
      <c r="J142" s="133">
        <f t="shared" si="369"/>
        <v>0</v>
      </c>
      <c r="K142" s="133"/>
      <c r="L142" s="133"/>
      <c r="M142" s="133"/>
      <c r="N142" s="133"/>
      <c r="O142" s="128"/>
      <c r="P142" s="133"/>
      <c r="Q142" s="133"/>
      <c r="R142" s="133"/>
      <c r="S142" s="133"/>
      <c r="T142" s="133"/>
      <c r="U142" s="133"/>
      <c r="V142" s="133"/>
      <c r="W142" s="133"/>
      <c r="Y142" s="128"/>
      <c r="AI142" s="128"/>
      <c r="AS142" s="128"/>
      <c r="BC142" s="128"/>
      <c r="BM142" s="128"/>
      <c r="BW142" s="128"/>
      <c r="CG142" s="128"/>
      <c r="CR142" s="128"/>
      <c r="CV142" s="134"/>
      <c r="CW142" s="134"/>
      <c r="CX142" s="134"/>
      <c r="CY142" s="134"/>
      <c r="CZ142" s="134"/>
      <c r="DC142" s="128"/>
      <c r="DG142" s="134"/>
      <c r="DH142" s="134"/>
      <c r="DI142" s="134"/>
      <c r="DJ142" s="134"/>
      <c r="DM142" s="128"/>
      <c r="DQ142" s="134"/>
      <c r="DR142" s="134"/>
      <c r="DS142" s="134"/>
      <c r="DT142" s="134"/>
      <c r="DW142" s="128"/>
      <c r="EA142" s="134"/>
      <c r="EB142" s="134"/>
      <c r="EC142" s="134"/>
      <c r="ED142" s="134"/>
      <c r="EG142" s="128"/>
      <c r="EK142" s="134"/>
      <c r="EL142" s="134"/>
      <c r="EM142" s="134"/>
      <c r="EN142" s="134"/>
      <c r="EO142" s="134"/>
      <c r="ER142" s="128"/>
      <c r="EV142" s="134"/>
      <c r="EW142" s="134"/>
      <c r="EX142" s="134"/>
      <c r="EY142" s="134"/>
      <c r="IB142" s="128"/>
      <c r="IC142" s="135"/>
      <c r="ID142" s="135"/>
      <c r="IJ142" s="138"/>
      <c r="IM142" s="128"/>
      <c r="IN142" s="135">
        <f t="shared" si="363"/>
        <v>0</v>
      </c>
      <c r="IO142" s="135">
        <f t="shared" si="370"/>
        <v>0</v>
      </c>
      <c r="IP142" s="70">
        <f t="shared" si="371"/>
        <v>0</v>
      </c>
      <c r="IU142" s="138"/>
    </row>
    <row r="143" spans="1:255" s="70" customFormat="1" x14ac:dyDescent="0.2">
      <c r="A143" s="221"/>
      <c r="B143" s="135">
        <f t="shared" si="364"/>
        <v>0</v>
      </c>
      <c r="C143" s="135">
        <f t="shared" si="368"/>
        <v>0</v>
      </c>
      <c r="D143" s="133">
        <f t="shared" si="365"/>
        <v>0</v>
      </c>
      <c r="E143" s="133">
        <f t="shared" si="372"/>
        <v>0</v>
      </c>
      <c r="F143" s="133">
        <f t="shared" si="367"/>
        <v>0</v>
      </c>
      <c r="G143" s="133"/>
      <c r="H143" s="133"/>
      <c r="I143" s="133"/>
      <c r="J143" s="133">
        <f t="shared" si="369"/>
        <v>0</v>
      </c>
      <c r="K143" s="133"/>
      <c r="L143" s="133"/>
      <c r="M143" s="133"/>
      <c r="N143" s="133"/>
      <c r="O143" s="128"/>
      <c r="P143" s="135"/>
      <c r="Q143" s="135"/>
      <c r="R143" s="133"/>
      <c r="S143" s="133"/>
      <c r="T143" s="133"/>
      <c r="U143" s="133"/>
      <c r="V143" s="133"/>
      <c r="W143" s="133"/>
      <c r="Y143" s="128"/>
      <c r="Z143" s="135"/>
      <c r="AA143" s="135"/>
      <c r="AG143" s="135"/>
      <c r="AH143" s="135"/>
      <c r="AI143" s="128"/>
      <c r="AJ143" s="135"/>
      <c r="AK143" s="135"/>
      <c r="AS143" s="128"/>
      <c r="AT143" s="135"/>
      <c r="AU143" s="135"/>
      <c r="BC143" s="128"/>
      <c r="BD143" s="135"/>
      <c r="BE143" s="135"/>
      <c r="BM143" s="128"/>
      <c r="BN143" s="135"/>
      <c r="BO143" s="135"/>
      <c r="BW143" s="128"/>
      <c r="BX143" s="135"/>
      <c r="BY143" s="135"/>
      <c r="CG143" s="128"/>
      <c r="CH143" s="135"/>
      <c r="CI143" s="135"/>
      <c r="CR143" s="128"/>
      <c r="CS143" s="135"/>
      <c r="CT143" s="135"/>
      <c r="CV143" s="134"/>
      <c r="CW143" s="134"/>
      <c r="CX143" s="134"/>
      <c r="CY143" s="134"/>
      <c r="CZ143" s="134"/>
      <c r="DC143" s="128"/>
      <c r="DD143" s="135"/>
      <c r="DE143" s="135"/>
      <c r="DG143" s="134"/>
      <c r="DH143" s="134"/>
      <c r="DI143" s="134"/>
      <c r="DJ143" s="134"/>
      <c r="DM143" s="128"/>
      <c r="DN143" s="135"/>
      <c r="DO143" s="135"/>
      <c r="DQ143" s="134"/>
      <c r="DR143" s="134"/>
      <c r="DS143" s="134"/>
      <c r="DT143" s="134"/>
      <c r="DW143" s="128"/>
      <c r="DX143" s="135"/>
      <c r="DY143" s="135"/>
      <c r="EA143" s="134"/>
      <c r="EB143" s="134"/>
      <c r="EC143" s="134"/>
      <c r="ED143" s="134"/>
      <c r="EG143" s="128"/>
      <c r="EH143" s="135"/>
      <c r="EI143" s="135"/>
      <c r="EK143" s="134"/>
      <c r="EL143" s="134"/>
      <c r="EM143" s="134"/>
      <c r="EN143" s="134"/>
      <c r="EO143" s="134"/>
      <c r="ER143" s="128"/>
      <c r="ES143" s="135"/>
      <c r="ET143" s="135"/>
      <c r="EV143" s="134"/>
      <c r="EW143" s="134"/>
      <c r="EX143" s="134"/>
      <c r="EY143" s="134"/>
      <c r="IB143" s="128"/>
      <c r="IC143" s="135"/>
      <c r="ID143" s="135"/>
      <c r="IJ143" s="138"/>
      <c r="IM143" s="128"/>
      <c r="IN143" s="135">
        <f t="shared" si="363"/>
        <v>0</v>
      </c>
      <c r="IO143" s="135">
        <f t="shared" si="370"/>
        <v>0</v>
      </c>
      <c r="IP143" s="70">
        <f t="shared" si="371"/>
        <v>0</v>
      </c>
      <c r="IU143" s="138"/>
    </row>
    <row r="144" spans="1:255" s="70" customFormat="1" x14ac:dyDescent="0.2">
      <c r="A144" s="128"/>
      <c r="B144" s="135">
        <f t="shared" si="364"/>
        <v>0</v>
      </c>
      <c r="C144" s="135">
        <f t="shared" si="368"/>
        <v>0</v>
      </c>
      <c r="D144" s="133">
        <f t="shared" si="365"/>
        <v>0</v>
      </c>
      <c r="E144" s="133">
        <f t="shared" si="372"/>
        <v>0</v>
      </c>
      <c r="F144" s="133">
        <f t="shared" si="367"/>
        <v>0</v>
      </c>
      <c r="G144" s="254"/>
      <c r="H144" s="133"/>
      <c r="I144" s="133"/>
      <c r="J144" s="133">
        <f t="shared" si="369"/>
        <v>0</v>
      </c>
      <c r="K144" s="133"/>
      <c r="L144" s="133"/>
      <c r="M144" s="133"/>
      <c r="N144" s="133"/>
      <c r="O144" s="128"/>
      <c r="P144" s="135"/>
      <c r="Q144" s="135"/>
      <c r="R144" s="133"/>
      <c r="S144" s="133"/>
      <c r="T144" s="133"/>
      <c r="U144" s="133"/>
      <c r="V144" s="133"/>
      <c r="W144" s="133"/>
      <c r="Y144" s="128"/>
      <c r="Z144" s="135"/>
      <c r="AA144" s="135"/>
      <c r="AG144" s="135"/>
      <c r="AH144" s="135"/>
      <c r="AI144" s="128"/>
      <c r="AJ144" s="135"/>
      <c r="AK144" s="135"/>
      <c r="AS144" s="128"/>
      <c r="AT144" s="135"/>
      <c r="AU144" s="135"/>
      <c r="BC144" s="128"/>
      <c r="BD144" s="135"/>
      <c r="BE144" s="135"/>
      <c r="BM144" s="128"/>
      <c r="BN144" s="135"/>
      <c r="BO144" s="135"/>
      <c r="BW144" s="128"/>
      <c r="BX144" s="135"/>
      <c r="BY144" s="135"/>
      <c r="CG144" s="128"/>
      <c r="CH144" s="135"/>
      <c r="CI144" s="135"/>
      <c r="CR144" s="128"/>
      <c r="CS144" s="135"/>
      <c r="CT144" s="135"/>
      <c r="CV144" s="134"/>
      <c r="CW144" s="134"/>
      <c r="CX144" s="134"/>
      <c r="CY144" s="134"/>
      <c r="CZ144" s="134"/>
      <c r="DC144" s="128"/>
      <c r="DD144" s="135"/>
      <c r="DE144" s="135"/>
      <c r="DG144" s="134"/>
      <c r="DH144" s="134"/>
      <c r="DI144" s="134"/>
      <c r="DJ144" s="134"/>
      <c r="DM144" s="128"/>
      <c r="DN144" s="135"/>
      <c r="DO144" s="135"/>
      <c r="DQ144" s="134"/>
      <c r="DR144" s="134"/>
      <c r="DS144" s="134"/>
      <c r="DT144" s="134"/>
      <c r="DW144" s="128"/>
      <c r="DX144" s="135"/>
      <c r="DY144" s="135"/>
      <c r="EA144" s="134"/>
      <c r="EB144" s="134"/>
      <c r="EC144" s="134"/>
      <c r="ED144" s="134"/>
      <c r="EG144" s="128"/>
      <c r="EH144" s="135"/>
      <c r="EI144" s="135"/>
      <c r="EK144" s="134"/>
      <c r="EL144" s="134"/>
      <c r="EM144" s="134"/>
      <c r="EN144" s="134"/>
      <c r="EO144" s="134"/>
      <c r="ER144" s="128"/>
      <c r="ES144" s="135"/>
      <c r="ET144" s="135"/>
      <c r="EV144" s="134"/>
      <c r="EW144" s="134"/>
      <c r="EX144" s="134"/>
      <c r="EY144" s="134"/>
      <c r="IB144" s="128"/>
      <c r="IC144" s="135"/>
      <c r="ID144" s="135"/>
      <c r="IJ144" s="138"/>
      <c r="IM144" s="128"/>
      <c r="IN144" s="135">
        <f t="shared" si="363"/>
        <v>0</v>
      </c>
      <c r="IO144" s="135">
        <f t="shared" si="370"/>
        <v>0</v>
      </c>
      <c r="IP144" s="70">
        <f t="shared" si="371"/>
        <v>0</v>
      </c>
      <c r="IU144" s="138"/>
    </row>
    <row r="145" spans="1:255" s="70" customFormat="1" x14ac:dyDescent="0.2">
      <c r="A145" s="128"/>
      <c r="B145" s="135">
        <f t="shared" si="364"/>
        <v>0</v>
      </c>
      <c r="C145" s="135">
        <f t="shared" si="368"/>
        <v>0</v>
      </c>
      <c r="D145" s="133">
        <f t="shared" si="365"/>
        <v>0</v>
      </c>
      <c r="E145" s="133">
        <f t="shared" si="372"/>
        <v>0</v>
      </c>
      <c r="F145" s="133">
        <f t="shared" si="367"/>
        <v>0</v>
      </c>
      <c r="G145" s="133"/>
      <c r="H145" s="133"/>
      <c r="I145" s="133"/>
      <c r="J145" s="133">
        <f t="shared" si="369"/>
        <v>0</v>
      </c>
      <c r="K145" s="133"/>
      <c r="L145" s="133"/>
      <c r="M145" s="133"/>
      <c r="N145" s="133"/>
      <c r="O145" s="128"/>
      <c r="P145" s="135"/>
      <c r="Q145" s="135"/>
      <c r="R145" s="133"/>
      <c r="S145" s="133"/>
      <c r="T145" s="133"/>
      <c r="U145" s="133"/>
      <c r="V145" s="133"/>
      <c r="W145" s="133"/>
      <c r="Y145" s="128"/>
      <c r="Z145" s="135"/>
      <c r="AA145" s="135"/>
      <c r="AG145" s="135"/>
      <c r="AH145" s="135"/>
      <c r="AI145" s="128"/>
      <c r="AJ145" s="135"/>
      <c r="AK145" s="135"/>
      <c r="AS145" s="128"/>
      <c r="AT145" s="135"/>
      <c r="AU145" s="135"/>
      <c r="BC145" s="128"/>
      <c r="BD145" s="135"/>
      <c r="BE145" s="135"/>
      <c r="BM145" s="128"/>
      <c r="BN145" s="135"/>
      <c r="BO145" s="135"/>
      <c r="BW145" s="128"/>
      <c r="BX145" s="135"/>
      <c r="BY145" s="135"/>
      <c r="CG145" s="128"/>
      <c r="CH145" s="135"/>
      <c r="CI145" s="135"/>
      <c r="CR145" s="128"/>
      <c r="CS145" s="135"/>
      <c r="CT145" s="135"/>
      <c r="CV145" s="134"/>
      <c r="CW145" s="134"/>
      <c r="CX145" s="134"/>
      <c r="CY145" s="134"/>
      <c r="CZ145" s="134"/>
      <c r="DC145" s="128"/>
      <c r="DD145" s="135"/>
      <c r="DE145" s="135"/>
      <c r="DG145" s="134"/>
      <c r="DH145" s="134"/>
      <c r="DI145" s="134"/>
      <c r="DJ145" s="134"/>
      <c r="DM145" s="128"/>
      <c r="DN145" s="135"/>
      <c r="DO145" s="135"/>
      <c r="DQ145" s="134"/>
      <c r="DR145" s="134"/>
      <c r="DS145" s="134"/>
      <c r="DT145" s="134"/>
      <c r="DW145" s="128"/>
      <c r="DX145" s="135"/>
      <c r="DY145" s="135"/>
      <c r="EA145" s="134"/>
      <c r="EB145" s="134"/>
      <c r="EC145" s="134"/>
      <c r="ED145" s="134"/>
      <c r="EG145" s="128"/>
      <c r="EH145" s="135"/>
      <c r="EI145" s="135"/>
      <c r="EK145" s="134"/>
      <c r="EL145" s="134"/>
      <c r="EM145" s="134"/>
      <c r="EN145" s="134"/>
      <c r="EO145" s="134"/>
      <c r="ER145" s="128"/>
      <c r="ES145" s="135"/>
      <c r="ET145" s="135"/>
      <c r="EV145" s="134"/>
      <c r="EW145" s="134"/>
      <c r="EX145" s="134"/>
      <c r="EY145" s="134"/>
      <c r="IB145" s="128"/>
      <c r="IC145" s="135"/>
      <c r="ID145" s="135"/>
      <c r="IJ145" s="138"/>
      <c r="IM145" s="128"/>
      <c r="IN145" s="135">
        <f t="shared" si="363"/>
        <v>0</v>
      </c>
      <c r="IO145" s="135">
        <f t="shared" si="370"/>
        <v>0</v>
      </c>
      <c r="IP145" s="70">
        <f t="shared" si="371"/>
        <v>0</v>
      </c>
      <c r="IU145" s="138"/>
    </row>
    <row r="146" spans="1:255" s="70" customFormat="1" x14ac:dyDescent="0.2">
      <c r="A146" s="128"/>
      <c r="B146" s="135">
        <f t="shared" si="364"/>
        <v>0</v>
      </c>
      <c r="C146" s="135">
        <f t="shared" si="368"/>
        <v>0</v>
      </c>
      <c r="D146" s="133">
        <f t="shared" si="365"/>
        <v>0</v>
      </c>
      <c r="E146" s="133">
        <f t="shared" si="372"/>
        <v>0</v>
      </c>
      <c r="F146" s="133">
        <f t="shared" si="367"/>
        <v>0</v>
      </c>
      <c r="G146" s="133"/>
      <c r="H146" s="133"/>
      <c r="I146" s="133"/>
      <c r="J146" s="133">
        <f t="shared" si="369"/>
        <v>0</v>
      </c>
      <c r="K146" s="133"/>
      <c r="L146" s="133"/>
      <c r="M146" s="133"/>
      <c r="N146" s="133"/>
      <c r="O146" s="128"/>
      <c r="P146" s="135"/>
      <c r="Q146" s="135"/>
      <c r="R146" s="133"/>
      <c r="S146" s="133"/>
      <c r="T146" s="133"/>
      <c r="U146" s="133"/>
      <c r="V146" s="133"/>
      <c r="W146" s="133"/>
      <c r="Y146" s="128"/>
      <c r="Z146" s="135"/>
      <c r="AA146" s="135"/>
      <c r="AG146" s="135"/>
      <c r="AH146" s="135"/>
      <c r="AI146" s="128"/>
      <c r="AJ146" s="135"/>
      <c r="AK146" s="135"/>
      <c r="AQ146" s="128"/>
      <c r="AR146" s="128"/>
      <c r="AS146" s="128"/>
      <c r="AT146" s="135"/>
      <c r="AU146" s="135"/>
      <c r="BC146" s="128"/>
      <c r="BD146" s="135"/>
      <c r="BE146" s="135"/>
      <c r="BM146" s="128"/>
      <c r="BN146" s="135"/>
      <c r="BO146" s="135"/>
      <c r="BW146" s="128"/>
      <c r="BX146" s="135"/>
      <c r="BY146" s="135"/>
      <c r="CG146" s="128"/>
      <c r="CH146" s="135"/>
      <c r="CI146" s="135"/>
      <c r="CR146" s="128"/>
      <c r="CS146" s="135"/>
      <c r="CT146" s="135"/>
      <c r="CV146" s="134"/>
      <c r="CW146" s="134"/>
      <c r="CX146" s="134"/>
      <c r="CY146" s="134"/>
      <c r="CZ146" s="134"/>
      <c r="DC146" s="128"/>
      <c r="DD146" s="135"/>
      <c r="DE146" s="135"/>
      <c r="DG146" s="134"/>
      <c r="DH146" s="134"/>
      <c r="DI146" s="134"/>
      <c r="DJ146" s="134"/>
      <c r="DM146" s="128"/>
      <c r="DN146" s="135"/>
      <c r="DO146" s="135"/>
      <c r="DQ146" s="134"/>
      <c r="DR146" s="134"/>
      <c r="DS146" s="134"/>
      <c r="DT146" s="134"/>
      <c r="DW146" s="128"/>
      <c r="DX146" s="135"/>
      <c r="DY146" s="135"/>
      <c r="EA146" s="134"/>
      <c r="EB146" s="134"/>
      <c r="EC146" s="134"/>
      <c r="ED146" s="134"/>
      <c r="EG146" s="128"/>
      <c r="EH146" s="135"/>
      <c r="EI146" s="135"/>
      <c r="EK146" s="134"/>
      <c r="EL146" s="134"/>
      <c r="EM146" s="134"/>
      <c r="EN146" s="134"/>
      <c r="EO146" s="134"/>
      <c r="ER146" s="128"/>
      <c r="ES146" s="135"/>
      <c r="ET146" s="135"/>
      <c r="EV146" s="134"/>
      <c r="EW146" s="134"/>
      <c r="EX146" s="134"/>
      <c r="EY146" s="134"/>
      <c r="IB146" s="128"/>
      <c r="IC146" s="135"/>
      <c r="ID146" s="135"/>
      <c r="IJ146" s="138"/>
      <c r="IM146" s="128"/>
      <c r="IN146" s="135">
        <f t="shared" si="363"/>
        <v>0</v>
      </c>
      <c r="IO146" s="135">
        <f t="shared" si="370"/>
        <v>0</v>
      </c>
      <c r="IP146" s="70">
        <f t="shared" si="371"/>
        <v>0</v>
      </c>
      <c r="IU146" s="138"/>
    </row>
    <row r="147" spans="1:255" s="70" customFormat="1" x14ac:dyDescent="0.2">
      <c r="A147" s="128"/>
      <c r="B147" s="135">
        <f t="shared" si="364"/>
        <v>0</v>
      </c>
      <c r="C147" s="135">
        <f t="shared" si="368"/>
        <v>0</v>
      </c>
      <c r="D147" s="133">
        <f t="shared" si="365"/>
        <v>0</v>
      </c>
      <c r="E147" s="133">
        <f t="shared" si="372"/>
        <v>0</v>
      </c>
      <c r="F147" s="133">
        <f t="shared" si="367"/>
        <v>0</v>
      </c>
      <c r="G147" s="133"/>
      <c r="H147" s="133"/>
      <c r="I147" s="133"/>
      <c r="J147" s="133">
        <f t="shared" si="369"/>
        <v>0</v>
      </c>
      <c r="K147" s="133"/>
      <c r="L147" s="133"/>
      <c r="M147" s="133"/>
      <c r="N147" s="133"/>
      <c r="O147" s="128"/>
      <c r="P147" s="135"/>
      <c r="Q147" s="135"/>
      <c r="R147" s="133"/>
      <c r="S147" s="133"/>
      <c r="T147" s="133"/>
      <c r="U147" s="133"/>
      <c r="V147" s="133"/>
      <c r="W147" s="133"/>
      <c r="Y147" s="128"/>
      <c r="Z147" s="135"/>
      <c r="AA147" s="135"/>
      <c r="AG147" s="135"/>
      <c r="AH147" s="135"/>
      <c r="AI147" s="128"/>
      <c r="AJ147" s="135"/>
      <c r="AK147" s="135"/>
      <c r="AQ147" s="128"/>
      <c r="AR147" s="128"/>
      <c r="AS147" s="128"/>
      <c r="AT147" s="135"/>
      <c r="AU147" s="135"/>
      <c r="BC147" s="128"/>
      <c r="BD147" s="135"/>
      <c r="BE147" s="135"/>
      <c r="BM147" s="128"/>
      <c r="BN147" s="135"/>
      <c r="BO147" s="135"/>
      <c r="BW147" s="128"/>
      <c r="BX147" s="135"/>
      <c r="BY147" s="135"/>
      <c r="CG147" s="128"/>
      <c r="CH147" s="135"/>
      <c r="CI147" s="135"/>
      <c r="CR147" s="128"/>
      <c r="CS147" s="135"/>
      <c r="CT147" s="135"/>
      <c r="CV147" s="134"/>
      <c r="CW147" s="134"/>
      <c r="CX147" s="134"/>
      <c r="CY147" s="134"/>
      <c r="CZ147" s="134"/>
      <c r="DC147" s="128"/>
      <c r="DD147" s="135"/>
      <c r="DE147" s="135"/>
      <c r="DG147" s="134"/>
      <c r="DH147" s="134"/>
      <c r="DI147" s="134"/>
      <c r="DJ147" s="134"/>
      <c r="DM147" s="128"/>
      <c r="DN147" s="135"/>
      <c r="DO147" s="135"/>
      <c r="DQ147" s="134"/>
      <c r="DR147" s="134"/>
      <c r="DS147" s="134"/>
      <c r="DT147" s="134"/>
      <c r="DW147" s="128"/>
      <c r="DX147" s="135"/>
      <c r="DY147" s="135"/>
      <c r="EA147" s="134"/>
      <c r="EB147" s="134"/>
      <c r="EC147" s="134"/>
      <c r="ED147" s="134"/>
      <c r="EG147" s="128"/>
      <c r="EH147" s="135"/>
      <c r="EI147" s="135"/>
      <c r="EK147" s="134"/>
      <c r="EL147" s="134"/>
      <c r="EM147" s="134"/>
      <c r="EN147" s="134"/>
      <c r="EO147" s="134"/>
      <c r="ER147" s="128"/>
      <c r="ES147" s="135"/>
      <c r="ET147" s="135"/>
      <c r="EV147" s="134"/>
      <c r="EW147" s="134"/>
      <c r="EX147" s="134"/>
      <c r="EY147" s="134"/>
      <c r="IB147" s="128"/>
      <c r="IC147" s="135"/>
      <c r="ID147" s="135"/>
      <c r="IJ147" s="138"/>
      <c r="IM147" s="128"/>
      <c r="IN147" s="135">
        <f t="shared" si="363"/>
        <v>0</v>
      </c>
      <c r="IO147" s="135">
        <f t="shared" si="370"/>
        <v>0</v>
      </c>
      <c r="IP147" s="70">
        <f t="shared" si="371"/>
        <v>0</v>
      </c>
      <c r="IU147" s="138"/>
    </row>
    <row r="148" spans="1:255" s="70" customFormat="1" x14ac:dyDescent="0.2">
      <c r="A148" s="128"/>
      <c r="B148" s="135">
        <f t="shared" si="364"/>
        <v>0</v>
      </c>
      <c r="C148" s="135">
        <f t="shared" si="368"/>
        <v>0</v>
      </c>
      <c r="D148" s="133">
        <f t="shared" si="365"/>
        <v>0</v>
      </c>
      <c r="E148" s="133">
        <f t="shared" si="372"/>
        <v>0</v>
      </c>
      <c r="F148" s="133">
        <f t="shared" si="367"/>
        <v>0</v>
      </c>
      <c r="G148" s="133"/>
      <c r="H148" s="133"/>
      <c r="I148" s="133"/>
      <c r="J148" s="133">
        <f t="shared" si="369"/>
        <v>0</v>
      </c>
      <c r="K148" s="133"/>
      <c r="L148" s="133"/>
      <c r="M148" s="133"/>
      <c r="N148" s="133"/>
      <c r="O148" s="128"/>
      <c r="P148" s="135"/>
      <c r="Q148" s="135"/>
      <c r="R148" s="133"/>
      <c r="S148" s="133"/>
      <c r="T148" s="133"/>
      <c r="U148" s="133"/>
      <c r="V148" s="133"/>
      <c r="W148" s="133"/>
      <c r="Y148" s="128"/>
      <c r="Z148" s="135"/>
      <c r="AA148" s="135"/>
      <c r="AG148" s="135"/>
      <c r="AH148" s="135"/>
      <c r="AI148" s="128"/>
      <c r="AJ148" s="135"/>
      <c r="AK148" s="135"/>
      <c r="AS148" s="128"/>
      <c r="AT148" s="135"/>
      <c r="AU148" s="135"/>
      <c r="BC148" s="128"/>
      <c r="BD148" s="135"/>
      <c r="BE148" s="135"/>
      <c r="BM148" s="128"/>
      <c r="BN148" s="135"/>
      <c r="BO148" s="135"/>
      <c r="BW148" s="128"/>
      <c r="BX148" s="135"/>
      <c r="BY148" s="135"/>
      <c r="CG148" s="128"/>
      <c r="CH148" s="135"/>
      <c r="CI148" s="135"/>
      <c r="CR148" s="128"/>
      <c r="CS148" s="135"/>
      <c r="CT148" s="135"/>
      <c r="CV148" s="134"/>
      <c r="CW148" s="134"/>
      <c r="CX148" s="134"/>
      <c r="CY148" s="134"/>
      <c r="CZ148" s="134"/>
      <c r="DC148" s="128"/>
      <c r="DD148" s="135"/>
      <c r="DE148" s="135"/>
      <c r="DG148" s="134"/>
      <c r="DH148" s="134"/>
      <c r="DI148" s="134"/>
      <c r="DJ148" s="134"/>
      <c r="DM148" s="128"/>
      <c r="DN148" s="135"/>
      <c r="DO148" s="135"/>
      <c r="DQ148" s="134"/>
      <c r="DR148" s="134"/>
      <c r="DS148" s="134"/>
      <c r="DT148" s="134"/>
      <c r="DW148" s="128"/>
      <c r="DX148" s="135"/>
      <c r="DY148" s="135"/>
      <c r="EA148" s="134"/>
      <c r="EB148" s="134"/>
      <c r="EC148" s="134"/>
      <c r="ED148" s="134"/>
      <c r="EG148" s="128"/>
      <c r="EH148" s="135"/>
      <c r="EI148" s="135"/>
      <c r="EK148" s="134"/>
      <c r="EL148" s="134"/>
      <c r="EM148" s="134"/>
      <c r="EN148" s="134"/>
      <c r="EO148" s="134"/>
      <c r="ER148" s="128"/>
      <c r="ES148" s="135"/>
      <c r="ET148" s="135"/>
      <c r="EV148" s="134"/>
      <c r="EW148" s="134"/>
      <c r="EX148" s="134"/>
      <c r="EY148" s="134"/>
      <c r="IB148" s="128"/>
      <c r="IC148" s="135"/>
      <c r="ID148" s="135"/>
      <c r="IJ148" s="138"/>
      <c r="IM148" s="128"/>
      <c r="IN148" s="135">
        <f t="shared" si="363"/>
        <v>0</v>
      </c>
      <c r="IO148" s="135">
        <f t="shared" si="370"/>
        <v>0</v>
      </c>
      <c r="IP148" s="70">
        <f t="shared" si="371"/>
        <v>0</v>
      </c>
      <c r="IU148" s="138"/>
    </row>
    <row r="149" spans="1:255" s="70" customFormat="1" x14ac:dyDescent="0.2">
      <c r="A149" s="128"/>
      <c r="B149" s="135">
        <f t="shared" si="364"/>
        <v>0</v>
      </c>
      <c r="C149" s="135">
        <f t="shared" si="368"/>
        <v>0</v>
      </c>
      <c r="D149" s="133">
        <f t="shared" si="365"/>
        <v>0</v>
      </c>
      <c r="E149" s="133">
        <f t="shared" si="372"/>
        <v>0</v>
      </c>
      <c r="F149" s="133">
        <f t="shared" si="367"/>
        <v>0</v>
      </c>
      <c r="G149" s="133"/>
      <c r="H149" s="133"/>
      <c r="I149" s="133"/>
      <c r="J149" s="133">
        <f t="shared" si="369"/>
        <v>0</v>
      </c>
      <c r="K149" s="133"/>
      <c r="L149" s="133"/>
      <c r="M149" s="133"/>
      <c r="N149" s="133"/>
      <c r="O149" s="128"/>
      <c r="P149" s="133"/>
      <c r="Q149" s="133"/>
      <c r="R149" s="133"/>
      <c r="S149" s="133"/>
      <c r="T149" s="133"/>
      <c r="U149" s="133"/>
      <c r="V149" s="133"/>
      <c r="W149" s="133"/>
      <c r="Y149" s="128"/>
      <c r="AI149" s="128"/>
      <c r="AS149" s="128"/>
      <c r="BC149" s="128"/>
      <c r="BM149" s="128"/>
      <c r="BW149" s="128"/>
      <c r="CG149" s="128"/>
      <c r="CR149" s="128"/>
      <c r="CV149" s="134"/>
      <c r="CW149" s="134"/>
      <c r="CX149" s="134"/>
      <c r="CY149" s="134"/>
      <c r="CZ149" s="134"/>
      <c r="DC149" s="128"/>
      <c r="DG149" s="134"/>
      <c r="DH149" s="134"/>
      <c r="DI149" s="134"/>
      <c r="DJ149" s="134"/>
      <c r="DM149" s="128"/>
      <c r="DQ149" s="134"/>
      <c r="DR149" s="134"/>
      <c r="DS149" s="134"/>
      <c r="DT149" s="134"/>
      <c r="DW149" s="128"/>
      <c r="EA149" s="134"/>
      <c r="EB149" s="134"/>
      <c r="EC149" s="134"/>
      <c r="ED149" s="134"/>
      <c r="EG149" s="128"/>
      <c r="EK149" s="134"/>
      <c r="EL149" s="134"/>
      <c r="EM149" s="134"/>
      <c r="EN149" s="134"/>
      <c r="EO149" s="134"/>
      <c r="ER149" s="128"/>
      <c r="EV149" s="134"/>
      <c r="EW149" s="134"/>
      <c r="EX149" s="134"/>
      <c r="EY149" s="134"/>
      <c r="IB149" s="128"/>
      <c r="IC149" s="135"/>
      <c r="ID149" s="135"/>
      <c r="IJ149" s="138"/>
      <c r="IM149" s="128"/>
      <c r="IN149" s="135">
        <f t="shared" si="363"/>
        <v>0</v>
      </c>
      <c r="IO149" s="135">
        <f t="shared" si="370"/>
        <v>0</v>
      </c>
      <c r="IP149" s="70">
        <f t="shared" si="371"/>
        <v>0</v>
      </c>
      <c r="IU149" s="138"/>
    </row>
    <row r="150" spans="1:255" s="70" customFormat="1" x14ac:dyDescent="0.2">
      <c r="A150" s="128"/>
      <c r="B150" s="135">
        <f t="shared" si="364"/>
        <v>0</v>
      </c>
      <c r="C150" s="135">
        <f t="shared" si="368"/>
        <v>0</v>
      </c>
      <c r="D150" s="133">
        <f t="shared" si="365"/>
        <v>0</v>
      </c>
      <c r="E150" s="133">
        <f t="shared" si="372"/>
        <v>0</v>
      </c>
      <c r="F150" s="133">
        <f t="shared" si="367"/>
        <v>0</v>
      </c>
      <c r="G150" s="133"/>
      <c r="H150" s="133"/>
      <c r="I150" s="133"/>
      <c r="J150" s="133">
        <f t="shared" si="369"/>
        <v>0</v>
      </c>
      <c r="K150" s="133"/>
      <c r="L150" s="133"/>
      <c r="M150" s="133"/>
      <c r="N150" s="133"/>
      <c r="O150" s="128"/>
      <c r="P150" s="135"/>
      <c r="Q150" s="135"/>
      <c r="R150" s="133"/>
      <c r="S150" s="133"/>
      <c r="T150" s="133"/>
      <c r="U150" s="133"/>
      <c r="V150" s="133"/>
      <c r="W150" s="133"/>
      <c r="Y150" s="128"/>
      <c r="Z150" s="135"/>
      <c r="AA150" s="135"/>
      <c r="AG150" s="135"/>
      <c r="AH150" s="135"/>
      <c r="AI150" s="128"/>
      <c r="AJ150" s="135"/>
      <c r="AK150" s="135"/>
      <c r="AS150" s="128"/>
      <c r="AT150" s="135"/>
      <c r="AU150" s="135"/>
      <c r="BC150" s="128"/>
      <c r="BD150" s="135"/>
      <c r="BE150" s="135"/>
      <c r="BM150" s="128"/>
      <c r="BN150" s="135"/>
      <c r="BO150" s="135"/>
      <c r="BW150" s="128"/>
      <c r="BX150" s="135"/>
      <c r="BY150" s="135"/>
      <c r="CG150" s="128"/>
      <c r="CH150" s="135"/>
      <c r="CI150" s="135"/>
      <c r="CR150" s="128"/>
      <c r="CS150" s="135"/>
      <c r="CT150" s="135"/>
      <c r="CV150" s="134"/>
      <c r="CW150" s="134"/>
      <c r="CX150" s="134"/>
      <c r="CY150" s="134"/>
      <c r="CZ150" s="134"/>
      <c r="DC150" s="128"/>
      <c r="DD150" s="135"/>
      <c r="DE150" s="135"/>
      <c r="DG150" s="134"/>
      <c r="DH150" s="134"/>
      <c r="DI150" s="134"/>
      <c r="DJ150" s="134"/>
      <c r="DM150" s="128"/>
      <c r="DN150" s="135"/>
      <c r="DO150" s="135"/>
      <c r="DQ150" s="134"/>
      <c r="DR150" s="134"/>
      <c r="DS150" s="134"/>
      <c r="DT150" s="134"/>
      <c r="DW150" s="128"/>
      <c r="DX150" s="135"/>
      <c r="DY150" s="135"/>
      <c r="EA150" s="134"/>
      <c r="EB150" s="134"/>
      <c r="EC150" s="134"/>
      <c r="ED150" s="134"/>
      <c r="EG150" s="128"/>
      <c r="EH150" s="135"/>
      <c r="EI150" s="135"/>
      <c r="EK150" s="134"/>
      <c r="EL150" s="134"/>
      <c r="EM150" s="134"/>
      <c r="EN150" s="134"/>
      <c r="EO150" s="134"/>
      <c r="ER150" s="128"/>
      <c r="ES150" s="135"/>
      <c r="ET150" s="135"/>
      <c r="EV150" s="134"/>
      <c r="EW150" s="134"/>
      <c r="EX150" s="134"/>
      <c r="EY150" s="134"/>
      <c r="IB150" s="128"/>
      <c r="IC150" s="135"/>
      <c r="ID150" s="135"/>
      <c r="IJ150" s="138"/>
      <c r="IM150" s="128"/>
      <c r="IN150" s="135">
        <f t="shared" si="363"/>
        <v>0</v>
      </c>
      <c r="IO150" s="135">
        <f t="shared" si="370"/>
        <v>0</v>
      </c>
      <c r="IP150" s="70">
        <f t="shared" si="371"/>
        <v>0</v>
      </c>
      <c r="IU150" s="138"/>
    </row>
    <row r="151" spans="1:255" s="70" customFormat="1" x14ac:dyDescent="0.2">
      <c r="A151" s="128"/>
      <c r="B151" s="135">
        <f t="shared" si="364"/>
        <v>0</v>
      </c>
      <c r="C151" s="135">
        <f t="shared" si="368"/>
        <v>0</v>
      </c>
      <c r="D151" s="133">
        <f t="shared" si="365"/>
        <v>0</v>
      </c>
      <c r="E151" s="133">
        <f t="shared" si="372"/>
        <v>0</v>
      </c>
      <c r="F151" s="133">
        <f t="shared" si="367"/>
        <v>0</v>
      </c>
      <c r="G151" s="133"/>
      <c r="H151" s="133"/>
      <c r="I151" s="133"/>
      <c r="J151" s="133">
        <f t="shared" si="369"/>
        <v>0</v>
      </c>
      <c r="K151" s="133"/>
      <c r="L151" s="133"/>
      <c r="M151" s="133"/>
      <c r="N151" s="133"/>
      <c r="O151" s="128"/>
      <c r="P151" s="135"/>
      <c r="Q151" s="135"/>
      <c r="R151" s="133"/>
      <c r="S151" s="133"/>
      <c r="T151" s="133"/>
      <c r="U151" s="133"/>
      <c r="V151" s="133"/>
      <c r="W151" s="133"/>
      <c r="Y151" s="128"/>
      <c r="Z151" s="135"/>
      <c r="AA151" s="135"/>
      <c r="AG151" s="135"/>
      <c r="AH151" s="135"/>
      <c r="AI151" s="128"/>
      <c r="AJ151" s="135"/>
      <c r="AK151" s="135"/>
      <c r="AS151" s="128"/>
      <c r="AT151" s="135"/>
      <c r="AU151" s="135"/>
      <c r="BC151" s="128"/>
      <c r="BD151" s="135"/>
      <c r="BE151" s="135"/>
      <c r="BM151" s="128"/>
      <c r="BN151" s="135"/>
      <c r="BO151" s="135"/>
      <c r="BW151" s="128"/>
      <c r="BX151" s="135"/>
      <c r="BY151" s="135"/>
      <c r="CG151" s="128"/>
      <c r="CH151" s="135"/>
      <c r="CI151" s="135"/>
      <c r="CR151" s="128"/>
      <c r="CS151" s="135"/>
      <c r="CT151" s="135"/>
      <c r="CV151" s="134"/>
      <c r="CW151" s="134"/>
      <c r="CX151" s="134"/>
      <c r="CY151" s="134"/>
      <c r="CZ151" s="134"/>
      <c r="DC151" s="128"/>
      <c r="DD151" s="135"/>
      <c r="DE151" s="135"/>
      <c r="DG151" s="134"/>
      <c r="DH151" s="134"/>
      <c r="DI151" s="134"/>
      <c r="DJ151" s="134"/>
      <c r="DM151" s="128"/>
      <c r="DN151" s="135"/>
      <c r="DO151" s="135"/>
      <c r="DQ151" s="134"/>
      <c r="DR151" s="134"/>
      <c r="DS151" s="134"/>
      <c r="DT151" s="134"/>
      <c r="DW151" s="128"/>
      <c r="DX151" s="135"/>
      <c r="DY151" s="135"/>
      <c r="EA151" s="134"/>
      <c r="EB151" s="134"/>
      <c r="EC151" s="134"/>
      <c r="ED151" s="134"/>
      <c r="EG151" s="128"/>
      <c r="EH151" s="135"/>
      <c r="EI151" s="135"/>
      <c r="EK151" s="134"/>
      <c r="EL151" s="134"/>
      <c r="EM151" s="134"/>
      <c r="EN151" s="134"/>
      <c r="EO151" s="134"/>
      <c r="ER151" s="128"/>
      <c r="ES151" s="135"/>
      <c r="ET151" s="135"/>
      <c r="EV151" s="134"/>
      <c r="EW151" s="134"/>
      <c r="EX151" s="134"/>
      <c r="EY151" s="134"/>
      <c r="IB151" s="128"/>
      <c r="IC151" s="135"/>
      <c r="ID151" s="135"/>
      <c r="IJ151" s="138"/>
      <c r="IM151" s="128"/>
      <c r="IN151" s="135">
        <f t="shared" si="363"/>
        <v>0</v>
      </c>
      <c r="IO151" s="135">
        <f t="shared" si="370"/>
        <v>0</v>
      </c>
      <c r="IP151" s="70">
        <f t="shared" si="371"/>
        <v>0</v>
      </c>
      <c r="IU151" s="138"/>
    </row>
    <row r="152" spans="1:255" s="70" customFormat="1" x14ac:dyDescent="0.2">
      <c r="A152" s="128"/>
      <c r="B152" s="135">
        <f t="shared" si="364"/>
        <v>0</v>
      </c>
      <c r="C152" s="135">
        <f t="shared" si="368"/>
        <v>0</v>
      </c>
      <c r="D152" s="133">
        <f t="shared" si="365"/>
        <v>0</v>
      </c>
      <c r="E152" s="133">
        <f t="shared" si="372"/>
        <v>0</v>
      </c>
      <c r="F152" s="133">
        <f t="shared" si="367"/>
        <v>0</v>
      </c>
      <c r="G152" s="133"/>
      <c r="H152" s="133"/>
      <c r="I152" s="133"/>
      <c r="J152" s="133">
        <f t="shared" si="369"/>
        <v>0</v>
      </c>
      <c r="K152" s="133"/>
      <c r="L152" s="133"/>
      <c r="M152" s="133"/>
      <c r="N152" s="133"/>
      <c r="O152" s="128"/>
      <c r="P152" s="135"/>
      <c r="Q152" s="135"/>
      <c r="R152" s="133"/>
      <c r="S152" s="133"/>
      <c r="T152" s="133"/>
      <c r="U152" s="133"/>
      <c r="V152" s="133"/>
      <c r="W152" s="133"/>
      <c r="Y152" s="128"/>
      <c r="Z152" s="135"/>
      <c r="AA152" s="135"/>
      <c r="AG152" s="135"/>
      <c r="AH152" s="135"/>
      <c r="AI152" s="128"/>
      <c r="AJ152" s="135"/>
      <c r="AK152" s="135"/>
      <c r="AS152" s="128"/>
      <c r="AT152" s="135"/>
      <c r="AU152" s="135"/>
      <c r="BC152" s="128"/>
      <c r="BD152" s="135"/>
      <c r="BE152" s="135"/>
      <c r="BM152" s="128"/>
      <c r="BN152" s="135"/>
      <c r="BO152" s="135"/>
      <c r="BW152" s="128"/>
      <c r="BX152" s="135"/>
      <c r="BY152" s="135"/>
      <c r="CG152" s="128"/>
      <c r="CH152" s="135"/>
      <c r="CI152" s="135"/>
      <c r="CR152" s="128"/>
      <c r="CS152" s="135"/>
      <c r="CT152" s="135"/>
      <c r="CV152" s="134"/>
      <c r="CW152" s="134"/>
      <c r="CX152" s="134"/>
      <c r="CY152" s="134"/>
      <c r="CZ152" s="134"/>
      <c r="DC152" s="128"/>
      <c r="DD152" s="135"/>
      <c r="DE152" s="135"/>
      <c r="DG152" s="134"/>
      <c r="DH152" s="134"/>
      <c r="DI152" s="134"/>
      <c r="DJ152" s="134"/>
      <c r="DM152" s="128"/>
      <c r="DN152" s="135"/>
      <c r="DO152" s="135"/>
      <c r="DQ152" s="134"/>
      <c r="DR152" s="134"/>
      <c r="DS152" s="134"/>
      <c r="DT152" s="134"/>
      <c r="DW152" s="128"/>
      <c r="DX152" s="135"/>
      <c r="DY152" s="135"/>
      <c r="EA152" s="134"/>
      <c r="EB152" s="134"/>
      <c r="EC152" s="134"/>
      <c r="ED152" s="134"/>
      <c r="EG152" s="128"/>
      <c r="EH152" s="135"/>
      <c r="EI152" s="135"/>
      <c r="EK152" s="134"/>
      <c r="EL152" s="134"/>
      <c r="EM152" s="134"/>
      <c r="EN152" s="134"/>
      <c r="EO152" s="134"/>
      <c r="ER152" s="128"/>
      <c r="ES152" s="135"/>
      <c r="ET152" s="135"/>
      <c r="EV152" s="134"/>
      <c r="EW152" s="134"/>
      <c r="EX152" s="134"/>
      <c r="EY152" s="134"/>
      <c r="IB152" s="128"/>
      <c r="IC152" s="135"/>
      <c r="ID152" s="135"/>
      <c r="IJ152" s="138"/>
      <c r="IM152" s="128"/>
      <c r="IN152" s="135">
        <f t="shared" si="363"/>
        <v>0</v>
      </c>
      <c r="IO152" s="135">
        <f t="shared" si="370"/>
        <v>0</v>
      </c>
      <c r="IP152" s="70">
        <f t="shared" si="371"/>
        <v>0</v>
      </c>
      <c r="IU152" s="138"/>
    </row>
    <row r="153" spans="1:255" s="70" customFormat="1" x14ac:dyDescent="0.2">
      <c r="A153" s="128"/>
      <c r="B153" s="135">
        <f t="shared" si="364"/>
        <v>0</v>
      </c>
      <c r="C153" s="135">
        <f t="shared" si="368"/>
        <v>0</v>
      </c>
      <c r="D153" s="133">
        <f t="shared" si="365"/>
        <v>0</v>
      </c>
      <c r="E153" s="133">
        <f t="shared" si="372"/>
        <v>0</v>
      </c>
      <c r="F153" s="133">
        <f t="shared" si="367"/>
        <v>0</v>
      </c>
      <c r="G153" s="133"/>
      <c r="H153" s="133"/>
      <c r="I153" s="133"/>
      <c r="J153" s="133">
        <f t="shared" si="369"/>
        <v>0</v>
      </c>
      <c r="K153" s="133"/>
      <c r="L153" s="133"/>
      <c r="M153" s="133"/>
      <c r="N153" s="133"/>
      <c r="O153" s="128"/>
      <c r="P153" s="135"/>
      <c r="Q153" s="135"/>
      <c r="R153" s="133"/>
      <c r="S153" s="133"/>
      <c r="T153" s="133"/>
      <c r="U153" s="133"/>
      <c r="V153" s="133"/>
      <c r="W153" s="133"/>
      <c r="Y153" s="128"/>
      <c r="Z153" s="135"/>
      <c r="AA153" s="135"/>
      <c r="AG153" s="135"/>
      <c r="AH153" s="135"/>
      <c r="AI153" s="128"/>
      <c r="AJ153" s="135"/>
      <c r="AK153" s="135"/>
      <c r="AS153" s="128"/>
      <c r="AT153" s="135"/>
      <c r="AU153" s="135"/>
      <c r="BC153" s="128"/>
      <c r="BD153" s="135"/>
      <c r="BE153" s="135"/>
      <c r="BM153" s="128"/>
      <c r="BN153" s="135"/>
      <c r="BO153" s="135"/>
      <c r="BW153" s="128"/>
      <c r="BX153" s="135"/>
      <c r="BY153" s="135"/>
      <c r="CG153" s="128"/>
      <c r="CH153" s="135"/>
      <c r="CI153" s="135"/>
      <c r="CR153" s="128"/>
      <c r="CS153" s="135"/>
      <c r="CT153" s="135"/>
      <c r="CV153" s="134"/>
      <c r="CW153" s="134"/>
      <c r="CX153" s="134"/>
      <c r="CY153" s="134"/>
      <c r="CZ153" s="134"/>
      <c r="DC153" s="128"/>
      <c r="DD153" s="135"/>
      <c r="DE153" s="135"/>
      <c r="DG153" s="134"/>
      <c r="DH153" s="134"/>
      <c r="DI153" s="134"/>
      <c r="DJ153" s="134"/>
      <c r="DM153" s="128"/>
      <c r="DN153" s="135"/>
      <c r="DO153" s="135"/>
      <c r="DQ153" s="134"/>
      <c r="DR153" s="134"/>
      <c r="DS153" s="134"/>
      <c r="DT153" s="134"/>
      <c r="DW153" s="128"/>
      <c r="DX153" s="135"/>
      <c r="DY153" s="135"/>
      <c r="EA153" s="134"/>
      <c r="EB153" s="134"/>
      <c r="EC153" s="134"/>
      <c r="ED153" s="134"/>
      <c r="EG153" s="128"/>
      <c r="EH153" s="135"/>
      <c r="EI153" s="135"/>
      <c r="EK153" s="134"/>
      <c r="EL153" s="134"/>
      <c r="EM153" s="134"/>
      <c r="EN153" s="134"/>
      <c r="EO153" s="134"/>
      <c r="ER153" s="128"/>
      <c r="ES153" s="135"/>
      <c r="ET153" s="135"/>
      <c r="EV153" s="134"/>
      <c r="EW153" s="134"/>
      <c r="EX153" s="134"/>
      <c r="EY153" s="134"/>
      <c r="IB153" s="128"/>
      <c r="IC153" s="135"/>
      <c r="ID153" s="135"/>
      <c r="IJ153" s="138"/>
      <c r="IM153" s="128"/>
      <c r="IN153" s="135">
        <f t="shared" si="363"/>
        <v>0</v>
      </c>
      <c r="IO153" s="135">
        <f t="shared" si="370"/>
        <v>0</v>
      </c>
      <c r="IP153" s="70">
        <f t="shared" si="371"/>
        <v>0</v>
      </c>
      <c r="IU153" s="138"/>
    </row>
    <row r="154" spans="1:255" s="70" customFormat="1" x14ac:dyDescent="0.2">
      <c r="A154" s="128"/>
      <c r="B154" s="135">
        <f t="shared" si="364"/>
        <v>0</v>
      </c>
      <c r="C154" s="135">
        <f t="shared" si="368"/>
        <v>0</v>
      </c>
      <c r="D154" s="133">
        <f t="shared" si="365"/>
        <v>0</v>
      </c>
      <c r="E154" s="133">
        <f t="shared" si="372"/>
        <v>0</v>
      </c>
      <c r="F154" s="133">
        <f t="shared" si="367"/>
        <v>0</v>
      </c>
      <c r="G154" s="133"/>
      <c r="H154" s="133"/>
      <c r="I154" s="133"/>
      <c r="J154" s="133">
        <f t="shared" si="369"/>
        <v>0</v>
      </c>
      <c r="K154" s="133"/>
      <c r="L154" s="133"/>
      <c r="M154" s="133"/>
      <c r="N154" s="133"/>
      <c r="O154" s="128"/>
      <c r="P154" s="135"/>
      <c r="Q154" s="135"/>
      <c r="R154" s="133"/>
      <c r="S154" s="133"/>
      <c r="T154" s="133"/>
      <c r="U154" s="133"/>
      <c r="V154" s="133"/>
      <c r="W154" s="133"/>
      <c r="Y154" s="128"/>
      <c r="Z154" s="135"/>
      <c r="AA154" s="135"/>
      <c r="AG154" s="135"/>
      <c r="AH154" s="135"/>
      <c r="AI154" s="128"/>
      <c r="AJ154" s="135"/>
      <c r="AK154" s="135"/>
      <c r="AS154" s="128"/>
      <c r="AT154" s="135"/>
      <c r="AU154" s="135"/>
      <c r="BC154" s="128"/>
      <c r="BD154" s="135"/>
      <c r="BE154" s="135"/>
      <c r="BM154" s="128"/>
      <c r="BN154" s="135"/>
      <c r="BO154" s="135"/>
      <c r="BW154" s="128"/>
      <c r="BX154" s="135"/>
      <c r="BY154" s="135"/>
      <c r="CG154" s="128"/>
      <c r="CH154" s="135"/>
      <c r="CI154" s="135"/>
      <c r="CR154" s="128"/>
      <c r="CS154" s="135"/>
      <c r="CT154" s="135"/>
      <c r="CV154" s="134"/>
      <c r="CW154" s="134"/>
      <c r="CX154" s="134"/>
      <c r="CY154" s="134"/>
      <c r="CZ154" s="134"/>
      <c r="DC154" s="128"/>
      <c r="DD154" s="135"/>
      <c r="DE154" s="135"/>
      <c r="DG154" s="134"/>
      <c r="DH154" s="134"/>
      <c r="DI154" s="134"/>
      <c r="DJ154" s="134"/>
      <c r="DM154" s="128"/>
      <c r="DN154" s="135"/>
      <c r="DO154" s="135"/>
      <c r="DQ154" s="134"/>
      <c r="DR154" s="134"/>
      <c r="DS154" s="134"/>
      <c r="DT154" s="134"/>
      <c r="DW154" s="128"/>
      <c r="DX154" s="135"/>
      <c r="DY154" s="135"/>
      <c r="EA154" s="134"/>
      <c r="EB154" s="134"/>
      <c r="EC154" s="134"/>
      <c r="ED154" s="134"/>
      <c r="EG154" s="128"/>
      <c r="EH154" s="135"/>
      <c r="EI154" s="135"/>
      <c r="EK154" s="134"/>
      <c r="EL154" s="134"/>
      <c r="EM154" s="134"/>
      <c r="EN154" s="134"/>
      <c r="EO154" s="134"/>
      <c r="ER154" s="128"/>
      <c r="ES154" s="135"/>
      <c r="ET154" s="135"/>
      <c r="EV154" s="134"/>
      <c r="EW154" s="134"/>
      <c r="EX154" s="134"/>
      <c r="EY154" s="134"/>
      <c r="IB154" s="128"/>
      <c r="IC154" s="135"/>
      <c r="ID154" s="135"/>
      <c r="IJ154" s="138"/>
      <c r="IM154" s="128"/>
      <c r="IN154" s="135">
        <f t="shared" si="363"/>
        <v>0</v>
      </c>
      <c r="IO154" s="135">
        <f t="shared" si="370"/>
        <v>0</v>
      </c>
      <c r="IP154" s="70">
        <f t="shared" si="371"/>
        <v>0</v>
      </c>
      <c r="IU154" s="138"/>
    </row>
    <row r="155" spans="1:255" s="70" customFormat="1" x14ac:dyDescent="0.2">
      <c r="A155" s="128"/>
      <c r="B155" s="135">
        <f t="shared" si="364"/>
        <v>0</v>
      </c>
      <c r="C155" s="135">
        <f t="shared" si="368"/>
        <v>0</v>
      </c>
      <c r="D155" s="133">
        <f t="shared" si="365"/>
        <v>0</v>
      </c>
      <c r="E155" s="133">
        <f t="shared" si="372"/>
        <v>0</v>
      </c>
      <c r="F155" s="133">
        <f t="shared" si="367"/>
        <v>0</v>
      </c>
      <c r="G155" s="133"/>
      <c r="H155" s="133"/>
      <c r="I155" s="133"/>
      <c r="J155" s="133">
        <f t="shared" si="369"/>
        <v>0</v>
      </c>
      <c r="K155" s="133"/>
      <c r="L155" s="133"/>
      <c r="M155" s="133"/>
      <c r="N155" s="133"/>
      <c r="O155" s="128"/>
      <c r="P155" s="135"/>
      <c r="Q155" s="135"/>
      <c r="R155" s="133"/>
      <c r="S155" s="133"/>
      <c r="T155" s="133"/>
      <c r="U155" s="133"/>
      <c r="V155" s="133"/>
      <c r="W155" s="133"/>
      <c r="Y155" s="128"/>
      <c r="Z155" s="135"/>
      <c r="AA155" s="135"/>
      <c r="AG155" s="135"/>
      <c r="AH155" s="135"/>
      <c r="AI155" s="128"/>
      <c r="AJ155" s="135"/>
      <c r="AK155" s="135"/>
      <c r="AS155" s="128"/>
      <c r="AT155" s="135"/>
      <c r="AU155" s="135"/>
      <c r="BC155" s="128"/>
      <c r="BD155" s="135"/>
      <c r="BE155" s="135"/>
      <c r="BM155" s="128"/>
      <c r="BN155" s="135"/>
      <c r="BO155" s="135"/>
      <c r="BW155" s="128"/>
      <c r="BX155" s="135"/>
      <c r="BY155" s="135"/>
      <c r="CG155" s="128"/>
      <c r="CH155" s="135"/>
      <c r="CI155" s="135"/>
      <c r="CR155" s="128"/>
      <c r="CS155" s="135"/>
      <c r="CT155" s="135"/>
      <c r="CV155" s="134"/>
      <c r="CW155" s="134"/>
      <c r="CX155" s="134"/>
      <c r="CY155" s="134"/>
      <c r="CZ155" s="134"/>
      <c r="DC155" s="128"/>
      <c r="DD155" s="135"/>
      <c r="DE155" s="135"/>
      <c r="DG155" s="134"/>
      <c r="DH155" s="134"/>
      <c r="DI155" s="134"/>
      <c r="DJ155" s="134"/>
      <c r="DM155" s="128"/>
      <c r="DN155" s="135"/>
      <c r="DO155" s="135"/>
      <c r="DQ155" s="134"/>
      <c r="DR155" s="134"/>
      <c r="DS155" s="134"/>
      <c r="DT155" s="134"/>
      <c r="DW155" s="128"/>
      <c r="DX155" s="135"/>
      <c r="DY155" s="135"/>
      <c r="EA155" s="134"/>
      <c r="EB155" s="134"/>
      <c r="EC155" s="134"/>
      <c r="ED155" s="134"/>
      <c r="EG155" s="128"/>
      <c r="EH155" s="135"/>
      <c r="EI155" s="135"/>
      <c r="EK155" s="134"/>
      <c r="EL155" s="134"/>
      <c r="EM155" s="134"/>
      <c r="EN155" s="134"/>
      <c r="EO155" s="134"/>
      <c r="ER155" s="128"/>
      <c r="ES155" s="135"/>
      <c r="ET155" s="135"/>
      <c r="EV155" s="134"/>
      <c r="EW155" s="134"/>
      <c r="EX155" s="134"/>
      <c r="EY155" s="134"/>
      <c r="IB155" s="128"/>
      <c r="IC155" s="135"/>
      <c r="ID155" s="135"/>
      <c r="IJ155" s="138"/>
      <c r="IM155" s="128"/>
      <c r="IN155" s="135">
        <f t="shared" si="363"/>
        <v>0</v>
      </c>
      <c r="IO155" s="135">
        <f t="shared" si="370"/>
        <v>0</v>
      </c>
      <c r="IP155" s="70">
        <f t="shared" si="371"/>
        <v>0</v>
      </c>
      <c r="IU155" s="138"/>
    </row>
    <row r="156" spans="1:255" s="70" customFormat="1" x14ac:dyDescent="0.2">
      <c r="A156" s="128"/>
      <c r="B156" s="135">
        <f t="shared" si="364"/>
        <v>0</v>
      </c>
      <c r="C156" s="135">
        <f t="shared" si="368"/>
        <v>0</v>
      </c>
      <c r="D156" s="133">
        <f t="shared" si="365"/>
        <v>0</v>
      </c>
      <c r="E156" s="133">
        <f t="shared" si="372"/>
        <v>0</v>
      </c>
      <c r="F156" s="133">
        <f t="shared" si="367"/>
        <v>0</v>
      </c>
      <c r="G156" s="133"/>
      <c r="H156" s="133"/>
      <c r="I156" s="133"/>
      <c r="J156" s="133">
        <f t="shared" si="369"/>
        <v>0</v>
      </c>
      <c r="K156" s="133"/>
      <c r="L156" s="133"/>
      <c r="M156" s="133"/>
      <c r="N156" s="133"/>
      <c r="O156" s="128"/>
      <c r="P156" s="133"/>
      <c r="Q156" s="133"/>
      <c r="R156" s="133"/>
      <c r="S156" s="133"/>
      <c r="T156" s="133"/>
      <c r="U156" s="133"/>
      <c r="V156" s="133"/>
      <c r="W156" s="133"/>
      <c r="Y156" s="128"/>
      <c r="AI156" s="128"/>
      <c r="AS156" s="128"/>
      <c r="BC156" s="128"/>
      <c r="BM156" s="128"/>
      <c r="BW156" s="128"/>
      <c r="CG156" s="128"/>
      <c r="CR156" s="128"/>
      <c r="CV156" s="134"/>
      <c r="CW156" s="134"/>
      <c r="CX156" s="134"/>
      <c r="CY156" s="134"/>
      <c r="CZ156" s="134"/>
      <c r="DC156" s="128"/>
      <c r="DG156" s="134"/>
      <c r="DH156" s="134"/>
      <c r="DI156" s="134"/>
      <c r="DJ156" s="134"/>
      <c r="DM156" s="128"/>
      <c r="DQ156" s="134"/>
      <c r="DR156" s="134"/>
      <c r="DS156" s="134"/>
      <c r="DT156" s="134"/>
      <c r="DW156" s="128"/>
      <c r="EA156" s="134"/>
      <c r="EB156" s="134"/>
      <c r="EC156" s="134"/>
      <c r="ED156" s="134"/>
      <c r="EG156" s="128"/>
      <c r="EK156" s="134"/>
      <c r="EL156" s="134"/>
      <c r="EM156" s="134"/>
      <c r="EN156" s="134"/>
      <c r="EO156" s="134"/>
      <c r="ER156" s="128"/>
      <c r="EV156" s="134"/>
      <c r="EW156" s="134"/>
      <c r="EX156" s="134"/>
      <c r="EY156" s="134"/>
      <c r="IB156" s="128"/>
      <c r="IC156" s="135"/>
      <c r="ID156" s="135"/>
      <c r="IF156" s="253"/>
      <c r="IJ156" s="138"/>
      <c r="IM156" s="128"/>
      <c r="IN156" s="135">
        <f t="shared" si="363"/>
        <v>0</v>
      </c>
      <c r="IO156" s="135">
        <f t="shared" si="370"/>
        <v>0</v>
      </c>
      <c r="IP156" s="70">
        <f t="shared" si="371"/>
        <v>0</v>
      </c>
      <c r="IQ156" s="253"/>
      <c r="IU156" s="138"/>
    </row>
    <row r="157" spans="1:255" s="70" customFormat="1" x14ac:dyDescent="0.2">
      <c r="A157" s="128"/>
      <c r="B157" s="135">
        <f t="shared" si="364"/>
        <v>0</v>
      </c>
      <c r="C157" s="135">
        <f t="shared" si="368"/>
        <v>0</v>
      </c>
      <c r="D157" s="133">
        <f t="shared" si="365"/>
        <v>0</v>
      </c>
      <c r="E157" s="133">
        <f t="shared" si="372"/>
        <v>0</v>
      </c>
      <c r="F157" s="133">
        <f t="shared" si="367"/>
        <v>0</v>
      </c>
      <c r="G157" s="133"/>
      <c r="H157" s="133"/>
      <c r="I157" s="133"/>
      <c r="J157" s="133">
        <f t="shared" si="369"/>
        <v>0</v>
      </c>
      <c r="K157" s="133"/>
      <c r="L157" s="133"/>
      <c r="M157" s="133"/>
      <c r="N157" s="133"/>
      <c r="O157" s="128"/>
      <c r="P157" s="135"/>
      <c r="Q157" s="135"/>
      <c r="R157" s="133"/>
      <c r="S157" s="133"/>
      <c r="T157" s="133"/>
      <c r="U157" s="133"/>
      <c r="V157" s="133"/>
      <c r="W157" s="133"/>
      <c r="Y157" s="128"/>
      <c r="Z157" s="135"/>
      <c r="AA157" s="135"/>
      <c r="AG157" s="135"/>
      <c r="AH157" s="135"/>
      <c r="AI157" s="128"/>
      <c r="AJ157" s="135"/>
      <c r="AK157" s="135"/>
      <c r="AS157" s="128"/>
      <c r="AT157" s="135"/>
      <c r="AU157" s="135"/>
      <c r="BC157" s="128"/>
      <c r="BD157" s="135"/>
      <c r="BE157" s="135"/>
      <c r="BM157" s="128"/>
      <c r="BN157" s="135"/>
      <c r="BO157" s="135"/>
      <c r="BW157" s="128"/>
      <c r="BX157" s="135"/>
      <c r="BY157" s="135"/>
      <c r="CG157" s="128"/>
      <c r="CH157" s="135"/>
      <c r="CI157" s="135"/>
      <c r="CR157" s="128"/>
      <c r="CS157" s="135"/>
      <c r="CT157" s="135"/>
      <c r="CV157" s="134"/>
      <c r="CW157" s="134"/>
      <c r="CX157" s="134"/>
      <c r="CY157" s="134"/>
      <c r="CZ157" s="134"/>
      <c r="DC157" s="128"/>
      <c r="DD157" s="135"/>
      <c r="DE157" s="135"/>
      <c r="DG157" s="134"/>
      <c r="DH157" s="134"/>
      <c r="DI157" s="134"/>
      <c r="DJ157" s="134"/>
      <c r="DM157" s="128"/>
      <c r="DN157" s="135"/>
      <c r="DO157" s="135"/>
      <c r="DQ157" s="134"/>
      <c r="DR157" s="134"/>
      <c r="DS157" s="134"/>
      <c r="DT157" s="134"/>
      <c r="DW157" s="128"/>
      <c r="DX157" s="135"/>
      <c r="DY157" s="135"/>
      <c r="EA157" s="134"/>
      <c r="EB157" s="134"/>
      <c r="EC157" s="134"/>
      <c r="ED157" s="134"/>
      <c r="EG157" s="128"/>
      <c r="EH157" s="135"/>
      <c r="EI157" s="135"/>
      <c r="EK157" s="134"/>
      <c r="EL157" s="134"/>
      <c r="EM157" s="134"/>
      <c r="EN157" s="134"/>
      <c r="EO157" s="134"/>
      <c r="ER157" s="128"/>
      <c r="ES157" s="135"/>
      <c r="ET157" s="135"/>
      <c r="EV157" s="134"/>
      <c r="EW157" s="134"/>
      <c r="EX157" s="134"/>
      <c r="EY157" s="134"/>
      <c r="IB157" s="128"/>
      <c r="IC157" s="135"/>
      <c r="ID157" s="135"/>
      <c r="IJ157" s="138"/>
      <c r="IM157" s="128"/>
      <c r="IN157" s="135">
        <f t="shared" si="363"/>
        <v>0</v>
      </c>
      <c r="IO157" s="135">
        <f t="shared" si="370"/>
        <v>0</v>
      </c>
      <c r="IP157" s="70">
        <f t="shared" si="371"/>
        <v>0</v>
      </c>
      <c r="IU157" s="138"/>
    </row>
    <row r="158" spans="1:255" s="70" customFormat="1" x14ac:dyDescent="0.2">
      <c r="A158" s="128"/>
      <c r="B158" s="135">
        <f t="shared" si="364"/>
        <v>0</v>
      </c>
      <c r="C158" s="135">
        <f t="shared" si="368"/>
        <v>0</v>
      </c>
      <c r="D158" s="133">
        <f t="shared" si="365"/>
        <v>0</v>
      </c>
      <c r="E158" s="133">
        <f t="shared" si="372"/>
        <v>0</v>
      </c>
      <c r="F158" s="133">
        <f t="shared" si="367"/>
        <v>0</v>
      </c>
      <c r="G158" s="133"/>
      <c r="H158" s="133"/>
      <c r="I158" s="133"/>
      <c r="J158" s="133">
        <f t="shared" si="369"/>
        <v>0</v>
      </c>
      <c r="K158" s="133"/>
      <c r="L158" s="133"/>
      <c r="M158" s="133"/>
      <c r="N158" s="133"/>
      <c r="O158" s="128"/>
      <c r="P158" s="135"/>
      <c r="Q158" s="135"/>
      <c r="R158" s="133"/>
      <c r="S158" s="133"/>
      <c r="T158" s="133"/>
      <c r="U158" s="133"/>
      <c r="V158" s="133"/>
      <c r="W158" s="133"/>
      <c r="Y158" s="128"/>
      <c r="Z158" s="135"/>
      <c r="AA158" s="135"/>
      <c r="AG158" s="135"/>
      <c r="AH158" s="135"/>
      <c r="AI158" s="128"/>
      <c r="AJ158" s="135"/>
      <c r="AK158" s="135"/>
      <c r="AS158" s="128"/>
      <c r="AT158" s="135"/>
      <c r="AU158" s="135"/>
      <c r="BC158" s="128"/>
      <c r="BD158" s="135"/>
      <c r="BE158" s="135"/>
      <c r="BM158" s="128"/>
      <c r="BN158" s="135"/>
      <c r="BO158" s="135"/>
      <c r="BW158" s="128"/>
      <c r="BX158" s="135"/>
      <c r="BY158" s="135"/>
      <c r="CG158" s="128"/>
      <c r="CH158" s="135"/>
      <c r="CI158" s="135"/>
      <c r="CR158" s="128"/>
      <c r="CS158" s="135"/>
      <c r="CT158" s="135"/>
      <c r="CV158" s="134"/>
      <c r="CW158" s="134"/>
      <c r="CX158" s="134"/>
      <c r="CY158" s="134"/>
      <c r="CZ158" s="134"/>
      <c r="DC158" s="128"/>
      <c r="DD158" s="135"/>
      <c r="DE158" s="135"/>
      <c r="DG158" s="134"/>
      <c r="DH158" s="134"/>
      <c r="DI158" s="134"/>
      <c r="DJ158" s="134"/>
      <c r="DM158" s="128"/>
      <c r="DN158" s="135"/>
      <c r="DO158" s="135"/>
      <c r="DQ158" s="134"/>
      <c r="DR158" s="134"/>
      <c r="DS158" s="134"/>
      <c r="DT158" s="134"/>
      <c r="DW158" s="128"/>
      <c r="DX158" s="135"/>
      <c r="DY158" s="135"/>
      <c r="EA158" s="134"/>
      <c r="EB158" s="134"/>
      <c r="EC158" s="134"/>
      <c r="ED158" s="134"/>
      <c r="EG158" s="128"/>
      <c r="EH158" s="135"/>
      <c r="EI158" s="135"/>
      <c r="EK158" s="134"/>
      <c r="EL158" s="134"/>
      <c r="EM158" s="134"/>
      <c r="EN158" s="134"/>
      <c r="EO158" s="134"/>
      <c r="ER158" s="128"/>
      <c r="ES158" s="135"/>
      <c r="ET158" s="135"/>
      <c r="EV158" s="134"/>
      <c r="EW158" s="134"/>
      <c r="EX158" s="134"/>
      <c r="EY158" s="134"/>
      <c r="IB158" s="128"/>
      <c r="IC158" s="135"/>
      <c r="ID158" s="135"/>
      <c r="IJ158" s="138"/>
      <c r="IM158" s="128"/>
      <c r="IN158" s="135">
        <f t="shared" ref="IN158:IN165" si="373">VLOOKUP(IM158,Namn,27)</f>
        <v>0</v>
      </c>
      <c r="IO158" s="135">
        <f t="shared" si="370"/>
        <v>0</v>
      </c>
      <c r="IP158" s="70">
        <f t="shared" si="371"/>
        <v>0</v>
      </c>
      <c r="IU158" s="138"/>
    </row>
    <row r="159" spans="1:255" s="70" customFormat="1" x14ac:dyDescent="0.2">
      <c r="A159" s="128"/>
      <c r="B159" s="135">
        <f t="shared" si="364"/>
        <v>0</v>
      </c>
      <c r="C159" s="135">
        <f t="shared" si="368"/>
        <v>0</v>
      </c>
      <c r="D159" s="133">
        <f t="shared" si="365"/>
        <v>0</v>
      </c>
      <c r="E159" s="133">
        <f t="shared" si="372"/>
        <v>0</v>
      </c>
      <c r="F159" s="133">
        <f t="shared" si="367"/>
        <v>0</v>
      </c>
      <c r="G159" s="133"/>
      <c r="H159" s="133"/>
      <c r="I159" s="133"/>
      <c r="J159" s="133">
        <f t="shared" si="369"/>
        <v>0</v>
      </c>
      <c r="K159" s="133"/>
      <c r="L159" s="133"/>
      <c r="M159" s="133"/>
      <c r="N159" s="133"/>
      <c r="O159" s="128"/>
      <c r="P159" s="135"/>
      <c r="Q159" s="135"/>
      <c r="R159" s="133"/>
      <c r="S159" s="133"/>
      <c r="T159" s="133"/>
      <c r="U159" s="133"/>
      <c r="V159" s="133"/>
      <c r="W159" s="133"/>
      <c r="Y159" s="128"/>
      <c r="Z159" s="135"/>
      <c r="AA159" s="135"/>
      <c r="AG159" s="135"/>
      <c r="AH159" s="135"/>
      <c r="AI159" s="128"/>
      <c r="AJ159" s="135"/>
      <c r="AK159" s="135"/>
      <c r="AS159" s="128"/>
      <c r="AT159" s="135"/>
      <c r="AU159" s="135"/>
      <c r="BC159" s="128"/>
      <c r="BD159" s="135"/>
      <c r="BE159" s="135"/>
      <c r="BM159" s="128"/>
      <c r="BN159" s="135"/>
      <c r="BO159" s="135"/>
      <c r="BW159" s="128"/>
      <c r="BX159" s="135"/>
      <c r="BY159" s="135"/>
      <c r="CG159" s="128"/>
      <c r="CH159" s="135"/>
      <c r="CI159" s="135"/>
      <c r="CR159" s="128"/>
      <c r="CS159" s="135"/>
      <c r="CT159" s="135"/>
      <c r="CV159" s="134"/>
      <c r="CW159" s="134"/>
      <c r="CX159" s="134"/>
      <c r="CY159" s="134"/>
      <c r="CZ159" s="134"/>
      <c r="DC159" s="128"/>
      <c r="DD159" s="135"/>
      <c r="DE159" s="135"/>
      <c r="DG159" s="134"/>
      <c r="DH159" s="134"/>
      <c r="DI159" s="134"/>
      <c r="DJ159" s="134"/>
      <c r="DM159" s="128"/>
      <c r="DN159" s="135"/>
      <c r="DO159" s="135"/>
      <c r="DQ159" s="134"/>
      <c r="DR159" s="134"/>
      <c r="DS159" s="134"/>
      <c r="DT159" s="134"/>
      <c r="DW159" s="128"/>
      <c r="DX159" s="135"/>
      <c r="DY159" s="135"/>
      <c r="EA159" s="134"/>
      <c r="EB159" s="134"/>
      <c r="EC159" s="134"/>
      <c r="ED159" s="134"/>
      <c r="EG159" s="128"/>
      <c r="EH159" s="135"/>
      <c r="EI159" s="135"/>
      <c r="EK159" s="134"/>
      <c r="EL159" s="134"/>
      <c r="EM159" s="134"/>
      <c r="EN159" s="134"/>
      <c r="EO159" s="134"/>
      <c r="ER159" s="128"/>
      <c r="ES159" s="135"/>
      <c r="ET159" s="135"/>
      <c r="EV159" s="134"/>
      <c r="EW159" s="134"/>
      <c r="EX159" s="134"/>
      <c r="EY159" s="134"/>
      <c r="IB159" s="128"/>
      <c r="IC159" s="135"/>
      <c r="ID159" s="135"/>
      <c r="IF159" s="253"/>
      <c r="IJ159" s="138"/>
      <c r="IM159" s="128"/>
      <c r="IN159" s="135">
        <f t="shared" si="373"/>
        <v>0</v>
      </c>
      <c r="IO159" s="135">
        <f t="shared" si="370"/>
        <v>0</v>
      </c>
      <c r="IP159" s="70">
        <f t="shared" si="371"/>
        <v>0</v>
      </c>
      <c r="IQ159" s="253"/>
      <c r="IU159" s="138"/>
    </row>
    <row r="160" spans="1:255" s="70" customFormat="1" x14ac:dyDescent="0.2">
      <c r="A160" s="128"/>
      <c r="B160" s="135">
        <f t="shared" si="364"/>
        <v>0</v>
      </c>
      <c r="C160" s="135">
        <f t="shared" si="368"/>
        <v>0</v>
      </c>
      <c r="D160" s="133">
        <f t="shared" si="365"/>
        <v>0</v>
      </c>
      <c r="E160" s="133">
        <f t="shared" si="372"/>
        <v>0</v>
      </c>
      <c r="F160" s="133">
        <f t="shared" si="367"/>
        <v>0</v>
      </c>
      <c r="G160" s="133"/>
      <c r="H160" s="133"/>
      <c r="I160" s="133"/>
      <c r="J160" s="133">
        <f t="shared" si="369"/>
        <v>0</v>
      </c>
      <c r="K160" s="133"/>
      <c r="L160" s="133"/>
      <c r="M160" s="133"/>
      <c r="N160" s="133"/>
      <c r="O160" s="128"/>
      <c r="P160" s="135"/>
      <c r="Q160" s="135"/>
      <c r="R160" s="133"/>
      <c r="S160" s="133"/>
      <c r="T160" s="133"/>
      <c r="U160" s="133"/>
      <c r="V160" s="133"/>
      <c r="W160" s="133"/>
      <c r="Y160" s="128"/>
      <c r="Z160" s="135"/>
      <c r="AA160" s="135"/>
      <c r="AG160" s="135"/>
      <c r="AH160" s="135"/>
      <c r="AI160" s="128"/>
      <c r="AJ160" s="135"/>
      <c r="AK160" s="135"/>
      <c r="AS160" s="128"/>
      <c r="AT160" s="135"/>
      <c r="AU160" s="135"/>
      <c r="BC160" s="128"/>
      <c r="BD160" s="135"/>
      <c r="BE160" s="135"/>
      <c r="BM160" s="128"/>
      <c r="BN160" s="135"/>
      <c r="BO160" s="135"/>
      <c r="BW160" s="128"/>
      <c r="BX160" s="135"/>
      <c r="BY160" s="135"/>
      <c r="CG160" s="128"/>
      <c r="CH160" s="135"/>
      <c r="CI160" s="135"/>
      <c r="CR160" s="128"/>
      <c r="CS160" s="135"/>
      <c r="CT160" s="135"/>
      <c r="CV160" s="134"/>
      <c r="CW160" s="134"/>
      <c r="CX160" s="134"/>
      <c r="CY160" s="134"/>
      <c r="CZ160" s="134"/>
      <c r="DC160" s="128"/>
      <c r="DD160" s="135"/>
      <c r="DE160" s="135"/>
      <c r="DG160" s="134"/>
      <c r="DH160" s="134"/>
      <c r="DI160" s="134"/>
      <c r="DJ160" s="134"/>
      <c r="DM160" s="128"/>
      <c r="DN160" s="135"/>
      <c r="DO160" s="135"/>
      <c r="DQ160" s="134"/>
      <c r="DR160" s="134"/>
      <c r="DS160" s="134"/>
      <c r="DT160" s="134"/>
      <c r="DW160" s="128"/>
      <c r="DX160" s="135"/>
      <c r="DY160" s="135"/>
      <c r="EA160" s="134"/>
      <c r="EB160" s="134"/>
      <c r="EC160" s="134"/>
      <c r="ED160" s="134"/>
      <c r="EG160" s="128"/>
      <c r="EH160" s="135"/>
      <c r="EI160" s="135"/>
      <c r="EK160" s="134"/>
      <c r="EL160" s="134"/>
      <c r="EM160" s="134"/>
      <c r="EN160" s="134"/>
      <c r="EO160" s="134"/>
      <c r="ER160" s="128"/>
      <c r="ES160" s="135"/>
      <c r="ET160" s="135"/>
      <c r="EV160" s="134"/>
      <c r="EW160" s="134"/>
      <c r="EX160" s="134"/>
      <c r="EY160" s="134"/>
      <c r="IB160" s="128"/>
      <c r="IC160" s="135"/>
      <c r="ID160" s="135"/>
      <c r="IJ160" s="138"/>
      <c r="IM160" s="128"/>
      <c r="IN160" s="135">
        <f t="shared" si="373"/>
        <v>0</v>
      </c>
      <c r="IO160" s="135">
        <f t="shared" si="370"/>
        <v>0</v>
      </c>
      <c r="IP160" s="70">
        <f t="shared" si="371"/>
        <v>0</v>
      </c>
      <c r="IU160" s="138"/>
    </row>
    <row r="161" spans="1:255" s="70" customFormat="1" x14ac:dyDescent="0.2">
      <c r="A161" s="128"/>
      <c r="B161" s="135">
        <f t="shared" si="364"/>
        <v>0</v>
      </c>
      <c r="C161" s="135">
        <f t="shared" si="368"/>
        <v>0</v>
      </c>
      <c r="D161" s="133">
        <f t="shared" si="365"/>
        <v>0</v>
      </c>
      <c r="E161" s="133">
        <f t="shared" si="372"/>
        <v>0</v>
      </c>
      <c r="F161" s="133">
        <f t="shared" si="367"/>
        <v>0</v>
      </c>
      <c r="G161" s="133"/>
      <c r="H161" s="133"/>
      <c r="I161" s="133"/>
      <c r="J161" s="133">
        <f t="shared" si="369"/>
        <v>0</v>
      </c>
      <c r="K161" s="133"/>
      <c r="L161" s="133"/>
      <c r="M161" s="133"/>
      <c r="N161" s="133"/>
      <c r="O161" s="128"/>
      <c r="P161" s="135"/>
      <c r="Q161" s="135"/>
      <c r="R161" s="133"/>
      <c r="S161" s="133"/>
      <c r="T161" s="133"/>
      <c r="U161" s="133"/>
      <c r="V161" s="133"/>
      <c r="W161" s="133"/>
      <c r="Y161" s="128"/>
      <c r="Z161" s="135"/>
      <c r="AA161" s="135"/>
      <c r="AG161" s="135"/>
      <c r="AH161" s="135"/>
      <c r="AI161" s="128"/>
      <c r="AJ161" s="135"/>
      <c r="AK161" s="135"/>
      <c r="AS161" s="128"/>
      <c r="AT161" s="135"/>
      <c r="AU161" s="135"/>
      <c r="BC161" s="128"/>
      <c r="BD161" s="135"/>
      <c r="BE161" s="135"/>
      <c r="BM161" s="128"/>
      <c r="BN161" s="135"/>
      <c r="BO161" s="135"/>
      <c r="BW161" s="128"/>
      <c r="BX161" s="135"/>
      <c r="BY161" s="135"/>
      <c r="CG161" s="128"/>
      <c r="CH161" s="135"/>
      <c r="CI161" s="135"/>
      <c r="CR161" s="128"/>
      <c r="CS161" s="135"/>
      <c r="CT161" s="135"/>
      <c r="CV161" s="134"/>
      <c r="CW161" s="134"/>
      <c r="CX161" s="134"/>
      <c r="CY161" s="134"/>
      <c r="CZ161" s="134"/>
      <c r="DC161" s="128"/>
      <c r="DD161" s="135"/>
      <c r="DE161" s="135"/>
      <c r="DG161" s="134"/>
      <c r="DH161" s="134"/>
      <c r="DI161" s="134"/>
      <c r="DJ161" s="134"/>
      <c r="DM161" s="128"/>
      <c r="DN161" s="135"/>
      <c r="DO161" s="135"/>
      <c r="DQ161" s="134"/>
      <c r="DR161" s="134"/>
      <c r="DS161" s="134"/>
      <c r="DT161" s="134"/>
      <c r="DW161" s="128"/>
      <c r="DX161" s="135"/>
      <c r="DY161" s="135"/>
      <c r="EA161" s="134"/>
      <c r="EB161" s="134"/>
      <c r="EC161" s="134"/>
      <c r="ED161" s="134"/>
      <c r="EG161" s="128"/>
      <c r="EH161" s="135"/>
      <c r="EI161" s="135"/>
      <c r="EK161" s="134"/>
      <c r="EL161" s="134"/>
      <c r="EM161" s="134"/>
      <c r="EN161" s="134"/>
      <c r="EO161" s="134"/>
      <c r="ER161" s="128"/>
      <c r="ES161" s="135"/>
      <c r="ET161" s="135"/>
      <c r="EV161" s="134"/>
      <c r="EW161" s="134"/>
      <c r="EX161" s="134"/>
      <c r="EY161" s="134"/>
      <c r="IB161" s="128"/>
      <c r="IC161" s="135"/>
      <c r="ID161" s="135"/>
      <c r="IJ161" s="138"/>
      <c r="IM161" s="128"/>
      <c r="IN161" s="135">
        <f t="shared" si="373"/>
        <v>0</v>
      </c>
      <c r="IO161" s="135">
        <f t="shared" si="370"/>
        <v>0</v>
      </c>
      <c r="IP161" s="70">
        <f t="shared" si="371"/>
        <v>0</v>
      </c>
      <c r="IU161" s="138"/>
    </row>
    <row r="162" spans="1:255" s="70" customFormat="1" x14ac:dyDescent="0.2">
      <c r="A162" s="128"/>
      <c r="B162" s="135">
        <f t="shared" si="364"/>
        <v>0</v>
      </c>
      <c r="C162" s="135">
        <f t="shared" si="368"/>
        <v>0</v>
      </c>
      <c r="D162" s="133">
        <f t="shared" si="365"/>
        <v>0</v>
      </c>
      <c r="E162" s="133">
        <f t="shared" si="372"/>
        <v>0</v>
      </c>
      <c r="F162" s="133">
        <f t="shared" si="367"/>
        <v>0</v>
      </c>
      <c r="G162" s="133"/>
      <c r="H162" s="133"/>
      <c r="I162" s="133"/>
      <c r="J162" s="133">
        <f t="shared" si="369"/>
        <v>0</v>
      </c>
      <c r="K162" s="133"/>
      <c r="L162" s="133"/>
      <c r="M162" s="133"/>
      <c r="N162" s="133"/>
      <c r="O162" s="128"/>
      <c r="P162" s="135"/>
      <c r="Q162" s="135"/>
      <c r="R162" s="133"/>
      <c r="S162" s="133"/>
      <c r="T162" s="133"/>
      <c r="U162" s="133"/>
      <c r="V162" s="133"/>
      <c r="W162" s="133"/>
      <c r="Y162" s="128"/>
      <c r="Z162" s="135"/>
      <c r="AA162" s="135"/>
      <c r="AG162" s="135"/>
      <c r="AH162" s="135"/>
      <c r="AI162" s="128"/>
      <c r="AJ162" s="135"/>
      <c r="AK162" s="135"/>
      <c r="AS162" s="128"/>
      <c r="AT162" s="135"/>
      <c r="AU162" s="135"/>
      <c r="BC162" s="128"/>
      <c r="BD162" s="135"/>
      <c r="BE162" s="135"/>
      <c r="BM162" s="128"/>
      <c r="BN162" s="135"/>
      <c r="BO162" s="135"/>
      <c r="BW162" s="128"/>
      <c r="BX162" s="135"/>
      <c r="BY162" s="135"/>
      <c r="CG162" s="128"/>
      <c r="CH162" s="135"/>
      <c r="CI162" s="135"/>
      <c r="CR162" s="128"/>
      <c r="CS162" s="135"/>
      <c r="CT162" s="135"/>
      <c r="CV162" s="134"/>
      <c r="CW162" s="134"/>
      <c r="CX162" s="134"/>
      <c r="CY162" s="134"/>
      <c r="CZ162" s="134"/>
      <c r="DC162" s="128"/>
      <c r="DD162" s="135"/>
      <c r="DE162" s="135"/>
      <c r="DG162" s="134"/>
      <c r="DH162" s="134"/>
      <c r="DI162" s="134"/>
      <c r="DJ162" s="134"/>
      <c r="DM162" s="128"/>
      <c r="DN162" s="135"/>
      <c r="DO162" s="135"/>
      <c r="DQ162" s="134"/>
      <c r="DR162" s="134"/>
      <c r="DS162" s="134"/>
      <c r="DT162" s="134"/>
      <c r="DW162" s="128"/>
      <c r="DX162" s="135"/>
      <c r="DY162" s="135"/>
      <c r="EA162" s="134"/>
      <c r="EB162" s="134"/>
      <c r="EC162" s="134"/>
      <c r="ED162" s="134"/>
      <c r="EG162" s="128"/>
      <c r="EH162" s="135"/>
      <c r="EI162" s="135"/>
      <c r="EK162" s="134"/>
      <c r="EL162" s="134"/>
      <c r="EM162" s="134"/>
      <c r="EN162" s="134"/>
      <c r="EO162" s="134"/>
      <c r="ER162" s="128"/>
      <c r="ES162" s="135"/>
      <c r="ET162" s="135"/>
      <c r="EV162" s="134"/>
      <c r="EW162" s="134"/>
      <c r="EX162" s="134"/>
      <c r="EY162" s="134"/>
      <c r="IB162" s="128"/>
      <c r="IC162" s="135"/>
      <c r="ID162" s="135"/>
      <c r="IJ162" s="138"/>
      <c r="IM162" s="128"/>
      <c r="IN162" s="135">
        <f t="shared" si="373"/>
        <v>0</v>
      </c>
      <c r="IO162" s="135">
        <f t="shared" si="370"/>
        <v>0</v>
      </c>
      <c r="IP162" s="70">
        <f t="shared" si="371"/>
        <v>0</v>
      </c>
      <c r="IU162" s="138"/>
    </row>
    <row r="163" spans="1:255" s="70" customFormat="1" x14ac:dyDescent="0.2">
      <c r="A163" s="128"/>
      <c r="B163" s="135">
        <f t="shared" si="364"/>
        <v>0</v>
      </c>
      <c r="C163" s="135">
        <f t="shared" si="368"/>
        <v>0</v>
      </c>
      <c r="D163" s="133">
        <f t="shared" si="365"/>
        <v>0</v>
      </c>
      <c r="E163" s="133">
        <f t="shared" si="372"/>
        <v>0</v>
      </c>
      <c r="F163" s="133">
        <f t="shared" si="367"/>
        <v>0</v>
      </c>
      <c r="G163" s="133"/>
      <c r="H163" s="133"/>
      <c r="I163" s="133"/>
      <c r="J163" s="133">
        <f t="shared" ref="J163" si="374">SUM(G163:I163)</f>
        <v>0</v>
      </c>
      <c r="K163" s="133"/>
      <c r="L163" s="133"/>
      <c r="M163" s="133"/>
      <c r="N163" s="133"/>
      <c r="O163" s="128"/>
      <c r="P163" s="133"/>
      <c r="Q163" s="133"/>
      <c r="R163" s="133"/>
      <c r="S163" s="133"/>
      <c r="T163" s="133"/>
      <c r="U163" s="133"/>
      <c r="V163" s="133"/>
      <c r="W163" s="133"/>
      <c r="Y163" s="128"/>
      <c r="AI163" s="128"/>
      <c r="AS163" s="128"/>
      <c r="BC163" s="128"/>
      <c r="BM163" s="128"/>
      <c r="BW163" s="128"/>
      <c r="CG163" s="128"/>
      <c r="CR163" s="128"/>
      <c r="CV163" s="134"/>
      <c r="CW163" s="134"/>
      <c r="CX163" s="134"/>
      <c r="CY163" s="134"/>
      <c r="CZ163" s="134"/>
      <c r="DC163" s="128"/>
      <c r="DG163" s="134"/>
      <c r="DH163" s="134"/>
      <c r="DI163" s="134"/>
      <c r="DJ163" s="134"/>
      <c r="DM163" s="128"/>
      <c r="DQ163" s="134"/>
      <c r="DR163" s="134"/>
      <c r="DS163" s="134"/>
      <c r="DT163" s="134"/>
      <c r="DW163" s="128"/>
      <c r="EA163" s="134"/>
      <c r="EB163" s="134"/>
      <c r="EC163" s="134"/>
      <c r="ED163" s="134"/>
      <c r="EG163" s="128"/>
      <c r="EK163" s="134"/>
      <c r="EL163" s="134"/>
      <c r="EM163" s="134"/>
      <c r="EN163" s="134"/>
      <c r="EO163" s="134"/>
      <c r="ER163" s="128"/>
      <c r="EV163" s="134"/>
      <c r="EW163" s="134"/>
      <c r="EX163" s="134"/>
      <c r="EY163" s="134"/>
      <c r="IB163" s="128"/>
      <c r="IC163" s="135"/>
      <c r="ID163" s="135"/>
      <c r="IJ163" s="138"/>
      <c r="IM163" s="128"/>
      <c r="IN163" s="135">
        <f t="shared" si="373"/>
        <v>0</v>
      </c>
      <c r="IO163" s="135">
        <f t="shared" si="370"/>
        <v>0</v>
      </c>
      <c r="IP163" s="70">
        <f t="shared" si="371"/>
        <v>0</v>
      </c>
      <c r="IU163" s="138"/>
    </row>
    <row r="164" spans="1:255" s="70" customFormat="1" x14ac:dyDescent="0.2">
      <c r="A164" s="128"/>
      <c r="B164" s="133"/>
      <c r="C164" s="133"/>
      <c r="D164" s="133"/>
      <c r="E164" s="133">
        <f t="shared" si="372"/>
        <v>0</v>
      </c>
      <c r="F164" s="133"/>
      <c r="G164" s="133"/>
      <c r="H164" s="133"/>
      <c r="I164" s="133"/>
      <c r="J164" s="133"/>
      <c r="K164" s="133"/>
      <c r="L164" s="133"/>
      <c r="M164" s="133"/>
      <c r="N164" s="133"/>
      <c r="O164" s="128"/>
      <c r="P164" s="135"/>
      <c r="Q164" s="135"/>
      <c r="R164" s="133"/>
      <c r="S164" s="133"/>
      <c r="T164" s="133"/>
      <c r="U164" s="133"/>
      <c r="V164" s="133"/>
      <c r="W164" s="133"/>
      <c r="Y164" s="128"/>
      <c r="Z164" s="135"/>
      <c r="AA164" s="135"/>
      <c r="AG164" s="135"/>
      <c r="AH164" s="135"/>
      <c r="AI164" s="128"/>
      <c r="AJ164" s="135"/>
      <c r="AK164" s="135"/>
      <c r="AS164" s="128"/>
      <c r="AT164" s="135"/>
      <c r="AU164" s="135"/>
      <c r="BC164" s="128"/>
      <c r="BD164" s="135"/>
      <c r="BE164" s="135"/>
      <c r="BM164" s="128"/>
      <c r="BN164" s="135"/>
      <c r="BO164" s="135"/>
      <c r="BW164" s="128"/>
      <c r="BX164" s="135"/>
      <c r="BY164" s="135"/>
      <c r="CG164" s="128"/>
      <c r="CH164" s="135"/>
      <c r="CI164" s="135"/>
      <c r="CR164" s="128"/>
      <c r="CS164" s="135"/>
      <c r="CT164" s="135"/>
      <c r="CV164" s="134"/>
      <c r="CW164" s="134"/>
      <c r="CX164" s="134"/>
      <c r="CY164" s="134"/>
      <c r="CZ164" s="134"/>
      <c r="DC164" s="128"/>
      <c r="DD164" s="135"/>
      <c r="DE164" s="135"/>
      <c r="DG164" s="134"/>
      <c r="DH164" s="134"/>
      <c r="DI164" s="134"/>
      <c r="DJ164" s="134"/>
      <c r="DM164" s="128"/>
      <c r="DN164" s="135"/>
      <c r="DO164" s="135"/>
      <c r="DQ164" s="134"/>
      <c r="DR164" s="134"/>
      <c r="DS164" s="134"/>
      <c r="DT164" s="134"/>
      <c r="DW164" s="128"/>
      <c r="DX164" s="135"/>
      <c r="DY164" s="135"/>
      <c r="EA164" s="134"/>
      <c r="EB164" s="134"/>
      <c r="EC164" s="134"/>
      <c r="ED164" s="134"/>
      <c r="EG164" s="128"/>
      <c r="EH164" s="135"/>
      <c r="EI164" s="135"/>
      <c r="EK164" s="134"/>
      <c r="EL164" s="134"/>
      <c r="EM164" s="134"/>
      <c r="EN164" s="134"/>
      <c r="EO164" s="134"/>
      <c r="ER164" s="128"/>
      <c r="ES164" s="135"/>
      <c r="ET164" s="135"/>
      <c r="EV164" s="134"/>
      <c r="EW164" s="134"/>
      <c r="EX164" s="134"/>
      <c r="EY164" s="134"/>
      <c r="IB164" s="128"/>
      <c r="IC164" s="135"/>
      <c r="ID164" s="135"/>
      <c r="IJ164" s="138"/>
      <c r="IM164" s="128"/>
      <c r="IN164" s="135">
        <f t="shared" si="373"/>
        <v>0</v>
      </c>
      <c r="IO164" s="135">
        <f t="shared" si="370"/>
        <v>0</v>
      </c>
      <c r="IP164" s="70">
        <f t="shared" si="371"/>
        <v>0</v>
      </c>
      <c r="IU164" s="138"/>
    </row>
    <row r="165" spans="1:255" s="70" customFormat="1" x14ac:dyDescent="0.2">
      <c r="A165" s="128"/>
      <c r="B165" s="133"/>
      <c r="C165" s="133"/>
      <c r="D165" s="133"/>
      <c r="E165" s="133">
        <f t="shared" si="372"/>
        <v>0</v>
      </c>
      <c r="F165" s="133"/>
      <c r="G165" s="133"/>
      <c r="H165" s="133"/>
      <c r="I165" s="133"/>
      <c r="J165" s="133"/>
      <c r="K165" s="133"/>
      <c r="L165" s="133"/>
      <c r="M165" s="133"/>
      <c r="N165" s="133"/>
      <c r="O165" s="128"/>
      <c r="P165" s="135"/>
      <c r="Q165" s="135"/>
      <c r="R165" s="133"/>
      <c r="S165" s="133"/>
      <c r="T165" s="133"/>
      <c r="U165" s="133"/>
      <c r="V165" s="133"/>
      <c r="W165" s="133"/>
      <c r="Y165" s="128"/>
      <c r="Z165" s="135"/>
      <c r="AA165" s="135"/>
      <c r="AG165" s="135"/>
      <c r="AH165" s="135"/>
      <c r="AI165" s="128"/>
      <c r="AJ165" s="135"/>
      <c r="AK165" s="135"/>
      <c r="AS165" s="128"/>
      <c r="AT165" s="135"/>
      <c r="AU165" s="135"/>
      <c r="BC165" s="128"/>
      <c r="BD165" s="135"/>
      <c r="BE165" s="135"/>
      <c r="BM165" s="128"/>
      <c r="BN165" s="135"/>
      <c r="BO165" s="135"/>
      <c r="BW165" s="128"/>
      <c r="BX165" s="135"/>
      <c r="BY165" s="135"/>
      <c r="CG165" s="128"/>
      <c r="CH165" s="135"/>
      <c r="CI165" s="135"/>
      <c r="CR165" s="128"/>
      <c r="CS165" s="135"/>
      <c r="CT165" s="135"/>
      <c r="CV165" s="134"/>
      <c r="CW165" s="134"/>
      <c r="CX165" s="134"/>
      <c r="CY165" s="134"/>
      <c r="CZ165" s="134"/>
      <c r="DC165" s="128"/>
      <c r="DD165" s="135"/>
      <c r="DE165" s="135"/>
      <c r="DG165" s="134"/>
      <c r="DH165" s="134"/>
      <c r="DI165" s="134"/>
      <c r="DJ165" s="134"/>
      <c r="DM165" s="128"/>
      <c r="DN165" s="135"/>
      <c r="DO165" s="135"/>
      <c r="DQ165" s="134"/>
      <c r="DR165" s="134"/>
      <c r="DS165" s="134"/>
      <c r="DT165" s="134"/>
      <c r="DW165" s="128"/>
      <c r="DX165" s="135"/>
      <c r="DY165" s="135"/>
      <c r="EA165" s="134"/>
      <c r="EB165" s="134"/>
      <c r="EC165" s="134"/>
      <c r="ED165" s="134"/>
      <c r="EG165" s="128"/>
      <c r="EH165" s="135"/>
      <c r="EI165" s="135"/>
      <c r="EK165" s="134"/>
      <c r="EL165" s="134"/>
      <c r="EM165" s="134"/>
      <c r="EN165" s="134"/>
      <c r="EO165" s="134"/>
      <c r="ER165" s="128"/>
      <c r="ES165" s="135"/>
      <c r="ET165" s="135"/>
      <c r="EV165" s="134"/>
      <c r="EW165" s="134"/>
      <c r="EX165" s="134"/>
      <c r="EY165" s="134"/>
      <c r="IB165" s="128"/>
      <c r="IC165" s="135"/>
      <c r="ID165" s="135"/>
      <c r="IJ165" s="138"/>
      <c r="IM165" s="128"/>
      <c r="IN165" s="135">
        <f t="shared" si="373"/>
        <v>0</v>
      </c>
      <c r="IO165" s="135">
        <f t="shared" si="370"/>
        <v>0</v>
      </c>
      <c r="IP165" s="70">
        <f t="shared" si="371"/>
        <v>0</v>
      </c>
      <c r="IU165" s="138"/>
    </row>
    <row r="166" spans="1:255" s="70" customFormat="1" x14ac:dyDescent="0.2">
      <c r="A166" s="128"/>
      <c r="B166" s="133"/>
      <c r="C166" s="133"/>
      <c r="D166" s="133"/>
      <c r="E166" s="133">
        <f t="shared" si="372"/>
        <v>0</v>
      </c>
      <c r="F166" s="133"/>
      <c r="G166" s="133"/>
      <c r="H166" s="133"/>
      <c r="I166" s="133"/>
      <c r="J166" s="133"/>
      <c r="K166" s="133"/>
      <c r="L166" s="133"/>
      <c r="M166" s="133"/>
      <c r="N166" s="133"/>
      <c r="O166" s="128"/>
      <c r="P166" s="135"/>
      <c r="Q166" s="135"/>
      <c r="R166" s="133"/>
      <c r="S166" s="133"/>
      <c r="T166" s="133"/>
      <c r="U166" s="133"/>
      <c r="V166" s="133"/>
      <c r="W166" s="133"/>
      <c r="Y166" s="128"/>
      <c r="Z166" s="135"/>
      <c r="AA166" s="135"/>
      <c r="AG166" s="135"/>
      <c r="AH166" s="135"/>
      <c r="AI166" s="128"/>
      <c r="AJ166" s="135"/>
      <c r="AK166" s="135"/>
      <c r="AS166" s="128"/>
      <c r="AT166" s="135"/>
      <c r="AU166" s="135"/>
      <c r="BC166" s="128"/>
      <c r="BD166" s="135"/>
      <c r="BE166" s="135"/>
      <c r="BM166" s="128"/>
      <c r="BN166" s="135"/>
      <c r="BO166" s="135"/>
      <c r="BW166" s="128"/>
      <c r="BX166" s="135"/>
      <c r="BY166" s="135"/>
      <c r="CG166" s="128"/>
      <c r="CH166" s="135"/>
      <c r="CI166" s="135"/>
      <c r="CR166" s="128"/>
      <c r="CS166" s="135"/>
      <c r="CT166" s="135"/>
      <c r="CV166" s="134"/>
      <c r="CW166" s="134"/>
      <c r="CX166" s="134"/>
      <c r="CY166" s="134"/>
      <c r="CZ166" s="134"/>
      <c r="DC166" s="128"/>
      <c r="DD166" s="135"/>
      <c r="DE166" s="135"/>
      <c r="DG166" s="134"/>
      <c r="DH166" s="134"/>
      <c r="DI166" s="134"/>
      <c r="DJ166" s="134"/>
      <c r="DM166" s="128"/>
      <c r="DN166" s="135"/>
      <c r="DO166" s="135"/>
      <c r="DQ166" s="134"/>
      <c r="DR166" s="134"/>
      <c r="DS166" s="134"/>
      <c r="DT166" s="134"/>
      <c r="DW166" s="128"/>
      <c r="DX166" s="135"/>
      <c r="DY166" s="135"/>
      <c r="EA166" s="134"/>
      <c r="EB166" s="134"/>
      <c r="EC166" s="134"/>
      <c r="ED166" s="134"/>
      <c r="EG166" s="128"/>
      <c r="EH166" s="135"/>
      <c r="EI166" s="135"/>
      <c r="EK166" s="134"/>
      <c r="EL166" s="134"/>
      <c r="EM166" s="134"/>
      <c r="EN166" s="134"/>
      <c r="EO166" s="134"/>
      <c r="ER166" s="128"/>
      <c r="ES166" s="135"/>
      <c r="ET166" s="135"/>
      <c r="EV166" s="134"/>
      <c r="EW166" s="134"/>
      <c r="EX166" s="134"/>
      <c r="EY166" s="134"/>
      <c r="IB166" s="128"/>
      <c r="IC166" s="135"/>
      <c r="ID166" s="135"/>
      <c r="IJ166" s="138"/>
      <c r="IM166" s="128"/>
      <c r="IN166" s="135"/>
      <c r="IO166" s="135"/>
      <c r="IU166" s="138"/>
    </row>
    <row r="167" spans="1:255" s="70" customFormat="1" x14ac:dyDescent="0.2">
      <c r="A167" s="128"/>
      <c r="B167" s="133"/>
      <c r="C167" s="133"/>
      <c r="D167" s="133"/>
      <c r="E167" s="133">
        <f t="shared" si="372"/>
        <v>0</v>
      </c>
      <c r="F167" s="133"/>
      <c r="G167" s="133"/>
      <c r="H167" s="133"/>
      <c r="I167" s="133"/>
      <c r="J167" s="133"/>
      <c r="K167" s="133"/>
      <c r="L167" s="133"/>
      <c r="M167" s="133"/>
      <c r="N167" s="133"/>
      <c r="O167" s="128"/>
      <c r="P167" s="135"/>
      <c r="Q167" s="135"/>
      <c r="R167" s="133"/>
      <c r="S167" s="133"/>
      <c r="T167" s="133"/>
      <c r="U167" s="133"/>
      <c r="V167" s="133"/>
      <c r="W167" s="133"/>
      <c r="Y167" s="128"/>
      <c r="Z167" s="135"/>
      <c r="AA167" s="135"/>
      <c r="AG167" s="135"/>
      <c r="AH167" s="135"/>
      <c r="AI167" s="128"/>
      <c r="AJ167" s="135"/>
      <c r="AK167" s="135"/>
      <c r="AS167" s="128"/>
      <c r="AT167" s="135"/>
      <c r="AU167" s="135"/>
      <c r="BC167" s="128"/>
      <c r="BD167" s="135"/>
      <c r="BE167" s="135"/>
      <c r="BM167" s="128"/>
      <c r="BN167" s="135"/>
      <c r="BO167" s="135"/>
      <c r="BW167" s="128"/>
      <c r="BX167" s="135"/>
      <c r="BY167" s="135"/>
      <c r="CG167" s="128"/>
      <c r="CH167" s="135"/>
      <c r="CI167" s="135"/>
      <c r="CR167" s="128"/>
      <c r="CS167" s="135"/>
      <c r="CT167" s="135"/>
      <c r="CV167" s="134"/>
      <c r="CW167" s="134"/>
      <c r="CX167" s="134"/>
      <c r="CY167" s="134"/>
      <c r="CZ167" s="134"/>
      <c r="DC167" s="128"/>
      <c r="DD167" s="135"/>
      <c r="DE167" s="135"/>
      <c r="DG167" s="134"/>
      <c r="DH167" s="134"/>
      <c r="DI167" s="134"/>
      <c r="DJ167" s="134"/>
      <c r="DM167" s="128"/>
      <c r="DN167" s="135"/>
      <c r="DO167" s="135"/>
      <c r="DQ167" s="134"/>
      <c r="DR167" s="134"/>
      <c r="DS167" s="134"/>
      <c r="DT167" s="134"/>
      <c r="DW167" s="128"/>
      <c r="DX167" s="135"/>
      <c r="DY167" s="135"/>
      <c r="EA167" s="134"/>
      <c r="EB167" s="134"/>
      <c r="EC167" s="134"/>
      <c r="ED167" s="134"/>
      <c r="EG167" s="128"/>
      <c r="EH167" s="135"/>
      <c r="EI167" s="135"/>
      <c r="EK167" s="134"/>
      <c r="EL167" s="134"/>
      <c r="EM167" s="134"/>
      <c r="EN167" s="134"/>
      <c r="EO167" s="134"/>
      <c r="ER167" s="128"/>
      <c r="ES167" s="135"/>
      <c r="ET167" s="135"/>
      <c r="EV167" s="134"/>
      <c r="EW167" s="134"/>
      <c r="EX167" s="134"/>
      <c r="EY167" s="134"/>
      <c r="IB167" s="128"/>
      <c r="IC167" s="135"/>
      <c r="ID167" s="135"/>
      <c r="IJ167" s="138"/>
      <c r="IM167" s="128"/>
      <c r="IN167" s="135"/>
      <c r="IO167" s="135"/>
      <c r="IU167" s="138"/>
    </row>
    <row r="168" spans="1:255" s="70" customFormat="1" x14ac:dyDescent="0.2">
      <c r="A168" s="128"/>
      <c r="B168" s="133"/>
      <c r="C168" s="133"/>
      <c r="D168" s="133"/>
      <c r="E168" s="133">
        <f t="shared" si="372"/>
        <v>0</v>
      </c>
      <c r="F168" s="133"/>
      <c r="G168" s="133"/>
      <c r="H168" s="133"/>
      <c r="I168" s="133"/>
      <c r="J168" s="133"/>
      <c r="K168" s="133"/>
      <c r="L168" s="133"/>
      <c r="M168" s="133"/>
      <c r="N168" s="133"/>
      <c r="O168" s="128"/>
      <c r="P168" s="135"/>
      <c r="Q168" s="135"/>
      <c r="R168" s="133"/>
      <c r="S168" s="133"/>
      <c r="T168" s="133"/>
      <c r="U168" s="133"/>
      <c r="V168" s="133"/>
      <c r="W168" s="133"/>
      <c r="Y168" s="128"/>
      <c r="Z168" s="135"/>
      <c r="AA168" s="135"/>
      <c r="AG168" s="135"/>
      <c r="AH168" s="135"/>
      <c r="AI168" s="128"/>
      <c r="AJ168" s="135"/>
      <c r="AK168" s="135"/>
      <c r="AS168" s="128"/>
      <c r="AT168" s="135"/>
      <c r="AU168" s="135"/>
      <c r="BC168" s="128"/>
      <c r="BD168" s="135"/>
      <c r="BE168" s="135"/>
      <c r="BM168" s="128"/>
      <c r="BN168" s="135"/>
      <c r="BO168" s="135"/>
      <c r="BW168" s="128"/>
      <c r="BX168" s="135"/>
      <c r="BY168" s="135"/>
      <c r="CG168" s="128"/>
      <c r="CH168" s="135"/>
      <c r="CI168" s="135"/>
      <c r="CR168" s="128"/>
      <c r="CS168" s="135"/>
      <c r="CT168" s="135"/>
      <c r="CV168" s="134"/>
      <c r="CW168" s="134"/>
      <c r="CX168" s="134"/>
      <c r="CY168" s="134"/>
      <c r="CZ168" s="134"/>
      <c r="DC168" s="128"/>
      <c r="DD168" s="135"/>
      <c r="DE168" s="135"/>
      <c r="DG168" s="134"/>
      <c r="DH168" s="134"/>
      <c r="DI168" s="134"/>
      <c r="DJ168" s="134"/>
      <c r="DM168" s="128"/>
      <c r="DN168" s="135"/>
      <c r="DO168" s="135"/>
      <c r="DQ168" s="134"/>
      <c r="DR168" s="134"/>
      <c r="DS168" s="134"/>
      <c r="DT168" s="134"/>
      <c r="DW168" s="128"/>
      <c r="DX168" s="135"/>
      <c r="DY168" s="135"/>
      <c r="EA168" s="134"/>
      <c r="EB168" s="134"/>
      <c r="EC168" s="134"/>
      <c r="ED168" s="134"/>
      <c r="EG168" s="128"/>
      <c r="EH168" s="135"/>
      <c r="EI168" s="135"/>
      <c r="EK168" s="134"/>
      <c r="EL168" s="134"/>
      <c r="EM168" s="134"/>
      <c r="EN168" s="134"/>
      <c r="EO168" s="134"/>
      <c r="ER168" s="128"/>
      <c r="ES168" s="135"/>
      <c r="ET168" s="135"/>
      <c r="EV168" s="134"/>
      <c r="EW168" s="134"/>
      <c r="EX168" s="134"/>
      <c r="EY168" s="134"/>
      <c r="IB168" s="128"/>
      <c r="IC168" s="135"/>
      <c r="ID168" s="135"/>
      <c r="IJ168" s="138"/>
      <c r="IM168" s="128"/>
      <c r="IN168" s="135"/>
      <c r="IO168" s="135"/>
      <c r="IU168" s="138"/>
    </row>
    <row r="169" spans="1:255" s="70" customFormat="1" x14ac:dyDescent="0.2">
      <c r="A169" s="128"/>
      <c r="B169" s="133"/>
      <c r="C169" s="133"/>
      <c r="D169" s="133"/>
      <c r="E169" s="133">
        <f t="shared" si="372"/>
        <v>0</v>
      </c>
      <c r="F169" s="133"/>
      <c r="G169" s="133"/>
      <c r="H169" s="133"/>
      <c r="I169" s="133"/>
      <c r="J169" s="133"/>
      <c r="K169" s="133"/>
      <c r="L169" s="133"/>
      <c r="M169" s="133"/>
      <c r="N169" s="133"/>
      <c r="O169" s="128"/>
      <c r="P169" s="135"/>
      <c r="Q169" s="135"/>
      <c r="R169" s="133"/>
      <c r="S169" s="133"/>
      <c r="T169" s="133"/>
      <c r="U169" s="133"/>
      <c r="V169" s="133"/>
      <c r="W169" s="133"/>
      <c r="Y169" s="128"/>
      <c r="Z169" s="135"/>
      <c r="AA169" s="135"/>
      <c r="AG169" s="135"/>
      <c r="AH169" s="135"/>
      <c r="AI169" s="128"/>
      <c r="AJ169" s="135"/>
      <c r="AK169" s="135"/>
      <c r="AS169" s="128"/>
      <c r="AT169" s="135"/>
      <c r="AU169" s="135"/>
      <c r="BC169" s="128"/>
      <c r="BD169" s="135"/>
      <c r="BE169" s="135"/>
      <c r="BM169" s="128"/>
      <c r="BN169" s="135"/>
      <c r="BO169" s="135"/>
      <c r="BW169" s="128"/>
      <c r="BX169" s="135"/>
      <c r="BY169" s="135"/>
      <c r="CG169" s="128"/>
      <c r="CH169" s="135"/>
      <c r="CI169" s="135"/>
      <c r="CR169" s="128"/>
      <c r="CS169" s="135"/>
      <c r="CT169" s="135"/>
      <c r="CV169" s="134"/>
      <c r="CW169" s="134"/>
      <c r="CX169" s="134"/>
      <c r="CY169" s="134"/>
      <c r="CZ169" s="134"/>
      <c r="DC169" s="128"/>
      <c r="DD169" s="135"/>
      <c r="DE169" s="135"/>
      <c r="DG169" s="134"/>
      <c r="DH169" s="134"/>
      <c r="DI169" s="134"/>
      <c r="DJ169" s="134"/>
      <c r="DM169" s="128"/>
      <c r="DN169" s="135"/>
      <c r="DO169" s="135"/>
      <c r="DQ169" s="134"/>
      <c r="DR169" s="134"/>
      <c r="DS169" s="134"/>
      <c r="DT169" s="134"/>
      <c r="DW169" s="128"/>
      <c r="DX169" s="135"/>
      <c r="DY169" s="135"/>
      <c r="EA169" s="134"/>
      <c r="EB169" s="134"/>
      <c r="EC169" s="134"/>
      <c r="ED169" s="134"/>
      <c r="EG169" s="128"/>
      <c r="EH169" s="135"/>
      <c r="EI169" s="135"/>
      <c r="EK169" s="134"/>
      <c r="EL169" s="134"/>
      <c r="EM169" s="134"/>
      <c r="EN169" s="134"/>
      <c r="EO169" s="134"/>
      <c r="ER169" s="128"/>
      <c r="ES169" s="135"/>
      <c r="ET169" s="135"/>
      <c r="EV169" s="134"/>
      <c r="EW169" s="134"/>
      <c r="EX169" s="134"/>
      <c r="EY169" s="134"/>
      <c r="IB169" s="128"/>
      <c r="IC169" s="135"/>
      <c r="ID169" s="135"/>
      <c r="IJ169" s="138"/>
      <c r="IM169" s="128"/>
      <c r="IN169" s="135"/>
      <c r="IO169" s="135"/>
      <c r="IU169" s="138"/>
    </row>
    <row r="170" spans="1:255" s="70" customFormat="1" x14ac:dyDescent="0.2">
      <c r="A170" s="128"/>
      <c r="B170" s="133"/>
      <c r="C170" s="133"/>
      <c r="D170" s="133"/>
      <c r="E170" s="133" t="str">
        <f t="shared" ref="E170:E176" si="375">IF(VLOOKUP(A170,Namn,8)="X","Elit",IF(VLOOKUP(A170,Namn,9)="X","A",IF(VLOOKUP(A170,Namn,10)="X","B",IF(VLOOKUP(A170,Namn,11)="X","C",IF(VLOOKUP(A170,Namn,12)="X","D",IF(VLOOKUP(A170,Namn,13)="X","OB",IF(VLOOKUP(A170,Namn,10)="X","OG","")))))))</f>
        <v/>
      </c>
      <c r="F170" s="133"/>
      <c r="G170" s="133"/>
      <c r="H170" s="133"/>
      <c r="I170" s="133"/>
      <c r="J170" s="133"/>
      <c r="K170" s="133"/>
      <c r="L170" s="133"/>
      <c r="M170" s="133"/>
      <c r="N170" s="133"/>
      <c r="O170" s="128"/>
      <c r="P170" s="133"/>
      <c r="Q170" s="133"/>
      <c r="R170" s="133"/>
      <c r="S170" s="133"/>
      <c r="T170" s="133"/>
      <c r="U170" s="133"/>
      <c r="V170" s="133"/>
      <c r="W170" s="133"/>
      <c r="Y170" s="128"/>
      <c r="AI170" s="128"/>
      <c r="AS170" s="128"/>
      <c r="BC170" s="128"/>
      <c r="BM170" s="128"/>
      <c r="BW170" s="128"/>
      <c r="CG170" s="128"/>
      <c r="CR170" s="128"/>
      <c r="CV170" s="134"/>
      <c r="CW170" s="134"/>
      <c r="CX170" s="134"/>
      <c r="CY170" s="134"/>
      <c r="CZ170" s="134"/>
      <c r="DC170" s="128"/>
      <c r="DG170" s="134"/>
      <c r="DH170" s="134"/>
      <c r="DI170" s="134"/>
      <c r="DJ170" s="134"/>
      <c r="DM170" s="128"/>
      <c r="DQ170" s="134"/>
      <c r="DR170" s="134"/>
      <c r="DS170" s="134"/>
      <c r="DT170" s="134"/>
      <c r="DW170" s="128"/>
      <c r="EA170" s="134"/>
      <c r="EB170" s="134"/>
      <c r="EC170" s="134"/>
      <c r="ED170" s="134"/>
      <c r="EG170" s="128"/>
      <c r="EK170" s="134"/>
      <c r="EL170" s="134"/>
      <c r="EM170" s="134"/>
      <c r="EN170" s="134"/>
      <c r="EO170" s="134"/>
      <c r="ER170" s="128"/>
      <c r="EV170" s="134"/>
      <c r="EW170" s="134"/>
      <c r="EX170" s="134"/>
      <c r="EY170" s="134"/>
      <c r="IB170" s="128"/>
      <c r="IC170" s="135"/>
      <c r="ID170" s="135"/>
      <c r="IJ170" s="138"/>
      <c r="IM170" s="128"/>
      <c r="IN170" s="135"/>
      <c r="IO170" s="135"/>
      <c r="IU170" s="138"/>
    </row>
    <row r="171" spans="1:255" s="70" customFormat="1" x14ac:dyDescent="0.2">
      <c r="A171" s="128"/>
      <c r="B171" s="133"/>
      <c r="C171" s="133"/>
      <c r="D171" s="133"/>
      <c r="E171" s="133" t="str">
        <f t="shared" si="375"/>
        <v/>
      </c>
      <c r="F171" s="133"/>
      <c r="G171" s="133"/>
      <c r="H171" s="133"/>
      <c r="I171" s="133"/>
      <c r="J171" s="133"/>
      <c r="K171" s="133"/>
      <c r="L171" s="133"/>
      <c r="M171" s="133"/>
      <c r="N171" s="133"/>
      <c r="O171" s="128"/>
      <c r="P171" s="135"/>
      <c r="Q171" s="135"/>
      <c r="R171" s="133"/>
      <c r="S171" s="133"/>
      <c r="T171" s="133"/>
      <c r="U171" s="133"/>
      <c r="V171" s="133"/>
      <c r="W171" s="133"/>
      <c r="Y171" s="128"/>
      <c r="Z171" s="135"/>
      <c r="AA171" s="135"/>
      <c r="AG171" s="135">
        <f t="shared" ref="AG171:AG176" si="376">VLOOKUP($O171,Namn,27)</f>
        <v>0</v>
      </c>
      <c r="AH171" s="135"/>
      <c r="AI171" s="128"/>
      <c r="AJ171" s="135"/>
      <c r="AK171" s="135"/>
      <c r="AQ171" s="70">
        <f t="shared" ref="AQ171:AQ176" si="377">VLOOKUP($O171,Namn,26)</f>
        <v>0</v>
      </c>
      <c r="AS171" s="128"/>
      <c r="AT171" s="135"/>
      <c r="AU171" s="135"/>
      <c r="BC171" s="128"/>
      <c r="BD171" s="135"/>
      <c r="BE171" s="135"/>
      <c r="BM171" s="128"/>
      <c r="BN171" s="135"/>
      <c r="BO171" s="135"/>
      <c r="BW171" s="128"/>
      <c r="BX171" s="135"/>
      <c r="BY171" s="135"/>
      <c r="CG171" s="128"/>
      <c r="CH171" s="135"/>
      <c r="CI171" s="135"/>
      <c r="CR171" s="128"/>
      <c r="CS171" s="135"/>
      <c r="CT171" s="135"/>
      <c r="CV171" s="134"/>
      <c r="CW171" s="134"/>
      <c r="CX171" s="134"/>
      <c r="CY171" s="134"/>
      <c r="CZ171" s="134"/>
      <c r="DC171" s="128"/>
      <c r="DD171" s="135"/>
      <c r="DE171" s="135"/>
      <c r="DG171" s="134"/>
      <c r="DH171" s="134"/>
      <c r="DI171" s="134"/>
      <c r="DJ171" s="134"/>
      <c r="DM171" s="128"/>
      <c r="DN171" s="135"/>
      <c r="DO171" s="135"/>
      <c r="DQ171" s="134"/>
      <c r="DR171" s="134"/>
      <c r="DS171" s="134"/>
      <c r="DT171" s="134"/>
      <c r="DW171" s="128"/>
      <c r="DX171" s="135"/>
      <c r="DY171" s="135"/>
      <c r="EA171" s="134"/>
      <c r="EB171" s="134"/>
      <c r="EC171" s="134"/>
      <c r="ED171" s="134"/>
      <c r="EG171" s="128"/>
      <c r="EH171" s="135"/>
      <c r="EI171" s="135"/>
      <c r="EK171" s="134"/>
      <c r="EL171" s="134"/>
      <c r="EM171" s="134"/>
      <c r="EN171" s="134"/>
      <c r="EO171" s="134"/>
      <c r="ER171" s="128"/>
      <c r="ES171" s="135"/>
      <c r="ET171" s="135"/>
      <c r="EV171" s="134"/>
      <c r="EW171" s="134"/>
      <c r="EX171" s="134"/>
      <c r="EY171" s="134"/>
      <c r="IB171" s="128"/>
      <c r="IC171" s="135"/>
      <c r="ID171" s="135"/>
      <c r="IJ171" s="138"/>
      <c r="IM171" s="128"/>
      <c r="IN171" s="135"/>
      <c r="IO171" s="135"/>
      <c r="IU171" s="138"/>
    </row>
    <row r="172" spans="1:255" s="70" customFormat="1" x14ac:dyDescent="0.2">
      <c r="A172" s="128"/>
      <c r="B172" s="133"/>
      <c r="C172" s="133"/>
      <c r="D172" s="133"/>
      <c r="E172" s="133" t="str">
        <f t="shared" si="375"/>
        <v/>
      </c>
      <c r="F172" s="133"/>
      <c r="G172" s="133"/>
      <c r="H172" s="133"/>
      <c r="I172" s="133"/>
      <c r="J172" s="133"/>
      <c r="K172" s="133"/>
      <c r="L172" s="133"/>
      <c r="M172" s="133"/>
      <c r="N172" s="133"/>
      <c r="O172" s="128"/>
      <c r="P172" s="135"/>
      <c r="Q172" s="135"/>
      <c r="R172" s="133"/>
      <c r="S172" s="133"/>
      <c r="T172" s="133"/>
      <c r="U172" s="133"/>
      <c r="V172" s="133"/>
      <c r="W172" s="133"/>
      <c r="Y172" s="128"/>
      <c r="Z172" s="135"/>
      <c r="AA172" s="135"/>
      <c r="AG172" s="135">
        <f t="shared" si="376"/>
        <v>0</v>
      </c>
      <c r="AH172" s="135"/>
      <c r="AI172" s="128"/>
      <c r="AJ172" s="135"/>
      <c r="AK172" s="135"/>
      <c r="AQ172" s="70">
        <f t="shared" si="377"/>
        <v>0</v>
      </c>
      <c r="AS172" s="128"/>
      <c r="AT172" s="135"/>
      <c r="AU172" s="135"/>
      <c r="BC172" s="128"/>
      <c r="BD172" s="135"/>
      <c r="BE172" s="135"/>
      <c r="BM172" s="128"/>
      <c r="BN172" s="135"/>
      <c r="BO172" s="135"/>
      <c r="BW172" s="128"/>
      <c r="BX172" s="135"/>
      <c r="BY172" s="135"/>
      <c r="CG172" s="128"/>
      <c r="CH172" s="135"/>
      <c r="CI172" s="135"/>
      <c r="CR172" s="128"/>
      <c r="CS172" s="135"/>
      <c r="CT172" s="135"/>
      <c r="CV172" s="134"/>
      <c r="CW172" s="134"/>
      <c r="CX172" s="134"/>
      <c r="CY172" s="134"/>
      <c r="CZ172" s="134"/>
      <c r="DC172" s="128"/>
      <c r="DD172" s="135"/>
      <c r="DE172" s="135"/>
      <c r="DG172" s="134"/>
      <c r="DH172" s="134"/>
      <c r="DI172" s="134"/>
      <c r="DJ172" s="134"/>
      <c r="DM172" s="128"/>
      <c r="DN172" s="135"/>
      <c r="DO172" s="135"/>
      <c r="DQ172" s="134"/>
      <c r="DR172" s="134"/>
      <c r="DS172" s="134"/>
      <c r="DT172" s="134"/>
      <c r="DW172" s="128"/>
      <c r="DX172" s="135"/>
      <c r="DY172" s="135"/>
      <c r="EA172" s="134"/>
      <c r="EB172" s="134"/>
      <c r="EC172" s="134"/>
      <c r="ED172" s="134"/>
      <c r="EG172" s="128"/>
      <c r="EH172" s="135"/>
      <c r="EI172" s="135"/>
      <c r="EK172" s="134"/>
      <c r="EL172" s="134"/>
      <c r="EM172" s="134"/>
      <c r="EN172" s="134"/>
      <c r="EO172" s="134"/>
      <c r="ER172" s="128"/>
      <c r="ES172" s="135"/>
      <c r="ET172" s="135"/>
      <c r="EV172" s="134"/>
      <c r="EW172" s="134"/>
      <c r="EX172" s="134"/>
      <c r="EY172" s="134"/>
      <c r="IB172" s="128"/>
      <c r="IC172" s="135"/>
      <c r="ID172" s="135"/>
      <c r="IJ172" s="138"/>
      <c r="IM172" s="128"/>
      <c r="IN172" s="135"/>
      <c r="IO172" s="135"/>
      <c r="IU172" s="138"/>
    </row>
    <row r="173" spans="1:255" s="70" customFormat="1" x14ac:dyDescent="0.2">
      <c r="A173" s="128"/>
      <c r="B173" s="133"/>
      <c r="C173" s="133"/>
      <c r="D173" s="133"/>
      <c r="E173" s="133" t="str">
        <f t="shared" si="375"/>
        <v/>
      </c>
      <c r="F173" s="133"/>
      <c r="G173" s="133"/>
      <c r="H173" s="133"/>
      <c r="I173" s="133"/>
      <c r="J173" s="133"/>
      <c r="K173" s="133"/>
      <c r="L173" s="133"/>
      <c r="M173" s="133"/>
      <c r="N173" s="133"/>
      <c r="O173" s="128"/>
      <c r="P173" s="135"/>
      <c r="Q173" s="135"/>
      <c r="R173" s="133"/>
      <c r="S173" s="133"/>
      <c r="T173" s="133"/>
      <c r="U173" s="133"/>
      <c r="V173" s="133"/>
      <c r="W173" s="133"/>
      <c r="Y173" s="128"/>
      <c r="Z173" s="135"/>
      <c r="AA173" s="135"/>
      <c r="AG173" s="135">
        <f t="shared" si="376"/>
        <v>0</v>
      </c>
      <c r="AH173" s="135"/>
      <c r="AI173" s="128"/>
      <c r="AJ173" s="135"/>
      <c r="AK173" s="135"/>
      <c r="AQ173" s="70">
        <f t="shared" si="377"/>
        <v>0</v>
      </c>
      <c r="AS173" s="128"/>
      <c r="AT173" s="135"/>
      <c r="AU173" s="135"/>
      <c r="BC173" s="128"/>
      <c r="BD173" s="135"/>
      <c r="BE173" s="135"/>
      <c r="BM173" s="128"/>
      <c r="BN173" s="135"/>
      <c r="BO173" s="135"/>
      <c r="BW173" s="128"/>
      <c r="BX173" s="135"/>
      <c r="BY173" s="135"/>
      <c r="CG173" s="128"/>
      <c r="CH173" s="135"/>
      <c r="CI173" s="135"/>
      <c r="CR173" s="128"/>
      <c r="CS173" s="135"/>
      <c r="CT173" s="135"/>
      <c r="CV173" s="134"/>
      <c r="CW173" s="134"/>
      <c r="CX173" s="134"/>
      <c r="CY173" s="134"/>
      <c r="CZ173" s="134"/>
      <c r="DC173" s="128"/>
      <c r="DD173" s="135"/>
      <c r="DE173" s="135"/>
      <c r="DG173" s="134"/>
      <c r="DH173" s="134"/>
      <c r="DI173" s="134"/>
      <c r="DJ173" s="134"/>
      <c r="DM173" s="128"/>
      <c r="DN173" s="135"/>
      <c r="DO173" s="135"/>
      <c r="DQ173" s="134"/>
      <c r="DR173" s="134"/>
      <c r="DS173" s="134"/>
      <c r="DT173" s="134"/>
      <c r="DW173" s="128"/>
      <c r="DX173" s="135"/>
      <c r="DY173" s="135"/>
      <c r="EA173" s="134"/>
      <c r="EB173" s="134"/>
      <c r="EC173" s="134"/>
      <c r="ED173" s="134"/>
      <c r="EG173" s="128"/>
      <c r="EH173" s="135"/>
      <c r="EI173" s="135"/>
      <c r="EK173" s="134"/>
      <c r="EL173" s="134"/>
      <c r="EM173" s="134"/>
      <c r="EN173" s="134"/>
      <c r="EO173" s="134"/>
      <c r="ER173" s="128"/>
      <c r="ES173" s="135"/>
      <c r="ET173" s="135"/>
      <c r="EV173" s="134"/>
      <c r="EW173" s="134"/>
      <c r="EX173" s="134"/>
      <c r="EY173" s="134"/>
      <c r="IB173" s="128"/>
      <c r="IC173" s="135"/>
      <c r="ID173" s="135"/>
      <c r="IJ173" s="138"/>
      <c r="IM173" s="128"/>
      <c r="IN173" s="135"/>
      <c r="IO173" s="135"/>
      <c r="IU173" s="138"/>
    </row>
    <row r="174" spans="1:255" s="70" customFormat="1" x14ac:dyDescent="0.2">
      <c r="A174" s="128"/>
      <c r="B174" s="133"/>
      <c r="C174" s="133"/>
      <c r="D174" s="133"/>
      <c r="E174" s="133" t="str">
        <f t="shared" si="375"/>
        <v/>
      </c>
      <c r="F174" s="133"/>
      <c r="G174" s="133"/>
      <c r="H174" s="133"/>
      <c r="I174" s="133"/>
      <c r="J174" s="133"/>
      <c r="K174" s="133"/>
      <c r="L174" s="133"/>
      <c r="M174" s="133"/>
      <c r="N174" s="133"/>
      <c r="O174" s="128"/>
      <c r="P174" s="135"/>
      <c r="Q174" s="135"/>
      <c r="R174" s="133"/>
      <c r="S174" s="133"/>
      <c r="T174" s="133"/>
      <c r="U174" s="133"/>
      <c r="V174" s="133"/>
      <c r="W174" s="133"/>
      <c r="Y174" s="128"/>
      <c r="Z174" s="135"/>
      <c r="AA174" s="135"/>
      <c r="AG174" s="135">
        <f t="shared" si="376"/>
        <v>0</v>
      </c>
      <c r="AH174" s="135"/>
      <c r="AI174" s="128"/>
      <c r="AJ174" s="135"/>
      <c r="AK174" s="135"/>
      <c r="AQ174" s="70">
        <f t="shared" si="377"/>
        <v>0</v>
      </c>
      <c r="AS174" s="128"/>
      <c r="AT174" s="135"/>
      <c r="AU174" s="135"/>
      <c r="BC174" s="128"/>
      <c r="BD174" s="135"/>
      <c r="BE174" s="135"/>
      <c r="BM174" s="128"/>
      <c r="BN174" s="135"/>
      <c r="BO174" s="135"/>
      <c r="BW174" s="128"/>
      <c r="BX174" s="135"/>
      <c r="BY174" s="135"/>
      <c r="CG174" s="128"/>
      <c r="CH174" s="135"/>
      <c r="CI174" s="135"/>
      <c r="CR174" s="128"/>
      <c r="CS174" s="135"/>
      <c r="CT174" s="135"/>
      <c r="CV174" s="134"/>
      <c r="CW174" s="134"/>
      <c r="CX174" s="134"/>
      <c r="CY174" s="134"/>
      <c r="CZ174" s="134"/>
      <c r="DC174" s="128"/>
      <c r="DD174" s="135"/>
      <c r="DE174" s="135"/>
      <c r="DG174" s="134"/>
      <c r="DH174" s="134"/>
      <c r="DI174" s="134"/>
      <c r="DJ174" s="134"/>
      <c r="DM174" s="128"/>
      <c r="DN174" s="135"/>
      <c r="DO174" s="135"/>
      <c r="DQ174" s="134"/>
      <c r="DR174" s="134"/>
      <c r="DS174" s="134"/>
      <c r="DT174" s="134"/>
      <c r="DW174" s="128"/>
      <c r="DX174" s="135"/>
      <c r="DY174" s="135"/>
      <c r="EA174" s="134"/>
      <c r="EB174" s="134"/>
      <c r="EC174" s="134"/>
      <c r="ED174" s="134"/>
      <c r="EG174" s="128"/>
      <c r="EH174" s="135"/>
      <c r="EI174" s="135"/>
      <c r="EK174" s="134"/>
      <c r="EL174" s="134"/>
      <c r="EM174" s="134"/>
      <c r="EN174" s="134"/>
      <c r="EO174" s="134"/>
      <c r="ER174" s="128"/>
      <c r="ES174" s="135"/>
      <c r="ET174" s="135"/>
      <c r="EV174" s="134"/>
      <c r="EW174" s="134"/>
      <c r="EX174" s="134"/>
      <c r="EY174" s="134"/>
      <c r="IB174" s="128"/>
      <c r="IC174" s="135"/>
      <c r="ID174" s="135"/>
      <c r="IJ174" s="138"/>
      <c r="IM174" s="128"/>
      <c r="IN174" s="135"/>
      <c r="IO174" s="135"/>
      <c r="IU174" s="138"/>
    </row>
    <row r="175" spans="1:255" s="70" customFormat="1" x14ac:dyDescent="0.2">
      <c r="A175" s="128"/>
      <c r="B175" s="133"/>
      <c r="C175" s="133"/>
      <c r="D175" s="133"/>
      <c r="E175" s="133" t="str">
        <f t="shared" si="375"/>
        <v/>
      </c>
      <c r="F175" s="133"/>
      <c r="G175" s="133"/>
      <c r="H175" s="133"/>
      <c r="I175" s="133"/>
      <c r="J175" s="133"/>
      <c r="K175" s="133"/>
      <c r="L175" s="133"/>
      <c r="M175" s="133"/>
      <c r="N175" s="133"/>
      <c r="O175" s="128"/>
      <c r="P175" s="135"/>
      <c r="Q175" s="135"/>
      <c r="R175" s="133"/>
      <c r="S175" s="133"/>
      <c r="T175" s="133"/>
      <c r="U175" s="133"/>
      <c r="V175" s="133"/>
      <c r="W175" s="133"/>
      <c r="Y175" s="128"/>
      <c r="Z175" s="135"/>
      <c r="AA175" s="135"/>
      <c r="AG175" s="135">
        <f t="shared" si="376"/>
        <v>0</v>
      </c>
      <c r="AH175" s="135"/>
      <c r="AI175" s="128"/>
      <c r="AJ175" s="135"/>
      <c r="AK175" s="135"/>
      <c r="AQ175" s="70">
        <f t="shared" si="377"/>
        <v>0</v>
      </c>
      <c r="AS175" s="128"/>
      <c r="AT175" s="135"/>
      <c r="AU175" s="135"/>
      <c r="BC175" s="128"/>
      <c r="BD175" s="135"/>
      <c r="BE175" s="135"/>
      <c r="BM175" s="128"/>
      <c r="BN175" s="135"/>
      <c r="BO175" s="135"/>
      <c r="BW175" s="128"/>
      <c r="BX175" s="135"/>
      <c r="BY175" s="135"/>
      <c r="CG175" s="128"/>
      <c r="CH175" s="135"/>
      <c r="CI175" s="135"/>
      <c r="CR175" s="128"/>
      <c r="CS175" s="135"/>
      <c r="CT175" s="135"/>
      <c r="CV175" s="134"/>
      <c r="CW175" s="134"/>
      <c r="CX175" s="134"/>
      <c r="CY175" s="134"/>
      <c r="CZ175" s="134"/>
      <c r="DC175" s="128"/>
      <c r="DD175" s="135"/>
      <c r="DE175" s="135"/>
      <c r="DG175" s="134"/>
      <c r="DH175" s="134"/>
      <c r="DI175" s="134"/>
      <c r="DJ175" s="134"/>
      <c r="DM175" s="128"/>
      <c r="DN175" s="135"/>
      <c r="DO175" s="135"/>
      <c r="DQ175" s="134"/>
      <c r="DR175" s="134"/>
      <c r="DS175" s="134"/>
      <c r="DT175" s="134"/>
      <c r="DW175" s="128"/>
      <c r="DX175" s="135"/>
      <c r="DY175" s="135"/>
      <c r="EA175" s="134"/>
      <c r="EB175" s="134"/>
      <c r="EC175" s="134"/>
      <c r="ED175" s="134"/>
      <c r="EG175" s="128"/>
      <c r="EH175" s="135"/>
      <c r="EI175" s="135"/>
      <c r="EK175" s="134"/>
      <c r="EL175" s="134"/>
      <c r="EM175" s="134"/>
      <c r="EN175" s="134"/>
      <c r="EO175" s="134"/>
      <c r="ER175" s="128"/>
      <c r="ES175" s="135"/>
      <c r="ET175" s="135"/>
      <c r="EV175" s="134"/>
      <c r="EW175" s="134"/>
      <c r="EX175" s="134"/>
      <c r="EY175" s="134"/>
      <c r="IB175" s="128"/>
      <c r="IC175" s="135"/>
      <c r="ID175" s="135"/>
      <c r="IJ175" s="138"/>
      <c r="IM175" s="128"/>
      <c r="IN175" s="135"/>
      <c r="IO175" s="135"/>
      <c r="IU175" s="138"/>
    </row>
    <row r="176" spans="1:255" s="70" customFormat="1" x14ac:dyDescent="0.2">
      <c r="A176" s="128"/>
      <c r="B176" s="133"/>
      <c r="C176" s="133"/>
      <c r="D176" s="133"/>
      <c r="E176" s="133" t="str">
        <f t="shared" si="375"/>
        <v/>
      </c>
      <c r="F176" s="133"/>
      <c r="G176" s="133"/>
      <c r="H176" s="133"/>
      <c r="I176" s="133"/>
      <c r="J176" s="133"/>
      <c r="K176" s="133"/>
      <c r="L176" s="133"/>
      <c r="M176" s="133"/>
      <c r="N176" s="133"/>
      <c r="O176" s="128"/>
      <c r="P176" s="135"/>
      <c r="Q176" s="135"/>
      <c r="R176" s="133"/>
      <c r="S176" s="133"/>
      <c r="T176" s="133"/>
      <c r="U176" s="133"/>
      <c r="V176" s="133"/>
      <c r="W176" s="133"/>
      <c r="Y176" s="128"/>
      <c r="Z176" s="135"/>
      <c r="AA176" s="135"/>
      <c r="AG176" s="135">
        <f t="shared" si="376"/>
        <v>0</v>
      </c>
      <c r="AH176" s="135"/>
      <c r="AI176" s="128"/>
      <c r="AJ176" s="135"/>
      <c r="AK176" s="135"/>
      <c r="AQ176" s="70">
        <f t="shared" si="377"/>
        <v>0</v>
      </c>
      <c r="AS176" s="128"/>
      <c r="AT176" s="135"/>
      <c r="AU176" s="135"/>
      <c r="BC176" s="128"/>
      <c r="BD176" s="135"/>
      <c r="BE176" s="135"/>
      <c r="BM176" s="128"/>
      <c r="BN176" s="135"/>
      <c r="BO176" s="135"/>
      <c r="BW176" s="128"/>
      <c r="BX176" s="135"/>
      <c r="BY176" s="135"/>
      <c r="CG176" s="128"/>
      <c r="CH176" s="135"/>
      <c r="CI176" s="135"/>
      <c r="CR176" s="128"/>
      <c r="CS176" s="135"/>
      <c r="CT176" s="135"/>
      <c r="CV176" s="134"/>
      <c r="CW176" s="134"/>
      <c r="CX176" s="134"/>
      <c r="CY176" s="134"/>
      <c r="CZ176" s="134"/>
      <c r="DC176" s="128"/>
      <c r="DD176" s="135"/>
      <c r="DE176" s="135"/>
      <c r="DG176" s="134"/>
      <c r="DH176" s="134"/>
      <c r="DI176" s="134"/>
      <c r="DJ176" s="134"/>
      <c r="DM176" s="128"/>
      <c r="DN176" s="135"/>
      <c r="DO176" s="135"/>
      <c r="DQ176" s="134"/>
      <c r="DR176" s="134"/>
      <c r="DS176" s="134"/>
      <c r="DT176" s="134"/>
      <c r="DW176" s="128"/>
      <c r="DX176" s="135"/>
      <c r="DY176" s="135"/>
      <c r="EA176" s="134"/>
      <c r="EB176" s="134"/>
      <c r="EC176" s="134"/>
      <c r="ED176" s="134"/>
      <c r="EG176" s="128"/>
      <c r="EH176" s="135"/>
      <c r="EI176" s="135"/>
      <c r="EK176" s="134"/>
      <c r="EL176" s="134"/>
      <c r="EM176" s="134"/>
      <c r="EN176" s="134"/>
      <c r="EO176" s="134"/>
      <c r="ER176" s="128"/>
      <c r="ES176" s="135"/>
      <c r="ET176" s="135"/>
      <c r="EV176" s="134"/>
      <c r="EW176" s="134"/>
      <c r="EX176" s="134"/>
      <c r="EY176" s="134"/>
      <c r="IB176" s="128"/>
      <c r="IC176" s="135"/>
      <c r="ID176" s="135"/>
      <c r="IJ176" s="138"/>
      <c r="IM176" s="128"/>
      <c r="IN176" s="135"/>
      <c r="IO176" s="135"/>
      <c r="IU176" s="138"/>
    </row>
    <row r="177" spans="1:255" s="70" customFormat="1" x14ac:dyDescent="0.2">
      <c r="A177" s="128"/>
      <c r="B177" s="135">
        <f t="shared" ref="B177:B208" si="378">VLOOKUP(A177,Namn,27)</f>
        <v>0</v>
      </c>
      <c r="C177" s="135">
        <f t="shared" ref="C177:C208" si="379">VLOOKUP(A177,Namn,3)</f>
        <v>0</v>
      </c>
      <c r="D177" s="133">
        <f t="shared" ref="D177:D208" si="380">VLOOKUP(A177,Namn,26)</f>
        <v>0</v>
      </c>
      <c r="E177" s="133"/>
      <c r="F177" s="133">
        <f t="shared" ref="F177:F208" si="381">VLOOKUP(A177,Namn,3)</f>
        <v>0</v>
      </c>
      <c r="G177" s="133"/>
      <c r="H177" s="133"/>
      <c r="I177" s="133"/>
      <c r="J177" s="133">
        <f t="shared" ref="J177:J208" si="382">SUM(G177:I177)</f>
        <v>0</v>
      </c>
      <c r="K177" s="133"/>
      <c r="L177" s="133"/>
      <c r="M177" s="133"/>
      <c r="N177" s="133"/>
      <c r="O177" s="128"/>
      <c r="P177" s="133"/>
      <c r="Q177" s="133"/>
      <c r="R177" s="133"/>
      <c r="S177" s="133"/>
      <c r="T177" s="133"/>
      <c r="U177" s="133"/>
      <c r="V177" s="133"/>
      <c r="W177" s="133"/>
      <c r="Y177" s="128"/>
      <c r="AI177" s="128"/>
      <c r="AS177" s="128"/>
      <c r="BC177" s="128"/>
      <c r="BM177" s="128"/>
      <c r="BW177" s="128"/>
      <c r="CG177" s="128"/>
      <c r="CR177" s="128"/>
      <c r="CV177" s="134"/>
      <c r="CW177" s="134"/>
      <c r="CX177" s="134"/>
      <c r="CY177" s="134"/>
      <c r="CZ177" s="134"/>
      <c r="DC177" s="128"/>
      <c r="DG177" s="134"/>
      <c r="DH177" s="134"/>
      <c r="DI177" s="134"/>
      <c r="DJ177" s="134"/>
      <c r="DM177" s="128"/>
      <c r="DQ177" s="134"/>
      <c r="DR177" s="134"/>
      <c r="DS177" s="134"/>
      <c r="DT177" s="134"/>
      <c r="DW177" s="128"/>
      <c r="EA177" s="134"/>
      <c r="EB177" s="134"/>
      <c r="EC177" s="134"/>
      <c r="ED177" s="134"/>
      <c r="EG177" s="128"/>
      <c r="EK177" s="134"/>
      <c r="EL177" s="134"/>
      <c r="EM177" s="134"/>
      <c r="EN177" s="134"/>
      <c r="EO177" s="134"/>
      <c r="ER177" s="128"/>
      <c r="EV177" s="134"/>
      <c r="EW177" s="134"/>
      <c r="EX177" s="134"/>
      <c r="EY177" s="134"/>
      <c r="IB177" s="128"/>
      <c r="IC177" s="135"/>
      <c r="ID177" s="135"/>
      <c r="IJ177" s="138"/>
      <c r="IM177" s="128"/>
      <c r="IN177" s="135"/>
      <c r="IO177" s="135"/>
      <c r="IU177" s="138"/>
    </row>
    <row r="178" spans="1:255" s="70" customFormat="1" x14ac:dyDescent="0.2">
      <c r="A178" s="128"/>
      <c r="B178" s="135">
        <f t="shared" si="378"/>
        <v>0</v>
      </c>
      <c r="C178" s="135">
        <f t="shared" si="379"/>
        <v>0</v>
      </c>
      <c r="D178" s="133">
        <f t="shared" si="380"/>
        <v>0</v>
      </c>
      <c r="E178" s="133"/>
      <c r="F178" s="133">
        <f t="shared" si="381"/>
        <v>0</v>
      </c>
      <c r="G178" s="133"/>
      <c r="H178" s="133"/>
      <c r="I178" s="133"/>
      <c r="J178" s="133">
        <f t="shared" si="382"/>
        <v>0</v>
      </c>
      <c r="K178" s="133"/>
      <c r="L178" s="133"/>
      <c r="M178" s="133"/>
      <c r="N178" s="133"/>
      <c r="O178" s="128"/>
      <c r="P178" s="135"/>
      <c r="Q178" s="135"/>
      <c r="R178" s="133"/>
      <c r="S178" s="133"/>
      <c r="T178" s="133"/>
      <c r="U178" s="133"/>
      <c r="V178" s="133"/>
      <c r="W178" s="133"/>
      <c r="Y178" s="128"/>
      <c r="Z178" s="135"/>
      <c r="AA178" s="135"/>
      <c r="AG178" s="135">
        <f t="shared" ref="AG178:AG183" si="383">VLOOKUP($O178,Namn,27)</f>
        <v>0</v>
      </c>
      <c r="AH178" s="135"/>
      <c r="AI178" s="128"/>
      <c r="AJ178" s="135"/>
      <c r="AK178" s="135"/>
      <c r="AQ178" s="70">
        <f t="shared" ref="AQ178:AQ183" si="384">VLOOKUP($O178,Namn,26)</f>
        <v>0</v>
      </c>
      <c r="AS178" s="128"/>
      <c r="AT178" s="135"/>
      <c r="AU178" s="135"/>
      <c r="BC178" s="128"/>
      <c r="BD178" s="135"/>
      <c r="BE178" s="135"/>
      <c r="BM178" s="128"/>
      <c r="BN178" s="135"/>
      <c r="BO178" s="135"/>
      <c r="BW178" s="128"/>
      <c r="BX178" s="135"/>
      <c r="BY178" s="135"/>
      <c r="CG178" s="128"/>
      <c r="CH178" s="135"/>
      <c r="CI178" s="135"/>
      <c r="CR178" s="128"/>
      <c r="CS178" s="135"/>
      <c r="CT178" s="135"/>
      <c r="CV178" s="134"/>
      <c r="CW178" s="134"/>
      <c r="CX178" s="134"/>
      <c r="CY178" s="134"/>
      <c r="CZ178" s="134"/>
      <c r="DC178" s="128"/>
      <c r="DD178" s="135"/>
      <c r="DE178" s="135"/>
      <c r="DG178" s="134"/>
      <c r="DH178" s="134"/>
      <c r="DI178" s="134"/>
      <c r="DJ178" s="134"/>
      <c r="DM178" s="128"/>
      <c r="DN178" s="135"/>
      <c r="DO178" s="135"/>
      <c r="DQ178" s="134"/>
      <c r="DR178" s="134"/>
      <c r="DS178" s="134"/>
      <c r="DT178" s="134"/>
      <c r="DW178" s="128"/>
      <c r="DX178" s="135"/>
      <c r="DY178" s="135"/>
      <c r="EA178" s="134"/>
      <c r="EB178" s="134"/>
      <c r="EC178" s="134"/>
      <c r="ED178" s="134"/>
      <c r="EG178" s="128"/>
      <c r="EH178" s="135"/>
      <c r="EI178" s="135"/>
      <c r="EK178" s="134"/>
      <c r="EL178" s="134"/>
      <c r="EM178" s="134"/>
      <c r="EN178" s="134"/>
      <c r="EO178" s="134"/>
      <c r="ER178" s="128"/>
      <c r="ES178" s="135"/>
      <c r="ET178" s="135"/>
      <c r="EV178" s="134"/>
      <c r="EW178" s="134"/>
      <c r="EX178" s="134"/>
      <c r="EY178" s="134"/>
      <c r="IB178" s="128"/>
      <c r="IC178" s="135"/>
      <c r="ID178" s="135"/>
      <c r="IJ178" s="138"/>
      <c r="IM178" s="128"/>
      <c r="IN178" s="135"/>
      <c r="IO178" s="135"/>
      <c r="IU178" s="138"/>
    </row>
    <row r="179" spans="1:255" s="70" customFormat="1" x14ac:dyDescent="0.2">
      <c r="A179" s="128"/>
      <c r="B179" s="135">
        <f t="shared" si="378"/>
        <v>0</v>
      </c>
      <c r="C179" s="135">
        <f t="shared" si="379"/>
        <v>0</v>
      </c>
      <c r="D179" s="133">
        <f t="shared" si="380"/>
        <v>0</v>
      </c>
      <c r="E179" s="133"/>
      <c r="F179" s="133">
        <f t="shared" si="381"/>
        <v>0</v>
      </c>
      <c r="G179" s="133"/>
      <c r="H179" s="133"/>
      <c r="I179" s="133"/>
      <c r="J179" s="133">
        <f t="shared" si="382"/>
        <v>0</v>
      </c>
      <c r="K179" s="133"/>
      <c r="L179" s="133"/>
      <c r="M179" s="133"/>
      <c r="N179" s="133"/>
      <c r="O179" s="128"/>
      <c r="P179" s="135"/>
      <c r="Q179" s="135"/>
      <c r="R179" s="133"/>
      <c r="S179" s="133"/>
      <c r="T179" s="133"/>
      <c r="U179" s="133"/>
      <c r="V179" s="133"/>
      <c r="W179" s="133"/>
      <c r="Y179" s="128"/>
      <c r="Z179" s="135"/>
      <c r="AA179" s="135"/>
      <c r="AG179" s="135">
        <f t="shared" si="383"/>
        <v>0</v>
      </c>
      <c r="AH179" s="135"/>
      <c r="AI179" s="128"/>
      <c r="AJ179" s="135"/>
      <c r="AK179" s="135"/>
      <c r="AQ179" s="70">
        <f t="shared" si="384"/>
        <v>0</v>
      </c>
      <c r="AS179" s="128"/>
      <c r="AT179" s="135"/>
      <c r="AU179" s="135"/>
      <c r="BC179" s="128"/>
      <c r="BD179" s="135"/>
      <c r="BE179" s="135"/>
      <c r="BM179" s="128"/>
      <c r="BN179" s="135"/>
      <c r="BO179" s="135"/>
      <c r="BW179" s="128"/>
      <c r="BX179" s="135"/>
      <c r="BY179" s="135"/>
      <c r="CG179" s="128"/>
      <c r="CH179" s="135"/>
      <c r="CI179" s="135"/>
      <c r="CR179" s="128"/>
      <c r="CS179" s="135"/>
      <c r="CT179" s="135"/>
      <c r="CV179" s="134"/>
      <c r="CW179" s="134"/>
      <c r="CX179" s="134"/>
      <c r="CY179" s="134"/>
      <c r="CZ179" s="134"/>
      <c r="DC179" s="128"/>
      <c r="DD179" s="135"/>
      <c r="DE179" s="135"/>
      <c r="DG179" s="134"/>
      <c r="DH179" s="134"/>
      <c r="DI179" s="134"/>
      <c r="DJ179" s="134"/>
      <c r="DM179" s="128"/>
      <c r="DN179" s="135"/>
      <c r="DO179" s="135"/>
      <c r="DQ179" s="134"/>
      <c r="DR179" s="134"/>
      <c r="DS179" s="134"/>
      <c r="DT179" s="134"/>
      <c r="DW179" s="128"/>
      <c r="DX179" s="135"/>
      <c r="DY179" s="135"/>
      <c r="EA179" s="134"/>
      <c r="EB179" s="134"/>
      <c r="EC179" s="134"/>
      <c r="ED179" s="134"/>
      <c r="EG179" s="128"/>
      <c r="EH179" s="135"/>
      <c r="EI179" s="135"/>
      <c r="EK179" s="134"/>
      <c r="EL179" s="134"/>
      <c r="EM179" s="134"/>
      <c r="EN179" s="134"/>
      <c r="EO179" s="134"/>
      <c r="ER179" s="128"/>
      <c r="ES179" s="135"/>
      <c r="ET179" s="135"/>
      <c r="EV179" s="134"/>
      <c r="EW179" s="134"/>
      <c r="EX179" s="134"/>
      <c r="EY179" s="134"/>
      <c r="IB179" s="128"/>
      <c r="IC179" s="135"/>
      <c r="ID179" s="135"/>
      <c r="IJ179" s="138"/>
      <c r="IM179" s="128"/>
      <c r="IN179" s="135"/>
      <c r="IO179" s="135"/>
      <c r="IU179" s="138"/>
    </row>
    <row r="180" spans="1:255" s="70" customFormat="1" x14ac:dyDescent="0.2">
      <c r="A180" s="128"/>
      <c r="B180" s="135">
        <f t="shared" si="378"/>
        <v>0</v>
      </c>
      <c r="C180" s="135">
        <f t="shared" si="379"/>
        <v>0</v>
      </c>
      <c r="D180" s="133">
        <f t="shared" si="380"/>
        <v>0</v>
      </c>
      <c r="E180" s="133"/>
      <c r="F180" s="133">
        <f t="shared" si="381"/>
        <v>0</v>
      </c>
      <c r="G180" s="133"/>
      <c r="H180" s="133"/>
      <c r="I180" s="133"/>
      <c r="J180" s="133">
        <f t="shared" si="382"/>
        <v>0</v>
      </c>
      <c r="K180" s="133"/>
      <c r="L180" s="133"/>
      <c r="M180" s="133"/>
      <c r="N180" s="133"/>
      <c r="O180" s="128"/>
      <c r="P180" s="135"/>
      <c r="Q180" s="135"/>
      <c r="R180" s="133"/>
      <c r="S180" s="133"/>
      <c r="T180" s="133"/>
      <c r="U180" s="133"/>
      <c r="V180" s="133"/>
      <c r="W180" s="133"/>
      <c r="Y180" s="128"/>
      <c r="Z180" s="135"/>
      <c r="AA180" s="135"/>
      <c r="AG180" s="135">
        <f t="shared" si="383"/>
        <v>0</v>
      </c>
      <c r="AH180" s="135"/>
      <c r="AI180" s="128"/>
      <c r="AJ180" s="135"/>
      <c r="AK180" s="135"/>
      <c r="AQ180" s="70">
        <f t="shared" si="384"/>
        <v>0</v>
      </c>
      <c r="AS180" s="128"/>
      <c r="AT180" s="135"/>
      <c r="AU180" s="135"/>
      <c r="BC180" s="128"/>
      <c r="BD180" s="135"/>
      <c r="BE180" s="135"/>
      <c r="BM180" s="128"/>
      <c r="BN180" s="135"/>
      <c r="BO180" s="135"/>
      <c r="BW180" s="128"/>
      <c r="BX180" s="135"/>
      <c r="BY180" s="135"/>
      <c r="CG180" s="128"/>
      <c r="CH180" s="135"/>
      <c r="CI180" s="135"/>
      <c r="CR180" s="128"/>
      <c r="CS180" s="135"/>
      <c r="CT180" s="135"/>
      <c r="CV180" s="134"/>
      <c r="CW180" s="134"/>
      <c r="CX180" s="134"/>
      <c r="CY180" s="134"/>
      <c r="CZ180" s="134"/>
      <c r="DC180" s="128"/>
      <c r="DD180" s="135"/>
      <c r="DE180" s="135"/>
      <c r="DG180" s="134"/>
      <c r="DH180" s="134"/>
      <c r="DI180" s="134"/>
      <c r="DJ180" s="134"/>
      <c r="DM180" s="128"/>
      <c r="DN180" s="135"/>
      <c r="DO180" s="135"/>
      <c r="DQ180" s="134"/>
      <c r="DR180" s="134"/>
      <c r="DS180" s="134"/>
      <c r="DT180" s="134"/>
      <c r="DW180" s="128"/>
      <c r="DX180" s="135"/>
      <c r="DY180" s="135"/>
      <c r="EA180" s="134"/>
      <c r="EB180" s="134"/>
      <c r="EC180" s="134"/>
      <c r="ED180" s="134"/>
      <c r="EG180" s="128"/>
      <c r="EH180" s="135"/>
      <c r="EI180" s="135"/>
      <c r="EK180" s="134"/>
      <c r="EL180" s="134"/>
      <c r="EM180" s="134"/>
      <c r="EN180" s="134"/>
      <c r="EO180" s="134"/>
      <c r="ER180" s="128"/>
      <c r="ES180" s="135"/>
      <c r="ET180" s="135"/>
      <c r="EV180" s="134"/>
      <c r="EW180" s="134"/>
      <c r="EX180" s="134"/>
      <c r="EY180" s="134"/>
      <c r="IB180" s="128"/>
      <c r="IC180" s="135"/>
      <c r="ID180" s="135"/>
      <c r="IJ180" s="138"/>
      <c r="IM180" s="128"/>
      <c r="IN180" s="135"/>
      <c r="IO180" s="135"/>
      <c r="IU180" s="138"/>
    </row>
    <row r="181" spans="1:255" s="70" customFormat="1" x14ac:dyDescent="0.2">
      <c r="A181" s="133"/>
      <c r="B181" s="135">
        <f t="shared" si="378"/>
        <v>0</v>
      </c>
      <c r="C181" s="135">
        <f t="shared" si="379"/>
        <v>0</v>
      </c>
      <c r="D181" s="133">
        <f t="shared" si="380"/>
        <v>0</v>
      </c>
      <c r="E181" s="133"/>
      <c r="F181" s="133">
        <f t="shared" si="381"/>
        <v>0</v>
      </c>
      <c r="G181" s="133"/>
      <c r="H181" s="133"/>
      <c r="I181" s="133"/>
      <c r="J181" s="133">
        <f t="shared" si="382"/>
        <v>0</v>
      </c>
      <c r="K181" s="133"/>
      <c r="L181" s="133"/>
      <c r="M181" s="133"/>
      <c r="N181" s="133"/>
      <c r="O181" s="128"/>
      <c r="P181" s="135"/>
      <c r="Q181" s="135"/>
      <c r="R181" s="133"/>
      <c r="S181" s="133"/>
      <c r="T181" s="133"/>
      <c r="U181" s="133"/>
      <c r="V181" s="133"/>
      <c r="W181" s="133"/>
      <c r="Y181" s="128"/>
      <c r="Z181" s="135"/>
      <c r="AA181" s="135"/>
      <c r="AG181" s="135">
        <f t="shared" si="383"/>
        <v>0</v>
      </c>
      <c r="AH181" s="135"/>
      <c r="AI181" s="128"/>
      <c r="AJ181" s="135"/>
      <c r="AK181" s="135"/>
      <c r="AQ181" s="70">
        <f t="shared" si="384"/>
        <v>0</v>
      </c>
      <c r="AS181" s="128"/>
      <c r="AT181" s="135"/>
      <c r="AU181" s="135"/>
      <c r="BC181" s="128"/>
      <c r="BD181" s="135"/>
      <c r="BE181" s="135"/>
      <c r="BM181" s="128"/>
      <c r="BN181" s="135"/>
      <c r="BO181" s="135"/>
      <c r="BW181" s="128"/>
      <c r="BX181" s="135"/>
      <c r="BY181" s="135"/>
      <c r="CG181" s="128"/>
      <c r="CH181" s="135"/>
      <c r="CI181" s="135"/>
      <c r="CR181" s="128"/>
      <c r="CS181" s="135"/>
      <c r="CT181" s="135"/>
      <c r="CV181" s="134"/>
      <c r="CW181" s="134"/>
      <c r="CX181" s="134"/>
      <c r="CY181" s="134"/>
      <c r="CZ181" s="134"/>
      <c r="DC181" s="128"/>
      <c r="DD181" s="135"/>
      <c r="DE181" s="135"/>
      <c r="DG181" s="134"/>
      <c r="DH181" s="134"/>
      <c r="DI181" s="134"/>
      <c r="DJ181" s="134"/>
      <c r="DM181" s="128"/>
      <c r="DN181" s="135"/>
      <c r="DO181" s="135"/>
      <c r="DQ181" s="134"/>
      <c r="DR181" s="134"/>
      <c r="DS181" s="134"/>
      <c r="DT181" s="134"/>
      <c r="DW181" s="128"/>
      <c r="DX181" s="135"/>
      <c r="DY181" s="135"/>
      <c r="EA181" s="134"/>
      <c r="EB181" s="134"/>
      <c r="EC181" s="134"/>
      <c r="ED181" s="134"/>
      <c r="EG181" s="128"/>
      <c r="EH181" s="135"/>
      <c r="EI181" s="135"/>
      <c r="EK181" s="134"/>
      <c r="EL181" s="134"/>
      <c r="EM181" s="134"/>
      <c r="EN181" s="134"/>
      <c r="EO181" s="134"/>
      <c r="ER181" s="128"/>
      <c r="ES181" s="135"/>
      <c r="ET181" s="135"/>
      <c r="EV181" s="134"/>
      <c r="EW181" s="134"/>
      <c r="EX181" s="134"/>
      <c r="EY181" s="134"/>
      <c r="IB181" s="128"/>
      <c r="IC181" s="135"/>
      <c r="ID181" s="135"/>
      <c r="IJ181" s="138"/>
      <c r="IM181" s="128"/>
      <c r="IN181" s="135"/>
      <c r="IO181" s="135"/>
      <c r="IU181" s="138"/>
    </row>
    <row r="182" spans="1:255" s="70" customFormat="1" x14ac:dyDescent="0.2">
      <c r="A182" s="128"/>
      <c r="B182" s="135">
        <f t="shared" si="378"/>
        <v>0</v>
      </c>
      <c r="C182" s="135">
        <f t="shared" si="379"/>
        <v>0</v>
      </c>
      <c r="D182" s="133">
        <f t="shared" si="380"/>
        <v>0</v>
      </c>
      <c r="E182" s="133"/>
      <c r="F182" s="133">
        <f t="shared" si="381"/>
        <v>0</v>
      </c>
      <c r="G182" s="133"/>
      <c r="H182" s="133"/>
      <c r="I182" s="133"/>
      <c r="J182" s="133">
        <f t="shared" si="382"/>
        <v>0</v>
      </c>
      <c r="K182" s="133"/>
      <c r="L182" s="133"/>
      <c r="M182" s="133"/>
      <c r="N182" s="133"/>
      <c r="O182" s="128"/>
      <c r="P182" s="135"/>
      <c r="Q182" s="135"/>
      <c r="R182" s="133"/>
      <c r="S182" s="133"/>
      <c r="T182" s="133"/>
      <c r="U182" s="133"/>
      <c r="V182" s="133"/>
      <c r="W182" s="133"/>
      <c r="Y182" s="128"/>
      <c r="Z182" s="135"/>
      <c r="AA182" s="135"/>
      <c r="AG182" s="135">
        <f t="shared" si="383"/>
        <v>0</v>
      </c>
      <c r="AH182" s="135"/>
      <c r="AI182" s="128"/>
      <c r="AJ182" s="135"/>
      <c r="AK182" s="135"/>
      <c r="AQ182" s="70">
        <f t="shared" si="384"/>
        <v>0</v>
      </c>
      <c r="AS182" s="128"/>
      <c r="AT182" s="135"/>
      <c r="AU182" s="135"/>
      <c r="BC182" s="128"/>
      <c r="BD182" s="135"/>
      <c r="BE182" s="135"/>
      <c r="BM182" s="128"/>
      <c r="BN182" s="135"/>
      <c r="BO182" s="135"/>
      <c r="BW182" s="128"/>
      <c r="BX182" s="135"/>
      <c r="BY182" s="135"/>
      <c r="CG182" s="128"/>
      <c r="CH182" s="135"/>
      <c r="CI182" s="135"/>
      <c r="CR182" s="128"/>
      <c r="CS182" s="135"/>
      <c r="CT182" s="135"/>
      <c r="CV182" s="134"/>
      <c r="CW182" s="134"/>
      <c r="CX182" s="134"/>
      <c r="CY182" s="134"/>
      <c r="CZ182" s="134"/>
      <c r="DC182" s="128"/>
      <c r="DD182" s="135"/>
      <c r="DE182" s="135"/>
      <c r="DG182" s="134"/>
      <c r="DH182" s="134"/>
      <c r="DI182" s="134"/>
      <c r="DJ182" s="134"/>
      <c r="DM182" s="128"/>
      <c r="DN182" s="135"/>
      <c r="DO182" s="135"/>
      <c r="DQ182" s="134"/>
      <c r="DR182" s="134"/>
      <c r="DS182" s="134"/>
      <c r="DT182" s="134"/>
      <c r="DW182" s="128"/>
      <c r="DX182" s="135"/>
      <c r="DY182" s="135"/>
      <c r="EA182" s="134"/>
      <c r="EB182" s="134"/>
      <c r="EC182" s="134"/>
      <c r="ED182" s="134"/>
      <c r="EG182" s="128"/>
      <c r="EH182" s="135"/>
      <c r="EI182" s="135"/>
      <c r="EK182" s="134"/>
      <c r="EL182" s="134"/>
      <c r="EM182" s="134"/>
      <c r="EN182" s="134"/>
      <c r="EO182" s="134"/>
      <c r="ER182" s="128"/>
      <c r="ES182" s="135"/>
      <c r="ET182" s="135"/>
      <c r="EV182" s="134"/>
      <c r="EW182" s="134"/>
      <c r="EX182" s="134"/>
      <c r="EY182" s="134"/>
      <c r="IB182" s="128"/>
      <c r="IC182" s="135"/>
      <c r="ID182" s="135"/>
      <c r="IJ182" s="138"/>
      <c r="IM182" s="128"/>
      <c r="IN182" s="135"/>
      <c r="IO182" s="135"/>
      <c r="IU182" s="138"/>
    </row>
    <row r="183" spans="1:255" s="70" customFormat="1" x14ac:dyDescent="0.2">
      <c r="A183" s="133"/>
      <c r="B183" s="135">
        <f t="shared" si="378"/>
        <v>0</v>
      </c>
      <c r="C183" s="135">
        <f t="shared" si="379"/>
        <v>0</v>
      </c>
      <c r="D183" s="133">
        <f t="shared" si="380"/>
        <v>0</v>
      </c>
      <c r="E183" s="133"/>
      <c r="F183" s="133">
        <f t="shared" si="381"/>
        <v>0</v>
      </c>
      <c r="G183" s="133"/>
      <c r="H183" s="133"/>
      <c r="I183" s="133"/>
      <c r="J183" s="133">
        <f t="shared" si="382"/>
        <v>0</v>
      </c>
      <c r="K183" s="133"/>
      <c r="L183" s="133"/>
      <c r="M183" s="133"/>
      <c r="N183" s="133"/>
      <c r="O183" s="128"/>
      <c r="P183" s="135"/>
      <c r="Q183" s="135"/>
      <c r="R183" s="133"/>
      <c r="S183" s="133"/>
      <c r="T183" s="133"/>
      <c r="U183" s="133"/>
      <c r="V183" s="133"/>
      <c r="W183" s="133"/>
      <c r="Y183" s="128"/>
      <c r="Z183" s="135"/>
      <c r="AA183" s="135"/>
      <c r="AG183" s="135">
        <f t="shared" si="383"/>
        <v>0</v>
      </c>
      <c r="AH183" s="135"/>
      <c r="AI183" s="128"/>
      <c r="AJ183" s="135"/>
      <c r="AK183" s="135"/>
      <c r="AQ183" s="70">
        <f t="shared" si="384"/>
        <v>0</v>
      </c>
      <c r="AS183" s="128"/>
      <c r="AT183" s="135"/>
      <c r="AU183" s="135"/>
      <c r="BC183" s="128"/>
      <c r="BD183" s="135"/>
      <c r="BE183" s="135"/>
      <c r="BM183" s="128"/>
      <c r="BN183" s="135"/>
      <c r="BO183" s="135"/>
      <c r="BW183" s="128"/>
      <c r="BX183" s="135"/>
      <c r="BY183" s="135"/>
      <c r="CG183" s="128"/>
      <c r="CH183" s="135"/>
      <c r="CI183" s="135"/>
      <c r="CR183" s="128"/>
      <c r="CS183" s="135"/>
      <c r="CT183" s="135"/>
      <c r="CV183" s="134"/>
      <c r="CW183" s="134"/>
      <c r="CX183" s="134"/>
      <c r="CY183" s="134"/>
      <c r="CZ183" s="134"/>
      <c r="DC183" s="128"/>
      <c r="DD183" s="135"/>
      <c r="DE183" s="135"/>
      <c r="DG183" s="134"/>
      <c r="DH183" s="134"/>
      <c r="DI183" s="134"/>
      <c r="DJ183" s="134"/>
      <c r="DM183" s="128"/>
      <c r="DN183" s="135"/>
      <c r="DO183" s="135"/>
      <c r="DQ183" s="134"/>
      <c r="DR183" s="134"/>
      <c r="DS183" s="134"/>
      <c r="DT183" s="134"/>
      <c r="DW183" s="128"/>
      <c r="DX183" s="135"/>
      <c r="DY183" s="135"/>
      <c r="EA183" s="134"/>
      <c r="EB183" s="134"/>
      <c r="EC183" s="134"/>
      <c r="ED183" s="134"/>
      <c r="EG183" s="128"/>
      <c r="EH183" s="135"/>
      <c r="EI183" s="135"/>
      <c r="EK183" s="134"/>
      <c r="EL183" s="134"/>
      <c r="EM183" s="134"/>
      <c r="EN183" s="134"/>
      <c r="EO183" s="134"/>
      <c r="ER183" s="128"/>
      <c r="ES183" s="135"/>
      <c r="ET183" s="135"/>
      <c r="EV183" s="134"/>
      <c r="EW183" s="134"/>
      <c r="EX183" s="134"/>
      <c r="EY183" s="134"/>
      <c r="IB183" s="128"/>
      <c r="IC183" s="135"/>
      <c r="ID183" s="135"/>
      <c r="IJ183" s="138"/>
      <c r="IM183" s="128"/>
      <c r="IN183" s="135"/>
      <c r="IO183" s="135"/>
      <c r="IU183" s="138"/>
    </row>
    <row r="184" spans="1:255" s="70" customFormat="1" x14ac:dyDescent="0.2">
      <c r="A184" s="133"/>
      <c r="B184" s="135">
        <f t="shared" si="378"/>
        <v>0</v>
      </c>
      <c r="C184" s="135">
        <f t="shared" si="379"/>
        <v>0</v>
      </c>
      <c r="D184" s="133">
        <f t="shared" si="380"/>
        <v>0</v>
      </c>
      <c r="E184" s="133"/>
      <c r="F184" s="133">
        <f t="shared" si="381"/>
        <v>0</v>
      </c>
      <c r="G184" s="133"/>
      <c r="H184" s="133"/>
      <c r="I184" s="133"/>
      <c r="J184" s="133">
        <f t="shared" si="382"/>
        <v>0</v>
      </c>
      <c r="K184" s="133"/>
      <c r="L184" s="133"/>
      <c r="M184" s="133"/>
      <c r="N184" s="133"/>
      <c r="O184" s="128"/>
      <c r="P184" s="133"/>
      <c r="Q184" s="133"/>
      <c r="R184" s="133"/>
      <c r="S184" s="133"/>
      <c r="T184" s="133"/>
      <c r="U184" s="133"/>
      <c r="V184" s="133"/>
      <c r="W184" s="133"/>
      <c r="Y184" s="128"/>
      <c r="AI184" s="128"/>
      <c r="AS184" s="128"/>
      <c r="BC184" s="128"/>
      <c r="BM184" s="128"/>
      <c r="BW184" s="128"/>
      <c r="CG184" s="128"/>
      <c r="CR184" s="128"/>
      <c r="CV184" s="134"/>
      <c r="CW184" s="134"/>
      <c r="CX184" s="134"/>
      <c r="CY184" s="134"/>
      <c r="CZ184" s="134"/>
      <c r="DC184" s="128"/>
      <c r="DG184" s="134"/>
      <c r="DH184" s="134"/>
      <c r="DI184" s="134"/>
      <c r="DJ184" s="134"/>
      <c r="DM184" s="128"/>
      <c r="DQ184" s="134"/>
      <c r="DR184" s="134"/>
      <c r="DS184" s="134"/>
      <c r="DT184" s="134"/>
      <c r="DW184" s="128"/>
      <c r="EA184" s="134"/>
      <c r="EB184" s="134"/>
      <c r="EC184" s="134"/>
      <c r="ED184" s="134"/>
      <c r="EG184" s="128"/>
      <c r="EK184" s="134"/>
      <c r="EL184" s="134"/>
      <c r="EM184" s="134"/>
      <c r="EN184" s="134"/>
      <c r="EO184" s="134"/>
      <c r="ER184" s="128"/>
      <c r="EV184" s="134"/>
      <c r="EW184" s="134"/>
      <c r="EX184" s="134"/>
      <c r="EY184" s="134"/>
      <c r="IB184" s="128"/>
      <c r="IC184" s="135"/>
      <c r="ID184" s="135"/>
      <c r="IJ184" s="138"/>
      <c r="IM184" s="128"/>
      <c r="IN184" s="135"/>
      <c r="IO184" s="135"/>
      <c r="IU184" s="138"/>
    </row>
    <row r="185" spans="1:255" s="70" customFormat="1" x14ac:dyDescent="0.2">
      <c r="A185" s="128"/>
      <c r="B185" s="135">
        <f t="shared" si="378"/>
        <v>0</v>
      </c>
      <c r="C185" s="135">
        <f t="shared" si="379"/>
        <v>0</v>
      </c>
      <c r="D185" s="133">
        <f t="shared" si="380"/>
        <v>0</v>
      </c>
      <c r="E185" s="133"/>
      <c r="F185" s="133">
        <f t="shared" si="381"/>
        <v>0</v>
      </c>
      <c r="G185" s="133"/>
      <c r="H185" s="133"/>
      <c r="I185" s="133"/>
      <c r="J185" s="133">
        <f t="shared" si="382"/>
        <v>0</v>
      </c>
      <c r="K185" s="133"/>
      <c r="L185" s="133"/>
      <c r="M185" s="133"/>
      <c r="N185" s="133"/>
      <c r="O185" s="128"/>
      <c r="P185" s="135"/>
      <c r="Q185" s="135"/>
      <c r="R185" s="133"/>
      <c r="S185" s="133"/>
      <c r="T185" s="133"/>
      <c r="U185" s="133"/>
      <c r="V185" s="133"/>
      <c r="W185" s="133"/>
      <c r="Y185" s="128"/>
      <c r="Z185" s="135"/>
      <c r="AA185" s="135"/>
      <c r="AG185" s="135">
        <f t="shared" ref="AG185:AG190" si="385">VLOOKUP($O185,Namn,27)</f>
        <v>0</v>
      </c>
      <c r="AH185" s="135"/>
      <c r="AI185" s="128"/>
      <c r="AJ185" s="135"/>
      <c r="AK185" s="135"/>
      <c r="AQ185" s="70">
        <f t="shared" ref="AQ185:AQ190" si="386">VLOOKUP($O185,Namn,26)</f>
        <v>0</v>
      </c>
      <c r="AS185" s="128"/>
      <c r="AT185" s="135"/>
      <c r="AU185" s="135"/>
      <c r="BC185" s="128"/>
      <c r="BD185" s="135"/>
      <c r="BE185" s="135"/>
      <c r="BM185" s="128"/>
      <c r="BN185" s="135"/>
      <c r="BO185" s="135"/>
      <c r="BW185" s="128"/>
      <c r="BX185" s="135"/>
      <c r="BY185" s="135"/>
      <c r="CG185" s="128"/>
      <c r="CH185" s="135"/>
      <c r="CI185" s="135"/>
      <c r="CR185" s="128"/>
      <c r="CS185" s="135"/>
      <c r="CT185" s="135"/>
      <c r="CV185" s="134"/>
      <c r="CW185" s="134"/>
      <c r="CX185" s="134"/>
      <c r="CY185" s="134"/>
      <c r="CZ185" s="134"/>
      <c r="DC185" s="128"/>
      <c r="DD185" s="135"/>
      <c r="DE185" s="135"/>
      <c r="DG185" s="134"/>
      <c r="DH185" s="134"/>
      <c r="DI185" s="134"/>
      <c r="DJ185" s="134"/>
      <c r="DM185" s="128"/>
      <c r="DN185" s="135"/>
      <c r="DO185" s="135"/>
      <c r="DQ185" s="134"/>
      <c r="DR185" s="134"/>
      <c r="DS185" s="134"/>
      <c r="DT185" s="134"/>
      <c r="DW185" s="128"/>
      <c r="DX185" s="135"/>
      <c r="DY185" s="135"/>
      <c r="EA185" s="134"/>
      <c r="EB185" s="134"/>
      <c r="EC185" s="134"/>
      <c r="ED185" s="134"/>
      <c r="EG185" s="128"/>
      <c r="EH185" s="135"/>
      <c r="EI185" s="135"/>
      <c r="EK185" s="134"/>
      <c r="EL185" s="134"/>
      <c r="EM185" s="134"/>
      <c r="EN185" s="134"/>
      <c r="EO185" s="134"/>
      <c r="ER185" s="128"/>
      <c r="ES185" s="135"/>
      <c r="ET185" s="135"/>
      <c r="EV185" s="134"/>
      <c r="EW185" s="134"/>
      <c r="EX185" s="134"/>
      <c r="EY185" s="134"/>
      <c r="IB185" s="128"/>
      <c r="IC185" s="135"/>
      <c r="ID185" s="135"/>
      <c r="IJ185" s="138"/>
      <c r="IM185" s="128"/>
      <c r="IN185" s="135"/>
      <c r="IO185" s="135"/>
      <c r="IU185" s="138"/>
    </row>
    <row r="186" spans="1:255" s="70" customFormat="1" x14ac:dyDescent="0.2">
      <c r="A186" s="133"/>
      <c r="B186" s="135">
        <f t="shared" si="378"/>
        <v>0</v>
      </c>
      <c r="C186" s="135">
        <f t="shared" si="379"/>
        <v>0</v>
      </c>
      <c r="D186" s="133">
        <f t="shared" si="380"/>
        <v>0</v>
      </c>
      <c r="E186" s="133"/>
      <c r="F186" s="133">
        <f t="shared" si="381"/>
        <v>0</v>
      </c>
      <c r="G186" s="133"/>
      <c r="H186" s="133"/>
      <c r="I186" s="133"/>
      <c r="J186" s="133">
        <f t="shared" si="382"/>
        <v>0</v>
      </c>
      <c r="K186" s="133"/>
      <c r="L186" s="133"/>
      <c r="M186" s="133"/>
      <c r="N186" s="133"/>
      <c r="O186" s="128"/>
      <c r="P186" s="135"/>
      <c r="Q186" s="135"/>
      <c r="R186" s="133"/>
      <c r="S186" s="133"/>
      <c r="T186" s="133"/>
      <c r="U186" s="133"/>
      <c r="V186" s="133"/>
      <c r="W186" s="133"/>
      <c r="Y186" s="128"/>
      <c r="Z186" s="135"/>
      <c r="AA186" s="135"/>
      <c r="AG186" s="135">
        <f t="shared" si="385"/>
        <v>0</v>
      </c>
      <c r="AH186" s="135"/>
      <c r="AI186" s="128"/>
      <c r="AJ186" s="135"/>
      <c r="AK186" s="135"/>
      <c r="AQ186" s="70">
        <f t="shared" si="386"/>
        <v>0</v>
      </c>
      <c r="AS186" s="128"/>
      <c r="AT186" s="135"/>
      <c r="AU186" s="135"/>
      <c r="BC186" s="128"/>
      <c r="BD186" s="135"/>
      <c r="BE186" s="135"/>
      <c r="BM186" s="128"/>
      <c r="BN186" s="135"/>
      <c r="BO186" s="135"/>
      <c r="BW186" s="128"/>
      <c r="BX186" s="135"/>
      <c r="BY186" s="135"/>
      <c r="CG186" s="128"/>
      <c r="CH186" s="135"/>
      <c r="CI186" s="135"/>
      <c r="CR186" s="128"/>
      <c r="CS186" s="135"/>
      <c r="CT186" s="135"/>
      <c r="CV186" s="134"/>
      <c r="CW186" s="134"/>
      <c r="CX186" s="134"/>
      <c r="CY186" s="134"/>
      <c r="CZ186" s="134"/>
      <c r="DC186" s="128"/>
      <c r="DD186" s="135"/>
      <c r="DE186" s="135"/>
      <c r="DG186" s="134"/>
      <c r="DH186" s="134"/>
      <c r="DI186" s="134"/>
      <c r="DJ186" s="134"/>
      <c r="DM186" s="128"/>
      <c r="DN186" s="135"/>
      <c r="DO186" s="135"/>
      <c r="DQ186" s="134"/>
      <c r="DR186" s="134"/>
      <c r="DS186" s="134"/>
      <c r="DT186" s="134"/>
      <c r="DW186" s="128"/>
      <c r="DX186" s="135"/>
      <c r="DY186" s="135"/>
      <c r="EA186" s="134"/>
      <c r="EB186" s="134"/>
      <c r="EC186" s="134"/>
      <c r="ED186" s="134"/>
      <c r="EG186" s="128"/>
      <c r="EH186" s="135"/>
      <c r="EI186" s="135"/>
      <c r="EK186" s="134"/>
      <c r="EL186" s="134"/>
      <c r="EM186" s="134"/>
      <c r="EN186" s="134"/>
      <c r="EO186" s="134"/>
      <c r="ER186" s="128"/>
      <c r="ES186" s="135"/>
      <c r="ET186" s="135"/>
      <c r="EV186" s="134"/>
      <c r="EW186" s="134"/>
      <c r="EX186" s="134"/>
      <c r="EY186" s="134"/>
      <c r="IB186" s="128"/>
      <c r="IC186" s="135"/>
      <c r="ID186" s="135"/>
      <c r="IJ186" s="138"/>
      <c r="IM186" s="128"/>
      <c r="IN186" s="135"/>
      <c r="IO186" s="135"/>
      <c r="IU186" s="138"/>
    </row>
    <row r="187" spans="1:255" s="70" customFormat="1" x14ac:dyDescent="0.2">
      <c r="A187" s="128"/>
      <c r="B187" s="135">
        <f t="shared" si="378"/>
        <v>0</v>
      </c>
      <c r="C187" s="135">
        <f t="shared" si="379"/>
        <v>0</v>
      </c>
      <c r="D187" s="133">
        <f t="shared" si="380"/>
        <v>0</v>
      </c>
      <c r="E187" s="133"/>
      <c r="F187" s="133">
        <f t="shared" si="381"/>
        <v>0</v>
      </c>
      <c r="G187" s="133"/>
      <c r="H187" s="133"/>
      <c r="I187" s="133"/>
      <c r="J187" s="133">
        <f t="shared" si="382"/>
        <v>0</v>
      </c>
      <c r="K187" s="133"/>
      <c r="L187" s="133"/>
      <c r="M187" s="133"/>
      <c r="N187" s="133"/>
      <c r="O187" s="128"/>
      <c r="P187" s="135"/>
      <c r="Q187" s="135"/>
      <c r="R187" s="133"/>
      <c r="S187" s="133"/>
      <c r="T187" s="133"/>
      <c r="U187" s="133"/>
      <c r="V187" s="133"/>
      <c r="W187" s="133"/>
      <c r="Y187" s="128"/>
      <c r="Z187" s="135"/>
      <c r="AA187" s="135"/>
      <c r="AG187" s="135">
        <f t="shared" si="385"/>
        <v>0</v>
      </c>
      <c r="AH187" s="135"/>
      <c r="AI187" s="128"/>
      <c r="AJ187" s="135"/>
      <c r="AK187" s="135"/>
      <c r="AQ187" s="70">
        <f t="shared" si="386"/>
        <v>0</v>
      </c>
      <c r="AS187" s="128"/>
      <c r="AT187" s="135"/>
      <c r="AU187" s="135"/>
      <c r="BC187" s="128"/>
      <c r="BD187" s="135"/>
      <c r="BE187" s="135"/>
      <c r="BM187" s="128"/>
      <c r="BN187" s="135"/>
      <c r="BO187" s="135"/>
      <c r="BW187" s="128"/>
      <c r="BX187" s="135"/>
      <c r="BY187" s="135"/>
      <c r="CG187" s="128"/>
      <c r="CH187" s="135"/>
      <c r="CI187" s="135"/>
      <c r="CR187" s="128"/>
      <c r="CS187" s="135"/>
      <c r="CT187" s="135"/>
      <c r="CV187" s="134"/>
      <c r="CW187" s="134"/>
      <c r="CX187" s="134"/>
      <c r="CY187" s="134"/>
      <c r="CZ187" s="134"/>
      <c r="DC187" s="128"/>
      <c r="DD187" s="135"/>
      <c r="DE187" s="135"/>
      <c r="DG187" s="134"/>
      <c r="DH187" s="134"/>
      <c r="DI187" s="134"/>
      <c r="DJ187" s="134"/>
      <c r="DM187" s="128"/>
      <c r="DN187" s="135"/>
      <c r="DO187" s="135"/>
      <c r="DQ187" s="134"/>
      <c r="DR187" s="134"/>
      <c r="DS187" s="134"/>
      <c r="DT187" s="134"/>
      <c r="DW187" s="128"/>
      <c r="DX187" s="135"/>
      <c r="DY187" s="135"/>
      <c r="EA187" s="134"/>
      <c r="EB187" s="134"/>
      <c r="EC187" s="134"/>
      <c r="ED187" s="134"/>
      <c r="EG187" s="128"/>
      <c r="EH187" s="135"/>
      <c r="EI187" s="135"/>
      <c r="EK187" s="134"/>
      <c r="EL187" s="134"/>
      <c r="EM187" s="134"/>
      <c r="EN187" s="134"/>
      <c r="EO187" s="134"/>
      <c r="ER187" s="128"/>
      <c r="ES187" s="135"/>
      <c r="ET187" s="135"/>
      <c r="EV187" s="134"/>
      <c r="EW187" s="134"/>
      <c r="EX187" s="134"/>
      <c r="EY187" s="134"/>
      <c r="IB187" s="128"/>
      <c r="IC187" s="135"/>
      <c r="ID187" s="135"/>
      <c r="IJ187" s="138"/>
      <c r="IM187" s="128"/>
      <c r="IN187" s="135"/>
      <c r="IO187" s="135"/>
      <c r="IU187" s="138"/>
    </row>
    <row r="188" spans="1:255" s="70" customFormat="1" x14ac:dyDescent="0.2">
      <c r="A188" s="133"/>
      <c r="B188" s="135">
        <f t="shared" si="378"/>
        <v>0</v>
      </c>
      <c r="C188" s="135">
        <f t="shared" si="379"/>
        <v>0</v>
      </c>
      <c r="D188" s="133">
        <f t="shared" si="380"/>
        <v>0</v>
      </c>
      <c r="E188" s="133"/>
      <c r="F188" s="133">
        <f t="shared" si="381"/>
        <v>0</v>
      </c>
      <c r="G188" s="133"/>
      <c r="H188" s="133"/>
      <c r="I188" s="133"/>
      <c r="J188" s="133">
        <f t="shared" si="382"/>
        <v>0</v>
      </c>
      <c r="K188" s="133"/>
      <c r="L188" s="133"/>
      <c r="M188" s="133"/>
      <c r="N188" s="133"/>
      <c r="O188" s="128"/>
      <c r="P188" s="135"/>
      <c r="Q188" s="135"/>
      <c r="R188" s="133"/>
      <c r="S188" s="133"/>
      <c r="T188" s="133"/>
      <c r="U188" s="133"/>
      <c r="V188" s="133"/>
      <c r="W188" s="133"/>
      <c r="Y188" s="128"/>
      <c r="Z188" s="135"/>
      <c r="AA188" s="135"/>
      <c r="AG188" s="135">
        <f t="shared" si="385"/>
        <v>0</v>
      </c>
      <c r="AH188" s="135"/>
      <c r="AI188" s="128"/>
      <c r="AJ188" s="135"/>
      <c r="AK188" s="135"/>
      <c r="AQ188" s="70">
        <f t="shared" si="386"/>
        <v>0</v>
      </c>
      <c r="AS188" s="128"/>
      <c r="AT188" s="135"/>
      <c r="AU188" s="135"/>
      <c r="BC188" s="128"/>
      <c r="BD188" s="135"/>
      <c r="BE188" s="135"/>
      <c r="BM188" s="128"/>
      <c r="BN188" s="135"/>
      <c r="BO188" s="135"/>
      <c r="BW188" s="128"/>
      <c r="BX188" s="135"/>
      <c r="BY188" s="135"/>
      <c r="CG188" s="128"/>
      <c r="CH188" s="135"/>
      <c r="CI188" s="135"/>
      <c r="CR188" s="128"/>
      <c r="CS188" s="135"/>
      <c r="CT188" s="135"/>
      <c r="CV188" s="134"/>
      <c r="CW188" s="134"/>
      <c r="CX188" s="134"/>
      <c r="CY188" s="134"/>
      <c r="CZ188" s="134"/>
      <c r="DC188" s="128"/>
      <c r="DD188" s="135"/>
      <c r="DE188" s="135"/>
      <c r="DG188" s="134"/>
      <c r="DH188" s="134"/>
      <c r="DI188" s="134"/>
      <c r="DJ188" s="134"/>
      <c r="DM188" s="128"/>
      <c r="DN188" s="135"/>
      <c r="DO188" s="135"/>
      <c r="DQ188" s="134"/>
      <c r="DR188" s="134"/>
      <c r="DS188" s="134"/>
      <c r="DT188" s="134"/>
      <c r="DW188" s="128"/>
      <c r="DX188" s="135"/>
      <c r="DY188" s="135"/>
      <c r="EA188" s="134"/>
      <c r="EB188" s="134"/>
      <c r="EC188" s="134"/>
      <c r="ED188" s="134"/>
      <c r="EG188" s="128"/>
      <c r="EH188" s="135"/>
      <c r="EI188" s="135"/>
      <c r="EK188" s="134"/>
      <c r="EL188" s="134"/>
      <c r="EM188" s="134"/>
      <c r="EN188" s="134"/>
      <c r="EO188" s="134"/>
      <c r="ER188" s="128"/>
      <c r="ES188" s="135"/>
      <c r="ET188" s="135"/>
      <c r="EV188" s="134"/>
      <c r="EW188" s="134"/>
      <c r="EX188" s="134"/>
      <c r="EY188" s="134"/>
      <c r="IB188" s="128"/>
      <c r="IC188" s="135"/>
      <c r="ID188" s="135"/>
      <c r="IJ188" s="138"/>
      <c r="IM188" s="128"/>
      <c r="IN188" s="135"/>
      <c r="IO188" s="135"/>
      <c r="IU188" s="138"/>
    </row>
    <row r="189" spans="1:255" s="70" customFormat="1" x14ac:dyDescent="0.2">
      <c r="A189" s="128"/>
      <c r="B189" s="135">
        <f t="shared" si="378"/>
        <v>0</v>
      </c>
      <c r="C189" s="135">
        <f t="shared" si="379"/>
        <v>0</v>
      </c>
      <c r="D189" s="133">
        <f t="shared" si="380"/>
        <v>0</v>
      </c>
      <c r="E189" s="133"/>
      <c r="F189" s="133">
        <f t="shared" si="381"/>
        <v>0</v>
      </c>
      <c r="G189" s="133"/>
      <c r="H189" s="133"/>
      <c r="I189" s="133"/>
      <c r="J189" s="133">
        <f t="shared" si="382"/>
        <v>0</v>
      </c>
      <c r="K189" s="133"/>
      <c r="L189" s="133"/>
      <c r="M189" s="133"/>
      <c r="N189" s="133"/>
      <c r="O189" s="128"/>
      <c r="P189" s="135"/>
      <c r="Q189" s="135"/>
      <c r="R189" s="133"/>
      <c r="S189" s="133"/>
      <c r="T189" s="133"/>
      <c r="U189" s="133"/>
      <c r="V189" s="133"/>
      <c r="W189" s="133"/>
      <c r="Y189" s="128"/>
      <c r="Z189" s="135"/>
      <c r="AA189" s="135"/>
      <c r="AG189" s="135">
        <f t="shared" si="385"/>
        <v>0</v>
      </c>
      <c r="AH189" s="135"/>
      <c r="AI189" s="128"/>
      <c r="AJ189" s="135"/>
      <c r="AK189" s="135"/>
      <c r="AQ189" s="70">
        <f t="shared" si="386"/>
        <v>0</v>
      </c>
      <c r="AS189" s="128"/>
      <c r="AT189" s="135"/>
      <c r="AU189" s="135"/>
      <c r="BC189" s="128"/>
      <c r="BD189" s="135"/>
      <c r="BE189" s="135"/>
      <c r="BM189" s="128"/>
      <c r="BN189" s="135"/>
      <c r="BO189" s="135"/>
      <c r="BW189" s="128"/>
      <c r="BX189" s="135"/>
      <c r="BY189" s="135"/>
      <c r="CG189" s="128"/>
      <c r="CH189" s="135"/>
      <c r="CI189" s="135"/>
      <c r="CR189" s="128"/>
      <c r="CS189" s="135"/>
      <c r="CT189" s="135"/>
      <c r="CV189" s="134"/>
      <c r="CW189" s="134"/>
      <c r="CX189" s="134"/>
      <c r="CY189" s="134"/>
      <c r="CZ189" s="134"/>
      <c r="DC189" s="128"/>
      <c r="DD189" s="135"/>
      <c r="DE189" s="135"/>
      <c r="DG189" s="134"/>
      <c r="DH189" s="134"/>
      <c r="DI189" s="134"/>
      <c r="DJ189" s="134"/>
      <c r="DM189" s="128"/>
      <c r="DN189" s="135"/>
      <c r="DO189" s="135"/>
      <c r="DQ189" s="134"/>
      <c r="DR189" s="134"/>
      <c r="DS189" s="134"/>
      <c r="DT189" s="134"/>
      <c r="DW189" s="128"/>
      <c r="DX189" s="135"/>
      <c r="DY189" s="135"/>
      <c r="EA189" s="134"/>
      <c r="EB189" s="134"/>
      <c r="EC189" s="134"/>
      <c r="ED189" s="134"/>
      <c r="EG189" s="128"/>
      <c r="EH189" s="135"/>
      <c r="EI189" s="135"/>
      <c r="EK189" s="134"/>
      <c r="EL189" s="134"/>
      <c r="EM189" s="134"/>
      <c r="EN189" s="134"/>
      <c r="EO189" s="134"/>
      <c r="ER189" s="128"/>
      <c r="ES189" s="135"/>
      <c r="ET189" s="135"/>
      <c r="EV189" s="134"/>
      <c r="EW189" s="134"/>
      <c r="EX189" s="134"/>
      <c r="EY189" s="134"/>
      <c r="IB189" s="128"/>
      <c r="IC189" s="135"/>
      <c r="ID189" s="135"/>
      <c r="IJ189" s="138"/>
      <c r="IM189" s="128"/>
      <c r="IN189" s="135"/>
      <c r="IO189" s="135"/>
      <c r="IU189" s="138"/>
    </row>
    <row r="190" spans="1:255" s="70" customFormat="1" x14ac:dyDescent="0.2">
      <c r="A190" s="128"/>
      <c r="B190" s="135">
        <f t="shared" si="378"/>
        <v>0</v>
      </c>
      <c r="C190" s="135">
        <f t="shared" si="379"/>
        <v>0</v>
      </c>
      <c r="D190" s="133">
        <f t="shared" si="380"/>
        <v>0</v>
      </c>
      <c r="E190" s="133"/>
      <c r="F190" s="133">
        <f t="shared" si="381"/>
        <v>0</v>
      </c>
      <c r="G190" s="133"/>
      <c r="H190" s="133"/>
      <c r="I190" s="133"/>
      <c r="J190" s="133">
        <f t="shared" si="382"/>
        <v>0</v>
      </c>
      <c r="K190" s="133"/>
      <c r="L190" s="133"/>
      <c r="M190" s="133"/>
      <c r="N190" s="133"/>
      <c r="O190" s="128"/>
      <c r="P190" s="135"/>
      <c r="Q190" s="135"/>
      <c r="R190" s="133"/>
      <c r="S190" s="133"/>
      <c r="T190" s="133"/>
      <c r="U190" s="133"/>
      <c r="V190" s="133"/>
      <c r="W190" s="133"/>
      <c r="Y190" s="128"/>
      <c r="Z190" s="135"/>
      <c r="AA190" s="135"/>
      <c r="AG190" s="135">
        <f t="shared" si="385"/>
        <v>0</v>
      </c>
      <c r="AH190" s="135"/>
      <c r="AI190" s="128"/>
      <c r="AJ190" s="135"/>
      <c r="AK190" s="135"/>
      <c r="AQ190" s="70">
        <f t="shared" si="386"/>
        <v>0</v>
      </c>
      <c r="AS190" s="128"/>
      <c r="AT190" s="135"/>
      <c r="AU190" s="135"/>
      <c r="BC190" s="128"/>
      <c r="BD190" s="135"/>
      <c r="BE190" s="135"/>
      <c r="BM190" s="128"/>
      <c r="BN190" s="135"/>
      <c r="BO190" s="135"/>
      <c r="BW190" s="128"/>
      <c r="BX190" s="135"/>
      <c r="BY190" s="135"/>
      <c r="CG190" s="128"/>
      <c r="CH190" s="135"/>
      <c r="CI190" s="135"/>
      <c r="CR190" s="128"/>
      <c r="CS190" s="135"/>
      <c r="CT190" s="135"/>
      <c r="CV190" s="134"/>
      <c r="CW190" s="134"/>
      <c r="CX190" s="134"/>
      <c r="CY190" s="134"/>
      <c r="CZ190" s="134"/>
      <c r="DC190" s="128"/>
      <c r="DD190" s="135"/>
      <c r="DE190" s="135"/>
      <c r="DG190" s="134"/>
      <c r="DH190" s="134"/>
      <c r="DI190" s="134"/>
      <c r="DJ190" s="134"/>
      <c r="DM190" s="128"/>
      <c r="DN190" s="135"/>
      <c r="DO190" s="135"/>
      <c r="DQ190" s="134"/>
      <c r="DR190" s="134"/>
      <c r="DS190" s="134"/>
      <c r="DT190" s="134"/>
      <c r="DW190" s="128"/>
      <c r="DX190" s="135"/>
      <c r="DY190" s="135"/>
      <c r="EA190" s="134"/>
      <c r="EB190" s="134"/>
      <c r="EC190" s="134"/>
      <c r="ED190" s="134"/>
      <c r="EG190" s="128"/>
      <c r="EH190" s="135"/>
      <c r="EI190" s="135"/>
      <c r="EK190" s="134"/>
      <c r="EL190" s="134"/>
      <c r="EM190" s="134"/>
      <c r="EN190" s="134"/>
      <c r="EO190" s="134"/>
      <c r="ER190" s="128"/>
      <c r="ES190" s="135"/>
      <c r="ET190" s="135"/>
      <c r="EV190" s="134"/>
      <c r="EW190" s="134"/>
      <c r="EX190" s="134"/>
      <c r="EY190" s="134"/>
      <c r="IB190" s="128"/>
      <c r="IC190" s="135"/>
      <c r="ID190" s="135"/>
      <c r="IJ190" s="138"/>
      <c r="IM190" s="128"/>
      <c r="IN190" s="135"/>
      <c r="IO190" s="135"/>
      <c r="IU190" s="138"/>
    </row>
    <row r="191" spans="1:255" s="70" customFormat="1" x14ac:dyDescent="0.2">
      <c r="A191" s="128"/>
      <c r="B191" s="135">
        <f t="shared" si="378"/>
        <v>0</v>
      </c>
      <c r="C191" s="135">
        <f t="shared" si="379"/>
        <v>0</v>
      </c>
      <c r="D191" s="133">
        <f t="shared" si="380"/>
        <v>0</v>
      </c>
      <c r="E191" s="133"/>
      <c r="F191" s="133">
        <f t="shared" si="381"/>
        <v>0</v>
      </c>
      <c r="G191" s="133"/>
      <c r="H191" s="133"/>
      <c r="I191" s="133"/>
      <c r="J191" s="133">
        <f t="shared" si="382"/>
        <v>0</v>
      </c>
      <c r="K191" s="133"/>
      <c r="L191" s="133"/>
      <c r="M191" s="133"/>
      <c r="N191" s="133"/>
      <c r="O191" s="128"/>
      <c r="P191" s="133"/>
      <c r="Q191" s="133"/>
      <c r="R191" s="133"/>
      <c r="S191" s="133"/>
      <c r="T191" s="133"/>
      <c r="U191" s="133"/>
      <c r="V191" s="133"/>
      <c r="W191" s="133"/>
      <c r="Y191" s="128"/>
      <c r="AI191" s="128"/>
      <c r="AS191" s="128"/>
      <c r="BC191" s="128"/>
      <c r="BM191" s="128"/>
      <c r="BW191" s="128"/>
      <c r="CG191" s="128"/>
      <c r="CR191" s="128"/>
      <c r="CV191" s="134"/>
      <c r="CW191" s="134"/>
      <c r="CX191" s="134"/>
      <c r="CY191" s="134"/>
      <c r="CZ191" s="134"/>
      <c r="DC191" s="128"/>
      <c r="DG191" s="134"/>
      <c r="DH191" s="134"/>
      <c r="DI191" s="134"/>
      <c r="DJ191" s="134"/>
      <c r="DM191" s="128"/>
      <c r="DQ191" s="134"/>
      <c r="DR191" s="134"/>
      <c r="DS191" s="134"/>
      <c r="DT191" s="134"/>
      <c r="DW191" s="128"/>
      <c r="EA191" s="134"/>
      <c r="EB191" s="134"/>
      <c r="EC191" s="134"/>
      <c r="ED191" s="134"/>
      <c r="EG191" s="128"/>
      <c r="EK191" s="134"/>
      <c r="EL191" s="134"/>
      <c r="EM191" s="134"/>
      <c r="EN191" s="134"/>
      <c r="EO191" s="134"/>
      <c r="ER191" s="128"/>
      <c r="EV191" s="134"/>
      <c r="EW191" s="134"/>
      <c r="EX191" s="134"/>
      <c r="EY191" s="134"/>
      <c r="IB191" s="128"/>
      <c r="IC191" s="135"/>
      <c r="ID191" s="135"/>
      <c r="IJ191" s="138"/>
      <c r="IM191" s="128"/>
      <c r="IN191" s="135"/>
      <c r="IO191" s="135"/>
      <c r="IU191" s="138"/>
    </row>
    <row r="192" spans="1:255" s="70" customFormat="1" x14ac:dyDescent="0.2">
      <c r="A192" s="128"/>
      <c r="B192" s="135">
        <f t="shared" si="378"/>
        <v>0</v>
      </c>
      <c r="C192" s="135">
        <f t="shared" si="379"/>
        <v>0</v>
      </c>
      <c r="D192" s="133">
        <f t="shared" si="380"/>
        <v>0</v>
      </c>
      <c r="E192" s="133"/>
      <c r="F192" s="133">
        <f t="shared" si="381"/>
        <v>0</v>
      </c>
      <c r="G192" s="133"/>
      <c r="H192" s="133"/>
      <c r="I192" s="133"/>
      <c r="J192" s="133">
        <f t="shared" si="382"/>
        <v>0</v>
      </c>
      <c r="K192" s="133"/>
      <c r="L192" s="133"/>
      <c r="M192" s="133"/>
      <c r="N192" s="133"/>
      <c r="O192" s="128"/>
      <c r="P192" s="135"/>
      <c r="Q192" s="135"/>
      <c r="R192" s="133"/>
      <c r="S192" s="133"/>
      <c r="T192" s="133"/>
      <c r="U192" s="133"/>
      <c r="V192" s="133"/>
      <c r="W192" s="133"/>
      <c r="Y192" s="128"/>
      <c r="Z192" s="135"/>
      <c r="AA192" s="135"/>
      <c r="AG192" s="135">
        <f t="shared" ref="AG192:AG197" si="387">VLOOKUP($O192,Namn,27)</f>
        <v>0</v>
      </c>
      <c r="AH192" s="135"/>
      <c r="AI192" s="128"/>
      <c r="AJ192" s="135"/>
      <c r="AK192" s="135"/>
      <c r="AQ192" s="70">
        <f t="shared" ref="AQ192:AQ197" si="388">VLOOKUP($O192,Namn,26)</f>
        <v>0</v>
      </c>
      <c r="AS192" s="128"/>
      <c r="AT192" s="135"/>
      <c r="AU192" s="135"/>
      <c r="BC192" s="128"/>
      <c r="BD192" s="135"/>
      <c r="BE192" s="135"/>
      <c r="BM192" s="128"/>
      <c r="BN192" s="135"/>
      <c r="BO192" s="135"/>
      <c r="BW192" s="128"/>
      <c r="BX192" s="135"/>
      <c r="BY192" s="135"/>
      <c r="CG192" s="128"/>
      <c r="CH192" s="135"/>
      <c r="CI192" s="135"/>
      <c r="CR192" s="128"/>
      <c r="CS192" s="135"/>
      <c r="CT192" s="135"/>
      <c r="CV192" s="134"/>
      <c r="CW192" s="134"/>
      <c r="CX192" s="134"/>
      <c r="CY192" s="134"/>
      <c r="CZ192" s="134"/>
      <c r="DC192" s="128"/>
      <c r="DD192" s="135"/>
      <c r="DE192" s="135"/>
      <c r="DG192" s="134"/>
      <c r="DH192" s="134"/>
      <c r="DI192" s="134"/>
      <c r="DJ192" s="134"/>
      <c r="DM192" s="128"/>
      <c r="DN192" s="135"/>
      <c r="DO192" s="135"/>
      <c r="DQ192" s="134"/>
      <c r="DR192" s="134"/>
      <c r="DS192" s="134"/>
      <c r="DT192" s="134"/>
      <c r="DW192" s="128"/>
      <c r="DX192" s="135"/>
      <c r="DY192" s="135"/>
      <c r="EA192" s="134"/>
      <c r="EB192" s="134"/>
      <c r="EC192" s="134"/>
      <c r="ED192" s="134"/>
      <c r="EG192" s="128"/>
      <c r="EH192" s="135"/>
      <c r="EI192" s="135"/>
      <c r="EK192" s="134"/>
      <c r="EL192" s="134"/>
      <c r="EM192" s="134"/>
      <c r="EN192" s="134"/>
      <c r="EO192" s="134"/>
      <c r="ER192" s="128"/>
      <c r="ES192" s="135"/>
      <c r="ET192" s="135"/>
      <c r="EV192" s="134"/>
      <c r="EW192" s="134"/>
      <c r="EX192" s="134"/>
      <c r="EY192" s="134"/>
      <c r="IB192" s="128"/>
      <c r="IC192" s="135"/>
      <c r="ID192" s="135"/>
      <c r="IJ192" s="138"/>
      <c r="IM192" s="128"/>
      <c r="IN192" s="135"/>
      <c r="IO192" s="135"/>
      <c r="IU192" s="138"/>
    </row>
    <row r="193" spans="1:255" s="70" customFormat="1" x14ac:dyDescent="0.2">
      <c r="A193" s="128"/>
      <c r="B193" s="135">
        <f t="shared" si="378"/>
        <v>0</v>
      </c>
      <c r="C193" s="135">
        <f t="shared" si="379"/>
        <v>0</v>
      </c>
      <c r="D193" s="133">
        <f t="shared" si="380"/>
        <v>0</v>
      </c>
      <c r="E193" s="133"/>
      <c r="F193" s="133">
        <f t="shared" si="381"/>
        <v>0</v>
      </c>
      <c r="G193" s="133"/>
      <c r="H193" s="133"/>
      <c r="I193" s="133"/>
      <c r="J193" s="133">
        <f t="shared" si="382"/>
        <v>0</v>
      </c>
      <c r="K193" s="133"/>
      <c r="L193" s="133"/>
      <c r="M193" s="133"/>
      <c r="N193" s="133"/>
      <c r="O193" s="128"/>
      <c r="P193" s="135"/>
      <c r="Q193" s="135"/>
      <c r="R193" s="133"/>
      <c r="S193" s="133"/>
      <c r="T193" s="133"/>
      <c r="U193" s="133"/>
      <c r="V193" s="133"/>
      <c r="W193" s="133"/>
      <c r="Y193" s="128"/>
      <c r="Z193" s="135"/>
      <c r="AA193" s="135"/>
      <c r="AG193" s="135">
        <f t="shared" si="387"/>
        <v>0</v>
      </c>
      <c r="AH193" s="135"/>
      <c r="AI193" s="128"/>
      <c r="AJ193" s="135"/>
      <c r="AK193" s="135"/>
      <c r="AQ193" s="70">
        <f t="shared" si="388"/>
        <v>0</v>
      </c>
      <c r="AS193" s="128"/>
      <c r="AT193" s="135"/>
      <c r="AU193" s="135"/>
      <c r="BC193" s="128"/>
      <c r="BD193" s="135"/>
      <c r="BE193" s="135"/>
      <c r="BM193" s="128"/>
      <c r="BN193" s="135"/>
      <c r="BO193" s="135"/>
      <c r="BW193" s="128"/>
      <c r="BX193" s="135"/>
      <c r="BY193" s="135"/>
      <c r="CG193" s="128"/>
      <c r="CH193" s="135"/>
      <c r="CI193" s="135"/>
      <c r="CR193" s="128"/>
      <c r="CS193" s="135"/>
      <c r="CT193" s="135"/>
      <c r="CV193" s="134"/>
      <c r="CW193" s="134"/>
      <c r="CX193" s="134"/>
      <c r="CY193" s="134"/>
      <c r="CZ193" s="134"/>
      <c r="DC193" s="128"/>
      <c r="DD193" s="135"/>
      <c r="DE193" s="135"/>
      <c r="DG193" s="134"/>
      <c r="DH193" s="134"/>
      <c r="DI193" s="134"/>
      <c r="DJ193" s="134"/>
      <c r="DM193" s="128"/>
      <c r="DN193" s="135"/>
      <c r="DO193" s="135"/>
      <c r="DQ193" s="134"/>
      <c r="DR193" s="134"/>
      <c r="DS193" s="134"/>
      <c r="DT193" s="134"/>
      <c r="DW193" s="128"/>
      <c r="DX193" s="135"/>
      <c r="DY193" s="135"/>
      <c r="EA193" s="134"/>
      <c r="EB193" s="134"/>
      <c r="EC193" s="134"/>
      <c r="ED193" s="134"/>
      <c r="EG193" s="128"/>
      <c r="EH193" s="135"/>
      <c r="EI193" s="135"/>
      <c r="EK193" s="134"/>
      <c r="EL193" s="134"/>
      <c r="EM193" s="134"/>
      <c r="EN193" s="134"/>
      <c r="EO193" s="134"/>
      <c r="ER193" s="128"/>
      <c r="ES193" s="135"/>
      <c r="ET193" s="135"/>
      <c r="EV193" s="134"/>
      <c r="EW193" s="134"/>
      <c r="EX193" s="134"/>
      <c r="EY193" s="134"/>
      <c r="IB193" s="128"/>
      <c r="IC193" s="135"/>
      <c r="ID193" s="135"/>
      <c r="IJ193" s="138"/>
      <c r="IM193" s="128"/>
      <c r="IN193" s="135"/>
      <c r="IO193" s="135"/>
      <c r="IU193" s="138"/>
    </row>
    <row r="194" spans="1:255" s="70" customFormat="1" x14ac:dyDescent="0.2">
      <c r="A194" s="128"/>
      <c r="B194" s="135">
        <f t="shared" si="378"/>
        <v>0</v>
      </c>
      <c r="C194" s="135">
        <f t="shared" si="379"/>
        <v>0</v>
      </c>
      <c r="D194" s="133">
        <f t="shared" si="380"/>
        <v>0</v>
      </c>
      <c r="E194" s="133"/>
      <c r="F194" s="133">
        <f t="shared" si="381"/>
        <v>0</v>
      </c>
      <c r="G194" s="133"/>
      <c r="H194" s="133"/>
      <c r="I194" s="133"/>
      <c r="J194" s="133">
        <f t="shared" si="382"/>
        <v>0</v>
      </c>
      <c r="K194" s="133"/>
      <c r="L194" s="133"/>
      <c r="M194" s="133"/>
      <c r="N194" s="133"/>
      <c r="O194" s="128"/>
      <c r="P194" s="135"/>
      <c r="Q194" s="135"/>
      <c r="R194" s="133"/>
      <c r="S194" s="133"/>
      <c r="T194" s="133"/>
      <c r="U194" s="133"/>
      <c r="V194" s="133"/>
      <c r="W194" s="133"/>
      <c r="Y194" s="128"/>
      <c r="Z194" s="135"/>
      <c r="AA194" s="135"/>
      <c r="AG194" s="135">
        <f t="shared" si="387"/>
        <v>0</v>
      </c>
      <c r="AH194" s="135"/>
      <c r="AI194" s="128"/>
      <c r="AJ194" s="135"/>
      <c r="AK194" s="135"/>
      <c r="AQ194" s="70">
        <f t="shared" si="388"/>
        <v>0</v>
      </c>
      <c r="AS194" s="128"/>
      <c r="AT194" s="135"/>
      <c r="AU194" s="135"/>
      <c r="BC194" s="128"/>
      <c r="BD194" s="135"/>
      <c r="BE194" s="135"/>
      <c r="BM194" s="128"/>
      <c r="BN194" s="135"/>
      <c r="BO194" s="135"/>
      <c r="BW194" s="128"/>
      <c r="BX194" s="135"/>
      <c r="BY194" s="135"/>
      <c r="CG194" s="128"/>
      <c r="CH194" s="135"/>
      <c r="CI194" s="135"/>
      <c r="CR194" s="128"/>
      <c r="CS194" s="135"/>
      <c r="CT194" s="135"/>
      <c r="CV194" s="134"/>
      <c r="CW194" s="134"/>
      <c r="CX194" s="134"/>
      <c r="CY194" s="134"/>
      <c r="CZ194" s="134"/>
      <c r="DC194" s="128"/>
      <c r="DD194" s="135"/>
      <c r="DE194" s="135"/>
      <c r="DG194" s="134"/>
      <c r="DH194" s="134"/>
      <c r="DI194" s="134"/>
      <c r="DJ194" s="134"/>
      <c r="DM194" s="128"/>
      <c r="DN194" s="135"/>
      <c r="DO194" s="135"/>
      <c r="DQ194" s="134"/>
      <c r="DR194" s="134"/>
      <c r="DS194" s="134"/>
      <c r="DT194" s="134"/>
      <c r="DW194" s="128"/>
      <c r="DX194" s="135"/>
      <c r="DY194" s="135"/>
      <c r="EA194" s="134"/>
      <c r="EB194" s="134"/>
      <c r="EC194" s="134"/>
      <c r="ED194" s="134"/>
      <c r="EG194" s="128"/>
      <c r="EH194" s="135"/>
      <c r="EI194" s="135"/>
      <c r="EK194" s="134"/>
      <c r="EL194" s="134"/>
      <c r="EM194" s="134"/>
      <c r="EN194" s="134"/>
      <c r="EO194" s="134"/>
      <c r="ER194" s="128"/>
      <c r="ES194" s="135"/>
      <c r="ET194" s="135"/>
      <c r="EV194" s="134"/>
      <c r="EW194" s="134"/>
      <c r="EX194" s="134"/>
      <c r="EY194" s="134"/>
      <c r="IB194" s="128"/>
      <c r="IC194" s="135"/>
      <c r="ID194" s="135"/>
      <c r="IJ194" s="138"/>
      <c r="IM194" s="128"/>
      <c r="IN194" s="135"/>
      <c r="IO194" s="135"/>
      <c r="IU194" s="138"/>
    </row>
    <row r="195" spans="1:255" s="70" customFormat="1" x14ac:dyDescent="0.2">
      <c r="A195" s="128"/>
      <c r="B195" s="135">
        <f t="shared" si="378"/>
        <v>0</v>
      </c>
      <c r="C195" s="135">
        <f t="shared" si="379"/>
        <v>0</v>
      </c>
      <c r="D195" s="133">
        <f t="shared" si="380"/>
        <v>0</v>
      </c>
      <c r="E195" s="133"/>
      <c r="F195" s="133">
        <f t="shared" si="381"/>
        <v>0</v>
      </c>
      <c r="G195" s="133"/>
      <c r="H195" s="133"/>
      <c r="I195" s="133"/>
      <c r="J195" s="133">
        <f t="shared" si="382"/>
        <v>0</v>
      </c>
      <c r="K195" s="133"/>
      <c r="L195" s="133"/>
      <c r="M195" s="133"/>
      <c r="N195" s="133"/>
      <c r="O195" s="128"/>
      <c r="P195" s="135"/>
      <c r="Q195" s="135"/>
      <c r="R195" s="133"/>
      <c r="S195" s="133"/>
      <c r="T195" s="133"/>
      <c r="U195" s="133"/>
      <c r="V195" s="133"/>
      <c r="W195" s="133"/>
      <c r="Y195" s="128"/>
      <c r="Z195" s="135"/>
      <c r="AA195" s="135"/>
      <c r="AG195" s="135">
        <f t="shared" si="387"/>
        <v>0</v>
      </c>
      <c r="AH195" s="135"/>
      <c r="AI195" s="128"/>
      <c r="AJ195" s="135"/>
      <c r="AK195" s="135"/>
      <c r="AQ195" s="70">
        <f t="shared" si="388"/>
        <v>0</v>
      </c>
      <c r="AS195" s="128"/>
      <c r="AT195" s="135"/>
      <c r="AU195" s="135"/>
      <c r="BC195" s="128"/>
      <c r="BD195" s="135"/>
      <c r="BE195" s="135"/>
      <c r="BM195" s="128"/>
      <c r="BN195" s="135"/>
      <c r="BO195" s="135"/>
      <c r="BW195" s="128"/>
      <c r="BX195" s="135"/>
      <c r="BY195" s="135"/>
      <c r="CG195" s="128"/>
      <c r="CH195" s="135"/>
      <c r="CI195" s="135"/>
      <c r="CR195" s="128"/>
      <c r="CS195" s="135"/>
      <c r="CT195" s="135"/>
      <c r="CV195" s="134"/>
      <c r="CW195" s="134"/>
      <c r="CX195" s="134"/>
      <c r="CY195" s="134"/>
      <c r="CZ195" s="134"/>
      <c r="DC195" s="128"/>
      <c r="DD195" s="135"/>
      <c r="DE195" s="135"/>
      <c r="DG195" s="134"/>
      <c r="DH195" s="134"/>
      <c r="DI195" s="134"/>
      <c r="DJ195" s="134"/>
      <c r="DM195" s="128"/>
      <c r="DN195" s="135"/>
      <c r="DO195" s="135"/>
      <c r="DQ195" s="134"/>
      <c r="DR195" s="134"/>
      <c r="DS195" s="134"/>
      <c r="DT195" s="134"/>
      <c r="DW195" s="128"/>
      <c r="DX195" s="135"/>
      <c r="DY195" s="135"/>
      <c r="EA195" s="134"/>
      <c r="EB195" s="134"/>
      <c r="EC195" s="134"/>
      <c r="ED195" s="134"/>
      <c r="EG195" s="128"/>
      <c r="EH195" s="135"/>
      <c r="EI195" s="135"/>
      <c r="EK195" s="134"/>
      <c r="EL195" s="134"/>
      <c r="EM195" s="134"/>
      <c r="EN195" s="134"/>
      <c r="EO195" s="134"/>
      <c r="ER195" s="128"/>
      <c r="ES195" s="135"/>
      <c r="ET195" s="135"/>
      <c r="EV195" s="134"/>
      <c r="EW195" s="134"/>
      <c r="EX195" s="134"/>
      <c r="EY195" s="134"/>
      <c r="IC195" s="135"/>
      <c r="ID195" s="135"/>
      <c r="IJ195" s="138"/>
      <c r="IN195" s="135"/>
      <c r="IO195" s="135"/>
      <c r="IU195" s="138"/>
    </row>
    <row r="196" spans="1:255" s="70" customFormat="1" x14ac:dyDescent="0.2">
      <c r="A196" s="128"/>
      <c r="B196" s="135">
        <f t="shared" si="378"/>
        <v>0</v>
      </c>
      <c r="C196" s="135">
        <f t="shared" si="379"/>
        <v>0</v>
      </c>
      <c r="D196" s="133">
        <f t="shared" si="380"/>
        <v>0</v>
      </c>
      <c r="E196" s="133"/>
      <c r="F196" s="133">
        <f t="shared" si="381"/>
        <v>0</v>
      </c>
      <c r="G196" s="133"/>
      <c r="H196" s="133"/>
      <c r="I196" s="133"/>
      <c r="J196" s="133">
        <f t="shared" si="382"/>
        <v>0</v>
      </c>
      <c r="K196" s="133"/>
      <c r="L196" s="133"/>
      <c r="M196" s="133"/>
      <c r="N196" s="133"/>
      <c r="O196" s="128"/>
      <c r="P196" s="135"/>
      <c r="Q196" s="135"/>
      <c r="R196" s="133"/>
      <c r="S196" s="133"/>
      <c r="T196" s="133"/>
      <c r="U196" s="133"/>
      <c r="V196" s="133"/>
      <c r="W196" s="133"/>
      <c r="Y196" s="128"/>
      <c r="Z196" s="135"/>
      <c r="AA196" s="135"/>
      <c r="AG196" s="135">
        <f t="shared" si="387"/>
        <v>0</v>
      </c>
      <c r="AH196" s="135"/>
      <c r="AI196" s="128"/>
      <c r="AJ196" s="135"/>
      <c r="AK196" s="135"/>
      <c r="AQ196" s="70">
        <f t="shared" si="388"/>
        <v>0</v>
      </c>
      <c r="AS196" s="128"/>
      <c r="AT196" s="135"/>
      <c r="AU196" s="135"/>
      <c r="BC196" s="128"/>
      <c r="BD196" s="135"/>
      <c r="BE196" s="135"/>
      <c r="BM196" s="128"/>
      <c r="BN196" s="135"/>
      <c r="BO196" s="135"/>
      <c r="BW196" s="128"/>
      <c r="BX196" s="135"/>
      <c r="BY196" s="135"/>
      <c r="CG196" s="128"/>
      <c r="CH196" s="135"/>
      <c r="CI196" s="135"/>
      <c r="CR196" s="128"/>
      <c r="CS196" s="135"/>
      <c r="CT196" s="135"/>
      <c r="CV196" s="134"/>
      <c r="CW196" s="134"/>
      <c r="CX196" s="134"/>
      <c r="CY196" s="134"/>
      <c r="CZ196" s="134"/>
      <c r="DC196" s="128"/>
      <c r="DD196" s="135"/>
      <c r="DE196" s="135"/>
      <c r="DG196" s="134"/>
      <c r="DH196" s="134"/>
      <c r="DI196" s="134"/>
      <c r="DJ196" s="134"/>
      <c r="DM196" s="128"/>
      <c r="DN196" s="135"/>
      <c r="DO196" s="135"/>
      <c r="DQ196" s="134"/>
      <c r="DR196" s="134"/>
      <c r="DS196" s="134"/>
      <c r="DT196" s="134"/>
      <c r="DW196" s="128"/>
      <c r="DX196" s="135"/>
      <c r="DY196" s="135"/>
      <c r="EA196" s="134"/>
      <c r="EB196" s="134"/>
      <c r="EC196" s="134"/>
      <c r="ED196" s="134"/>
      <c r="EG196" s="128"/>
      <c r="EH196" s="135"/>
      <c r="EI196" s="135"/>
      <c r="EK196" s="134"/>
      <c r="EL196" s="134"/>
      <c r="EM196" s="134"/>
      <c r="EN196" s="134"/>
      <c r="EO196" s="134"/>
      <c r="ER196" s="128"/>
      <c r="ES196" s="135"/>
      <c r="ET196" s="135"/>
      <c r="EV196" s="134"/>
      <c r="EW196" s="134"/>
      <c r="EX196" s="134"/>
      <c r="EY196" s="134"/>
      <c r="IB196" s="128"/>
      <c r="IC196" s="135"/>
      <c r="ID196" s="135"/>
      <c r="IJ196" s="138"/>
      <c r="IM196" s="128"/>
      <c r="IN196" s="135"/>
      <c r="IO196" s="135"/>
      <c r="IU196" s="138"/>
    </row>
    <row r="197" spans="1:255" s="70" customFormat="1" x14ac:dyDescent="0.2">
      <c r="A197" s="128"/>
      <c r="B197" s="135">
        <f t="shared" si="378"/>
        <v>0</v>
      </c>
      <c r="C197" s="135">
        <f t="shared" si="379"/>
        <v>0</v>
      </c>
      <c r="D197" s="133">
        <f t="shared" si="380"/>
        <v>0</v>
      </c>
      <c r="E197" s="133"/>
      <c r="F197" s="133">
        <f t="shared" si="381"/>
        <v>0</v>
      </c>
      <c r="G197" s="133"/>
      <c r="H197" s="133"/>
      <c r="I197" s="133"/>
      <c r="J197" s="133">
        <f t="shared" si="382"/>
        <v>0</v>
      </c>
      <c r="K197" s="133"/>
      <c r="L197" s="133"/>
      <c r="M197" s="133"/>
      <c r="N197" s="133"/>
      <c r="O197" s="128"/>
      <c r="P197" s="135"/>
      <c r="Q197" s="135"/>
      <c r="R197" s="133"/>
      <c r="S197" s="133"/>
      <c r="T197" s="133"/>
      <c r="U197" s="133"/>
      <c r="V197" s="133"/>
      <c r="W197" s="133"/>
      <c r="Y197" s="128"/>
      <c r="Z197" s="135"/>
      <c r="AA197" s="135"/>
      <c r="AG197" s="135">
        <f t="shared" si="387"/>
        <v>0</v>
      </c>
      <c r="AH197" s="135"/>
      <c r="AI197" s="128"/>
      <c r="AJ197" s="135"/>
      <c r="AK197" s="135"/>
      <c r="AQ197" s="70">
        <f t="shared" si="388"/>
        <v>0</v>
      </c>
      <c r="AS197" s="128"/>
      <c r="AT197" s="135"/>
      <c r="AU197" s="135"/>
      <c r="BC197" s="128"/>
      <c r="BD197" s="135"/>
      <c r="BE197" s="135"/>
      <c r="BM197" s="128"/>
      <c r="BN197" s="135"/>
      <c r="BO197" s="135"/>
      <c r="BW197" s="128"/>
      <c r="BX197" s="135"/>
      <c r="BY197" s="135"/>
      <c r="CG197" s="128"/>
      <c r="CH197" s="135"/>
      <c r="CI197" s="135"/>
      <c r="CR197" s="128"/>
      <c r="CS197" s="135"/>
      <c r="CT197" s="135"/>
      <c r="CV197" s="134"/>
      <c r="CW197" s="134"/>
      <c r="CX197" s="134"/>
      <c r="CY197" s="134"/>
      <c r="CZ197" s="134"/>
      <c r="DC197" s="128"/>
      <c r="DD197" s="135"/>
      <c r="DE197" s="135"/>
      <c r="DG197" s="134"/>
      <c r="DH197" s="134"/>
      <c r="DI197" s="134"/>
      <c r="DJ197" s="134"/>
      <c r="DM197" s="128"/>
      <c r="DN197" s="135"/>
      <c r="DO197" s="135"/>
      <c r="DQ197" s="134"/>
      <c r="DR197" s="134"/>
      <c r="DS197" s="134"/>
      <c r="DT197" s="134"/>
      <c r="DW197" s="128"/>
      <c r="DX197" s="135"/>
      <c r="DY197" s="135"/>
      <c r="EA197" s="134"/>
      <c r="EB197" s="134"/>
      <c r="EC197" s="134"/>
      <c r="ED197" s="134"/>
      <c r="EG197" s="128"/>
      <c r="EH197" s="135"/>
      <c r="EI197" s="135"/>
      <c r="EK197" s="134"/>
      <c r="EL197" s="134"/>
      <c r="EM197" s="134"/>
      <c r="EN197" s="134"/>
      <c r="EO197" s="134"/>
      <c r="ER197" s="128"/>
      <c r="ES197" s="135"/>
      <c r="ET197" s="135"/>
      <c r="EV197" s="134"/>
      <c r="EW197" s="134"/>
      <c r="EX197" s="134"/>
      <c r="EY197" s="134"/>
      <c r="IB197" s="128"/>
      <c r="IC197" s="135"/>
      <c r="ID197" s="135"/>
      <c r="IF197" s="253"/>
      <c r="IJ197" s="138"/>
      <c r="IM197" s="128"/>
      <c r="IN197" s="135"/>
      <c r="IO197" s="135"/>
      <c r="IQ197" s="253"/>
      <c r="IU197" s="138"/>
    </row>
    <row r="198" spans="1:255" s="70" customFormat="1" x14ac:dyDescent="0.2">
      <c r="A198" s="128"/>
      <c r="B198" s="135">
        <f t="shared" si="378"/>
        <v>0</v>
      </c>
      <c r="C198" s="135">
        <f t="shared" si="379"/>
        <v>0</v>
      </c>
      <c r="D198" s="133">
        <f t="shared" si="380"/>
        <v>0</v>
      </c>
      <c r="E198" s="133"/>
      <c r="F198" s="133">
        <f t="shared" si="381"/>
        <v>0</v>
      </c>
      <c r="G198" s="133"/>
      <c r="H198" s="133"/>
      <c r="I198" s="133"/>
      <c r="J198" s="133">
        <f t="shared" si="382"/>
        <v>0</v>
      </c>
      <c r="K198" s="133"/>
      <c r="L198" s="133"/>
      <c r="M198" s="133"/>
      <c r="N198" s="133"/>
      <c r="O198" s="128"/>
      <c r="P198" s="133"/>
      <c r="Q198" s="133"/>
      <c r="R198" s="133"/>
      <c r="S198" s="133"/>
      <c r="T198" s="133"/>
      <c r="U198" s="133"/>
      <c r="V198" s="133"/>
      <c r="W198" s="133"/>
      <c r="Y198" s="128"/>
      <c r="AI198" s="128"/>
      <c r="AS198" s="128"/>
      <c r="BC198" s="128"/>
      <c r="BM198" s="128"/>
      <c r="BW198" s="128"/>
      <c r="CG198" s="128"/>
      <c r="CR198" s="128"/>
      <c r="CV198" s="134"/>
      <c r="CW198" s="134"/>
      <c r="CX198" s="134"/>
      <c r="CY198" s="134"/>
      <c r="CZ198" s="134"/>
      <c r="DC198" s="128"/>
      <c r="DG198" s="134"/>
      <c r="DH198" s="134"/>
      <c r="DI198" s="134"/>
      <c r="DJ198" s="134"/>
      <c r="DM198" s="128"/>
      <c r="DQ198" s="134"/>
      <c r="DR198" s="134"/>
      <c r="DS198" s="134"/>
      <c r="DT198" s="134"/>
      <c r="DW198" s="128"/>
      <c r="EA198" s="134"/>
      <c r="EB198" s="134"/>
      <c r="EC198" s="134"/>
      <c r="ED198" s="134"/>
      <c r="EG198" s="128"/>
      <c r="EK198" s="134"/>
      <c r="EL198" s="134"/>
      <c r="EM198" s="134"/>
      <c r="EN198" s="134"/>
      <c r="EO198" s="134"/>
      <c r="ER198" s="128"/>
      <c r="EV198" s="134"/>
      <c r="EW198" s="134"/>
      <c r="EX198" s="134"/>
      <c r="EY198" s="134"/>
      <c r="IB198" s="128"/>
      <c r="IC198" s="135"/>
      <c r="ID198" s="135"/>
      <c r="IJ198" s="138"/>
      <c r="IM198" s="128"/>
      <c r="IN198" s="135"/>
      <c r="IO198" s="135"/>
      <c r="IU198" s="138"/>
    </row>
    <row r="199" spans="1:255" s="70" customFormat="1" x14ac:dyDescent="0.2">
      <c r="A199" s="128"/>
      <c r="B199" s="135">
        <f t="shared" si="378"/>
        <v>0</v>
      </c>
      <c r="C199" s="135">
        <f t="shared" si="379"/>
        <v>0</v>
      </c>
      <c r="D199" s="133">
        <f t="shared" si="380"/>
        <v>0</v>
      </c>
      <c r="E199" s="133"/>
      <c r="F199" s="133">
        <f t="shared" si="381"/>
        <v>0</v>
      </c>
      <c r="G199" s="133"/>
      <c r="H199" s="133"/>
      <c r="I199" s="133"/>
      <c r="J199" s="133">
        <f t="shared" si="382"/>
        <v>0</v>
      </c>
      <c r="K199" s="133"/>
      <c r="L199" s="133"/>
      <c r="M199" s="133"/>
      <c r="N199" s="133"/>
      <c r="O199" s="128"/>
      <c r="P199" s="135"/>
      <c r="Q199" s="135"/>
      <c r="R199" s="133"/>
      <c r="S199" s="133"/>
      <c r="T199" s="133"/>
      <c r="U199" s="133"/>
      <c r="V199" s="133"/>
      <c r="W199" s="133"/>
      <c r="Y199" s="128"/>
      <c r="Z199" s="135"/>
      <c r="AA199" s="135"/>
      <c r="AG199" s="135">
        <f t="shared" ref="AG199:AG204" si="389">VLOOKUP($O199,Namn,27)</f>
        <v>0</v>
      </c>
      <c r="AH199" s="135"/>
      <c r="AI199" s="128"/>
      <c r="AJ199" s="135"/>
      <c r="AK199" s="135"/>
      <c r="AQ199" s="70">
        <f t="shared" ref="AQ199:AQ204" si="390">VLOOKUP($O199,Namn,26)</f>
        <v>0</v>
      </c>
      <c r="AS199" s="128"/>
      <c r="AT199" s="135"/>
      <c r="AU199" s="135"/>
      <c r="BC199" s="128"/>
      <c r="BD199" s="135"/>
      <c r="BE199" s="135"/>
      <c r="BM199" s="128"/>
      <c r="BN199" s="135"/>
      <c r="BO199" s="135"/>
      <c r="BW199" s="128"/>
      <c r="BX199" s="135"/>
      <c r="BY199" s="135"/>
      <c r="CG199" s="128"/>
      <c r="CH199" s="135"/>
      <c r="CI199" s="135"/>
      <c r="CR199" s="128"/>
      <c r="CS199" s="135"/>
      <c r="CT199" s="135"/>
      <c r="CV199" s="134"/>
      <c r="CW199" s="134"/>
      <c r="CX199" s="134"/>
      <c r="CY199" s="134"/>
      <c r="CZ199" s="134"/>
      <c r="DC199" s="128"/>
      <c r="DD199" s="135"/>
      <c r="DE199" s="135"/>
      <c r="DG199" s="134"/>
      <c r="DH199" s="134"/>
      <c r="DI199" s="134"/>
      <c r="DJ199" s="134"/>
      <c r="DM199" s="128"/>
      <c r="DN199" s="135"/>
      <c r="DO199" s="135"/>
      <c r="DQ199" s="134"/>
      <c r="DR199" s="134"/>
      <c r="DS199" s="134"/>
      <c r="DT199" s="134"/>
      <c r="DW199" s="128"/>
      <c r="DX199" s="135"/>
      <c r="DY199" s="135"/>
      <c r="EA199" s="134"/>
      <c r="EB199" s="134"/>
      <c r="EC199" s="134"/>
      <c r="ED199" s="134"/>
      <c r="EG199" s="128"/>
      <c r="EH199" s="135"/>
      <c r="EI199" s="135"/>
      <c r="EK199" s="134"/>
      <c r="EL199" s="134"/>
      <c r="EM199" s="134"/>
      <c r="EN199" s="134"/>
      <c r="EO199" s="134"/>
      <c r="ER199" s="128"/>
      <c r="ES199" s="135"/>
      <c r="ET199" s="135"/>
      <c r="EV199" s="134"/>
      <c r="EW199" s="134"/>
      <c r="EX199" s="134"/>
      <c r="EY199" s="134"/>
      <c r="IB199" s="128"/>
      <c r="IC199" s="135"/>
      <c r="ID199" s="135"/>
      <c r="IJ199" s="138"/>
      <c r="IM199" s="128"/>
      <c r="IN199" s="135"/>
      <c r="IO199" s="135"/>
      <c r="IU199" s="138"/>
    </row>
    <row r="200" spans="1:255" s="70" customFormat="1" x14ac:dyDescent="0.2">
      <c r="A200" s="128"/>
      <c r="B200" s="135">
        <f t="shared" si="378"/>
        <v>0</v>
      </c>
      <c r="C200" s="135">
        <f t="shared" si="379"/>
        <v>0</v>
      </c>
      <c r="D200" s="133">
        <f t="shared" si="380"/>
        <v>0</v>
      </c>
      <c r="E200" s="133"/>
      <c r="F200" s="133">
        <f t="shared" si="381"/>
        <v>0</v>
      </c>
      <c r="G200" s="133"/>
      <c r="H200" s="133"/>
      <c r="I200" s="133"/>
      <c r="J200" s="133">
        <f t="shared" si="382"/>
        <v>0</v>
      </c>
      <c r="K200" s="133"/>
      <c r="L200" s="133"/>
      <c r="M200" s="133"/>
      <c r="N200" s="133"/>
      <c r="O200" s="128"/>
      <c r="P200" s="135"/>
      <c r="Q200" s="135"/>
      <c r="R200" s="133"/>
      <c r="S200" s="133"/>
      <c r="T200" s="133"/>
      <c r="U200" s="133"/>
      <c r="V200" s="133"/>
      <c r="W200" s="133"/>
      <c r="Y200" s="128"/>
      <c r="Z200" s="135"/>
      <c r="AA200" s="135"/>
      <c r="AG200" s="135">
        <f t="shared" si="389"/>
        <v>0</v>
      </c>
      <c r="AH200" s="135"/>
      <c r="AI200" s="128"/>
      <c r="AJ200" s="135"/>
      <c r="AK200" s="135"/>
      <c r="AQ200" s="70">
        <f t="shared" si="390"/>
        <v>0</v>
      </c>
      <c r="AS200" s="128"/>
      <c r="AT200" s="135"/>
      <c r="AU200" s="135"/>
      <c r="BC200" s="128"/>
      <c r="BD200" s="135"/>
      <c r="BE200" s="135"/>
      <c r="BM200" s="128"/>
      <c r="BN200" s="135"/>
      <c r="BO200" s="135"/>
      <c r="BW200" s="128"/>
      <c r="BX200" s="135"/>
      <c r="BY200" s="135"/>
      <c r="CG200" s="128"/>
      <c r="CH200" s="135"/>
      <c r="CI200" s="135"/>
      <c r="CR200" s="128"/>
      <c r="CS200" s="135"/>
      <c r="CT200" s="135"/>
      <c r="CV200" s="134"/>
      <c r="CW200" s="134"/>
      <c r="CX200" s="134"/>
      <c r="CY200" s="134"/>
      <c r="CZ200" s="134"/>
      <c r="DC200" s="128"/>
      <c r="DD200" s="135"/>
      <c r="DE200" s="135"/>
      <c r="DG200" s="134"/>
      <c r="DH200" s="134"/>
      <c r="DI200" s="134"/>
      <c r="DJ200" s="134"/>
      <c r="DM200" s="128"/>
      <c r="DN200" s="135"/>
      <c r="DO200" s="135"/>
      <c r="DQ200" s="134"/>
      <c r="DR200" s="134"/>
      <c r="DS200" s="134"/>
      <c r="DT200" s="134"/>
      <c r="DW200" s="128"/>
      <c r="DX200" s="135"/>
      <c r="DY200" s="135"/>
      <c r="EA200" s="134"/>
      <c r="EB200" s="134"/>
      <c r="EC200" s="134"/>
      <c r="ED200" s="134"/>
      <c r="EG200" s="128"/>
      <c r="EH200" s="135"/>
      <c r="EI200" s="135"/>
      <c r="EK200" s="134"/>
      <c r="EL200" s="134"/>
      <c r="EM200" s="134"/>
      <c r="EN200" s="134"/>
      <c r="EO200" s="134"/>
      <c r="ER200" s="128"/>
      <c r="ES200" s="135"/>
      <c r="ET200" s="135"/>
      <c r="EV200" s="134"/>
      <c r="EW200" s="134"/>
      <c r="EX200" s="134"/>
      <c r="EY200" s="134"/>
      <c r="IB200" s="128"/>
      <c r="IC200" s="135"/>
      <c r="ID200" s="135"/>
      <c r="IJ200" s="138"/>
      <c r="IM200" s="128"/>
      <c r="IN200" s="135"/>
      <c r="IO200" s="135"/>
      <c r="IU200" s="138"/>
    </row>
    <row r="201" spans="1:255" s="70" customFormat="1" x14ac:dyDescent="0.2">
      <c r="A201" s="128"/>
      <c r="B201" s="135">
        <f t="shared" si="378"/>
        <v>0</v>
      </c>
      <c r="C201" s="135">
        <f t="shared" si="379"/>
        <v>0</v>
      </c>
      <c r="D201" s="133">
        <f t="shared" si="380"/>
        <v>0</v>
      </c>
      <c r="E201" s="133"/>
      <c r="F201" s="133">
        <f t="shared" si="381"/>
        <v>0</v>
      </c>
      <c r="G201" s="133"/>
      <c r="H201" s="133"/>
      <c r="I201" s="133"/>
      <c r="J201" s="133">
        <f t="shared" si="382"/>
        <v>0</v>
      </c>
      <c r="K201" s="133"/>
      <c r="L201" s="133"/>
      <c r="M201" s="133"/>
      <c r="N201" s="133"/>
      <c r="O201" s="128"/>
      <c r="P201" s="135"/>
      <c r="Q201" s="135"/>
      <c r="R201" s="133"/>
      <c r="S201" s="133"/>
      <c r="T201" s="133"/>
      <c r="U201" s="133"/>
      <c r="V201" s="133"/>
      <c r="W201" s="133"/>
      <c r="Y201" s="128"/>
      <c r="Z201" s="135"/>
      <c r="AA201" s="135"/>
      <c r="AG201" s="135">
        <f t="shared" si="389"/>
        <v>0</v>
      </c>
      <c r="AH201" s="135"/>
      <c r="AI201" s="128"/>
      <c r="AJ201" s="135"/>
      <c r="AK201" s="135"/>
      <c r="AQ201" s="70">
        <f t="shared" si="390"/>
        <v>0</v>
      </c>
      <c r="AS201" s="128"/>
      <c r="AT201" s="135"/>
      <c r="AU201" s="135"/>
      <c r="BC201" s="128"/>
      <c r="BD201" s="135"/>
      <c r="BE201" s="135"/>
      <c r="BM201" s="128"/>
      <c r="BN201" s="135"/>
      <c r="BO201" s="135"/>
      <c r="BW201" s="128"/>
      <c r="BX201" s="135"/>
      <c r="BY201" s="135"/>
      <c r="CG201" s="128"/>
      <c r="CH201" s="135"/>
      <c r="CI201" s="135"/>
      <c r="CR201" s="128"/>
      <c r="CS201" s="135"/>
      <c r="CT201" s="135"/>
      <c r="CV201" s="134"/>
      <c r="CW201" s="134"/>
      <c r="CX201" s="134"/>
      <c r="CY201" s="134"/>
      <c r="CZ201" s="134"/>
      <c r="DC201" s="128"/>
      <c r="DD201" s="135"/>
      <c r="DE201" s="135"/>
      <c r="DG201" s="134"/>
      <c r="DH201" s="134"/>
      <c r="DI201" s="134"/>
      <c r="DJ201" s="134"/>
      <c r="DM201" s="128"/>
      <c r="DN201" s="135"/>
      <c r="DO201" s="135"/>
      <c r="DQ201" s="134"/>
      <c r="DR201" s="134"/>
      <c r="DS201" s="134"/>
      <c r="DT201" s="134"/>
      <c r="DW201" s="128"/>
      <c r="DX201" s="135"/>
      <c r="DY201" s="135"/>
      <c r="EA201" s="134"/>
      <c r="EB201" s="134"/>
      <c r="EC201" s="134"/>
      <c r="ED201" s="134"/>
      <c r="EG201" s="128"/>
      <c r="EH201" s="135"/>
      <c r="EI201" s="135"/>
      <c r="EK201" s="134"/>
      <c r="EL201" s="134"/>
      <c r="EM201" s="134"/>
      <c r="EN201" s="134"/>
      <c r="EO201" s="134"/>
      <c r="ER201" s="128"/>
      <c r="ES201" s="135"/>
      <c r="ET201" s="135"/>
      <c r="EV201" s="134"/>
      <c r="EW201" s="134"/>
      <c r="EX201" s="134"/>
      <c r="EY201" s="134"/>
      <c r="IB201" s="128"/>
      <c r="IC201" s="135"/>
      <c r="ID201" s="135"/>
      <c r="IF201" s="253"/>
      <c r="IJ201" s="138"/>
      <c r="IM201" s="128"/>
      <c r="IN201" s="135"/>
      <c r="IO201" s="135"/>
      <c r="IQ201" s="253"/>
      <c r="IU201" s="138"/>
    </row>
    <row r="202" spans="1:255" s="70" customFormat="1" x14ac:dyDescent="0.2">
      <c r="A202" s="133"/>
      <c r="B202" s="135">
        <f t="shared" si="378"/>
        <v>0</v>
      </c>
      <c r="C202" s="135">
        <f t="shared" si="379"/>
        <v>0</v>
      </c>
      <c r="D202" s="133">
        <f t="shared" si="380"/>
        <v>0</v>
      </c>
      <c r="E202" s="133"/>
      <c r="F202" s="133">
        <f t="shared" si="381"/>
        <v>0</v>
      </c>
      <c r="G202" s="133"/>
      <c r="H202" s="133"/>
      <c r="I202" s="133"/>
      <c r="J202" s="133">
        <f t="shared" si="382"/>
        <v>0</v>
      </c>
      <c r="K202" s="133"/>
      <c r="L202" s="133"/>
      <c r="M202" s="133"/>
      <c r="N202" s="133"/>
      <c r="O202" s="128"/>
      <c r="P202" s="135"/>
      <c r="Q202" s="135"/>
      <c r="R202" s="133"/>
      <c r="S202" s="133"/>
      <c r="T202" s="133"/>
      <c r="U202" s="133"/>
      <c r="V202" s="133"/>
      <c r="W202" s="133"/>
      <c r="Y202" s="128"/>
      <c r="Z202" s="135"/>
      <c r="AA202" s="135"/>
      <c r="AG202" s="135">
        <f t="shared" si="389"/>
        <v>0</v>
      </c>
      <c r="AH202" s="135"/>
      <c r="AI202" s="128"/>
      <c r="AJ202" s="135"/>
      <c r="AK202" s="135"/>
      <c r="AQ202" s="70">
        <f t="shared" si="390"/>
        <v>0</v>
      </c>
      <c r="AS202" s="128"/>
      <c r="AT202" s="135"/>
      <c r="AU202" s="135"/>
      <c r="BC202" s="128"/>
      <c r="BD202" s="135"/>
      <c r="BE202" s="135"/>
      <c r="BM202" s="128"/>
      <c r="BN202" s="135"/>
      <c r="BO202" s="135"/>
      <c r="BW202" s="128"/>
      <c r="BX202" s="135"/>
      <c r="BY202" s="135"/>
      <c r="CG202" s="128"/>
      <c r="CH202" s="135"/>
      <c r="CI202" s="135"/>
      <c r="CR202" s="128"/>
      <c r="CS202" s="135"/>
      <c r="CT202" s="135"/>
      <c r="CV202" s="134"/>
      <c r="CW202" s="134"/>
      <c r="CX202" s="134"/>
      <c r="CY202" s="134"/>
      <c r="CZ202" s="134"/>
      <c r="DC202" s="128"/>
      <c r="DD202" s="135"/>
      <c r="DE202" s="135"/>
      <c r="DG202" s="134"/>
      <c r="DH202" s="134"/>
      <c r="DI202" s="134"/>
      <c r="DJ202" s="134"/>
      <c r="DM202" s="128"/>
      <c r="DN202" s="135"/>
      <c r="DO202" s="135"/>
      <c r="DQ202" s="134"/>
      <c r="DR202" s="134"/>
      <c r="DS202" s="134"/>
      <c r="DT202" s="134"/>
      <c r="DW202" s="128"/>
      <c r="DX202" s="135"/>
      <c r="DY202" s="135"/>
      <c r="EA202" s="134"/>
      <c r="EB202" s="134"/>
      <c r="EC202" s="134"/>
      <c r="ED202" s="134"/>
      <c r="EG202" s="128"/>
      <c r="EH202" s="135"/>
      <c r="EI202" s="135"/>
      <c r="EK202" s="134"/>
      <c r="EL202" s="134"/>
      <c r="EM202" s="134"/>
      <c r="EN202" s="134"/>
      <c r="EO202" s="134"/>
      <c r="ER202" s="128"/>
      <c r="ES202" s="135"/>
      <c r="ET202" s="135"/>
      <c r="EV202" s="134"/>
      <c r="EW202" s="134"/>
      <c r="EX202" s="134"/>
      <c r="EY202" s="134"/>
      <c r="IB202" s="128"/>
      <c r="IC202" s="135"/>
      <c r="ID202" s="135"/>
      <c r="IJ202" s="138"/>
      <c r="IM202" s="128"/>
      <c r="IN202" s="135"/>
      <c r="IO202" s="135"/>
      <c r="IU202" s="138"/>
    </row>
    <row r="203" spans="1:255" s="70" customFormat="1" x14ac:dyDescent="0.2">
      <c r="A203" s="128"/>
      <c r="B203" s="135">
        <f t="shared" si="378"/>
        <v>0</v>
      </c>
      <c r="C203" s="135">
        <f t="shared" si="379"/>
        <v>0</v>
      </c>
      <c r="D203" s="133">
        <f t="shared" si="380"/>
        <v>0</v>
      </c>
      <c r="E203" s="133"/>
      <c r="F203" s="133">
        <f t="shared" si="381"/>
        <v>0</v>
      </c>
      <c r="G203" s="133"/>
      <c r="H203" s="133"/>
      <c r="I203" s="133"/>
      <c r="J203" s="133">
        <f t="shared" si="382"/>
        <v>0</v>
      </c>
      <c r="K203" s="133"/>
      <c r="L203" s="133"/>
      <c r="M203" s="133"/>
      <c r="N203" s="133"/>
      <c r="O203" s="128"/>
      <c r="P203" s="135"/>
      <c r="Q203" s="135"/>
      <c r="R203" s="133"/>
      <c r="S203" s="133"/>
      <c r="T203" s="133"/>
      <c r="U203" s="133"/>
      <c r="V203" s="133"/>
      <c r="W203" s="133"/>
      <c r="Y203" s="128"/>
      <c r="Z203" s="135"/>
      <c r="AA203" s="135"/>
      <c r="AG203" s="135">
        <f t="shared" si="389"/>
        <v>0</v>
      </c>
      <c r="AH203" s="135"/>
      <c r="AI203" s="128"/>
      <c r="AJ203" s="135"/>
      <c r="AK203" s="135"/>
      <c r="AQ203" s="70">
        <f t="shared" si="390"/>
        <v>0</v>
      </c>
      <c r="AS203" s="128"/>
      <c r="AT203" s="135"/>
      <c r="AU203" s="135"/>
      <c r="BC203" s="128"/>
      <c r="BD203" s="135"/>
      <c r="BE203" s="135"/>
      <c r="BM203" s="128"/>
      <c r="BN203" s="135"/>
      <c r="BO203" s="135"/>
      <c r="BW203" s="128"/>
      <c r="BX203" s="135"/>
      <c r="BY203" s="135"/>
      <c r="CG203" s="128"/>
      <c r="CH203" s="135"/>
      <c r="CI203" s="135"/>
      <c r="CR203" s="128"/>
      <c r="CS203" s="135"/>
      <c r="CT203" s="135"/>
      <c r="CV203" s="134"/>
      <c r="CW203" s="134"/>
      <c r="CX203" s="134"/>
      <c r="CY203" s="134"/>
      <c r="CZ203" s="134"/>
      <c r="DC203" s="128"/>
      <c r="DD203" s="135"/>
      <c r="DE203" s="135"/>
      <c r="DG203" s="134"/>
      <c r="DH203" s="134"/>
      <c r="DI203" s="134"/>
      <c r="DJ203" s="134"/>
      <c r="DM203" s="128"/>
      <c r="DN203" s="135"/>
      <c r="DO203" s="135"/>
      <c r="DQ203" s="134"/>
      <c r="DR203" s="134"/>
      <c r="DS203" s="134"/>
      <c r="DT203" s="134"/>
      <c r="DW203" s="128"/>
      <c r="DX203" s="135"/>
      <c r="DY203" s="135"/>
      <c r="EA203" s="134"/>
      <c r="EB203" s="134"/>
      <c r="EC203" s="134"/>
      <c r="ED203" s="134"/>
      <c r="EG203" s="128"/>
      <c r="EH203" s="135"/>
      <c r="EI203" s="135"/>
      <c r="EK203" s="134"/>
      <c r="EL203" s="134"/>
      <c r="EM203" s="134"/>
      <c r="EN203" s="134"/>
      <c r="EO203" s="134"/>
      <c r="ER203" s="128"/>
      <c r="ES203" s="135"/>
      <c r="ET203" s="135"/>
      <c r="EV203" s="134"/>
      <c r="EW203" s="134"/>
      <c r="EX203" s="134"/>
      <c r="EY203" s="134"/>
      <c r="IB203" s="128"/>
      <c r="IC203" s="135"/>
      <c r="ID203" s="135"/>
      <c r="IJ203" s="138"/>
      <c r="IM203" s="128"/>
      <c r="IN203" s="135"/>
      <c r="IO203" s="135"/>
      <c r="IU203" s="138"/>
    </row>
    <row r="204" spans="1:255" s="70" customFormat="1" x14ac:dyDescent="0.2">
      <c r="A204" s="128"/>
      <c r="B204" s="135">
        <f t="shared" si="378"/>
        <v>0</v>
      </c>
      <c r="C204" s="135">
        <f t="shared" si="379"/>
        <v>0</v>
      </c>
      <c r="D204" s="133">
        <f t="shared" si="380"/>
        <v>0</v>
      </c>
      <c r="E204" s="133"/>
      <c r="F204" s="133">
        <f t="shared" si="381"/>
        <v>0</v>
      </c>
      <c r="G204" s="133"/>
      <c r="H204" s="133"/>
      <c r="I204" s="133"/>
      <c r="J204" s="133">
        <f t="shared" si="382"/>
        <v>0</v>
      </c>
      <c r="K204" s="133"/>
      <c r="L204" s="133"/>
      <c r="M204" s="133"/>
      <c r="N204" s="133"/>
      <c r="O204" s="128"/>
      <c r="P204" s="135"/>
      <c r="Q204" s="135"/>
      <c r="R204" s="133"/>
      <c r="S204" s="133"/>
      <c r="T204" s="133"/>
      <c r="U204" s="133"/>
      <c r="V204" s="133"/>
      <c r="W204" s="133"/>
      <c r="Y204" s="128"/>
      <c r="Z204" s="135"/>
      <c r="AA204" s="135"/>
      <c r="AG204" s="135">
        <f t="shared" si="389"/>
        <v>0</v>
      </c>
      <c r="AH204" s="135"/>
      <c r="AI204" s="128"/>
      <c r="AJ204" s="135"/>
      <c r="AK204" s="135"/>
      <c r="AQ204" s="70">
        <f t="shared" si="390"/>
        <v>0</v>
      </c>
      <c r="AS204" s="128"/>
      <c r="AT204" s="135"/>
      <c r="AU204" s="135"/>
      <c r="BC204" s="128"/>
      <c r="BD204" s="135"/>
      <c r="BE204" s="135"/>
      <c r="BM204" s="128"/>
      <c r="BN204" s="135"/>
      <c r="BO204" s="135"/>
      <c r="BW204" s="128"/>
      <c r="BX204" s="135"/>
      <c r="BY204" s="135"/>
      <c r="CG204" s="128"/>
      <c r="CH204" s="135"/>
      <c r="CI204" s="135"/>
      <c r="CR204" s="128"/>
      <c r="CS204" s="135"/>
      <c r="CT204" s="135"/>
      <c r="CV204" s="134"/>
      <c r="CW204" s="134"/>
      <c r="CX204" s="134"/>
      <c r="CY204" s="134"/>
      <c r="CZ204" s="134"/>
      <c r="DC204" s="128"/>
      <c r="DD204" s="135"/>
      <c r="DE204" s="135"/>
      <c r="DG204" s="134"/>
      <c r="DH204" s="134"/>
      <c r="DI204" s="134"/>
      <c r="DJ204" s="134"/>
      <c r="DM204" s="128"/>
      <c r="DN204" s="135"/>
      <c r="DO204" s="135"/>
      <c r="DQ204" s="134"/>
      <c r="DR204" s="134"/>
      <c r="DS204" s="134"/>
      <c r="DT204" s="134"/>
      <c r="DW204" s="128"/>
      <c r="DX204" s="135"/>
      <c r="DY204" s="135"/>
      <c r="EA204" s="134"/>
      <c r="EB204" s="134"/>
      <c r="EC204" s="134"/>
      <c r="ED204" s="134"/>
      <c r="EG204" s="128"/>
      <c r="EH204" s="135"/>
      <c r="EI204" s="135"/>
      <c r="EK204" s="134"/>
      <c r="EL204" s="134"/>
      <c r="EM204" s="134"/>
      <c r="EN204" s="134"/>
      <c r="EO204" s="134"/>
      <c r="ER204" s="128"/>
      <c r="ES204" s="135"/>
      <c r="ET204" s="135"/>
      <c r="EV204" s="134"/>
      <c r="EW204" s="134"/>
      <c r="EX204" s="134"/>
      <c r="EY204" s="134"/>
      <c r="IB204" s="128"/>
      <c r="IC204" s="135"/>
      <c r="ID204" s="135"/>
      <c r="IJ204" s="138"/>
      <c r="IM204" s="128"/>
      <c r="IN204" s="135"/>
      <c r="IO204" s="135"/>
      <c r="IU204" s="138"/>
    </row>
    <row r="205" spans="1:255" s="70" customFormat="1" x14ac:dyDescent="0.2">
      <c r="A205" s="128"/>
      <c r="B205" s="135">
        <f t="shared" si="378"/>
        <v>0</v>
      </c>
      <c r="C205" s="135">
        <f t="shared" si="379"/>
        <v>0</v>
      </c>
      <c r="D205" s="133">
        <f t="shared" si="380"/>
        <v>0</v>
      </c>
      <c r="E205" s="133"/>
      <c r="F205" s="133">
        <f t="shared" si="381"/>
        <v>0</v>
      </c>
      <c r="G205" s="133"/>
      <c r="H205" s="133"/>
      <c r="I205" s="133"/>
      <c r="J205" s="133">
        <f t="shared" si="382"/>
        <v>0</v>
      </c>
      <c r="K205" s="133"/>
      <c r="L205" s="133"/>
      <c r="M205" s="133"/>
      <c r="N205" s="133"/>
      <c r="O205" s="128"/>
      <c r="P205" s="133"/>
      <c r="Q205" s="133"/>
      <c r="R205" s="133"/>
      <c r="S205" s="133"/>
      <c r="T205" s="133"/>
      <c r="U205" s="133"/>
      <c r="V205" s="133"/>
      <c r="W205" s="133"/>
      <c r="Y205" s="128"/>
      <c r="AI205" s="128"/>
      <c r="AS205" s="128"/>
      <c r="BC205" s="128"/>
      <c r="BM205" s="128"/>
      <c r="BW205" s="128"/>
      <c r="CG205" s="128"/>
      <c r="CR205" s="128"/>
      <c r="CV205" s="134"/>
      <c r="CW205" s="134"/>
      <c r="CX205" s="134"/>
      <c r="CY205" s="134"/>
      <c r="CZ205" s="134"/>
      <c r="DC205" s="128"/>
      <c r="DG205" s="134"/>
      <c r="DH205" s="134"/>
      <c r="DI205" s="134"/>
      <c r="DJ205" s="134"/>
      <c r="DM205" s="128"/>
      <c r="DQ205" s="134"/>
      <c r="DR205" s="134"/>
      <c r="DS205" s="134"/>
      <c r="DT205" s="134"/>
      <c r="DW205" s="128"/>
      <c r="EA205" s="134"/>
      <c r="EB205" s="134"/>
      <c r="EC205" s="134"/>
      <c r="ED205" s="134"/>
      <c r="EG205" s="128"/>
      <c r="EK205" s="134"/>
      <c r="EL205" s="134"/>
      <c r="EM205" s="134"/>
      <c r="EN205" s="134"/>
      <c r="EO205" s="134"/>
      <c r="ER205" s="128"/>
      <c r="EV205" s="134"/>
      <c r="EW205" s="134"/>
      <c r="EX205" s="134"/>
      <c r="EY205" s="134"/>
      <c r="IB205" s="128"/>
      <c r="IC205" s="135"/>
      <c r="ID205" s="135"/>
      <c r="IJ205" s="138"/>
      <c r="IM205" s="128"/>
      <c r="IN205" s="135"/>
      <c r="IO205" s="135"/>
      <c r="IU205" s="138"/>
    </row>
    <row r="206" spans="1:255" s="70" customFormat="1" x14ac:dyDescent="0.2">
      <c r="A206" s="128"/>
      <c r="B206" s="135">
        <f t="shared" si="378"/>
        <v>0</v>
      </c>
      <c r="C206" s="135">
        <f t="shared" si="379"/>
        <v>0</v>
      </c>
      <c r="D206" s="133">
        <f t="shared" si="380"/>
        <v>0</v>
      </c>
      <c r="E206" s="133"/>
      <c r="F206" s="133">
        <f t="shared" si="381"/>
        <v>0</v>
      </c>
      <c r="G206" s="133"/>
      <c r="H206" s="133"/>
      <c r="I206" s="133"/>
      <c r="J206" s="133">
        <f t="shared" si="382"/>
        <v>0</v>
      </c>
      <c r="K206" s="133"/>
      <c r="L206" s="133"/>
      <c r="M206" s="133"/>
      <c r="N206" s="133"/>
      <c r="O206" s="133"/>
      <c r="P206" s="135"/>
      <c r="Q206" s="135"/>
      <c r="R206" s="133"/>
      <c r="S206" s="133"/>
      <c r="T206" s="133"/>
      <c r="U206" s="133"/>
      <c r="V206" s="133"/>
      <c r="W206" s="133"/>
      <c r="Z206" s="135"/>
      <c r="AA206" s="135"/>
      <c r="AG206" s="135">
        <f t="shared" ref="AG206:AG211" si="391">VLOOKUP($O206,Namn,27)</f>
        <v>0</v>
      </c>
      <c r="AH206" s="135"/>
      <c r="AJ206" s="135"/>
      <c r="AK206" s="135"/>
      <c r="AQ206" s="70">
        <f t="shared" ref="AQ206:AQ211" si="392">VLOOKUP($O206,Namn,26)</f>
        <v>0</v>
      </c>
      <c r="AT206" s="135"/>
      <c r="AU206" s="135"/>
      <c r="BD206" s="135"/>
      <c r="BE206" s="135"/>
      <c r="BN206" s="135"/>
      <c r="BO206" s="135"/>
      <c r="BX206" s="135"/>
      <c r="BY206" s="135"/>
      <c r="CH206" s="135"/>
      <c r="CI206" s="135"/>
      <c r="CS206" s="135"/>
      <c r="CT206" s="135"/>
      <c r="CV206" s="134"/>
      <c r="CW206" s="134"/>
      <c r="CX206" s="134"/>
      <c r="CY206" s="134"/>
      <c r="CZ206" s="134"/>
      <c r="DD206" s="135"/>
      <c r="DE206" s="135"/>
      <c r="DG206" s="134"/>
      <c r="DH206" s="134"/>
      <c r="DI206" s="134"/>
      <c r="DJ206" s="134"/>
      <c r="DN206" s="135"/>
      <c r="DO206" s="135"/>
      <c r="DQ206" s="134"/>
      <c r="DR206" s="134"/>
      <c r="DS206" s="134"/>
      <c r="DT206" s="134"/>
      <c r="DX206" s="135"/>
      <c r="DY206" s="135"/>
      <c r="EA206" s="134"/>
      <c r="EB206" s="134"/>
      <c r="EC206" s="134"/>
      <c r="ED206" s="134"/>
      <c r="EH206" s="135"/>
      <c r="EI206" s="135"/>
      <c r="EK206" s="134"/>
      <c r="EL206" s="134"/>
      <c r="EM206" s="134"/>
      <c r="EN206" s="134"/>
      <c r="EO206" s="134"/>
      <c r="ES206" s="135"/>
      <c r="ET206" s="135"/>
      <c r="EV206" s="134"/>
      <c r="EW206" s="134"/>
      <c r="EX206" s="134"/>
      <c r="EY206" s="134"/>
      <c r="IB206" s="128"/>
      <c r="IC206" s="135"/>
      <c r="ID206" s="135"/>
      <c r="IJ206" s="138"/>
      <c r="IM206" s="128"/>
      <c r="IN206" s="135"/>
      <c r="IO206" s="135"/>
      <c r="IU206" s="138"/>
    </row>
    <row r="207" spans="1:255" s="70" customFormat="1" x14ac:dyDescent="0.2">
      <c r="A207" s="133"/>
      <c r="B207" s="135">
        <f t="shared" si="378"/>
        <v>0</v>
      </c>
      <c r="C207" s="135">
        <f t="shared" si="379"/>
        <v>0</v>
      </c>
      <c r="D207" s="133">
        <f t="shared" si="380"/>
        <v>0</v>
      </c>
      <c r="E207" s="133"/>
      <c r="F207" s="133">
        <f t="shared" si="381"/>
        <v>0</v>
      </c>
      <c r="G207" s="133"/>
      <c r="H207" s="133"/>
      <c r="I207" s="133"/>
      <c r="J207" s="133">
        <f t="shared" si="382"/>
        <v>0</v>
      </c>
      <c r="K207" s="133"/>
      <c r="L207" s="133"/>
      <c r="M207" s="133"/>
      <c r="N207" s="133"/>
      <c r="O207" s="128"/>
      <c r="P207" s="135"/>
      <c r="Q207" s="135"/>
      <c r="R207" s="133"/>
      <c r="S207" s="133"/>
      <c r="T207" s="133"/>
      <c r="U207" s="133"/>
      <c r="V207" s="133"/>
      <c r="W207" s="133"/>
      <c r="Y207" s="128"/>
      <c r="Z207" s="135"/>
      <c r="AA207" s="135"/>
      <c r="AG207" s="135">
        <f t="shared" si="391"/>
        <v>0</v>
      </c>
      <c r="AH207" s="135"/>
      <c r="AI207" s="128"/>
      <c r="AJ207" s="135"/>
      <c r="AK207" s="135"/>
      <c r="AQ207" s="70">
        <f t="shared" si="392"/>
        <v>0</v>
      </c>
      <c r="AS207" s="128"/>
      <c r="AT207" s="135"/>
      <c r="AU207" s="135"/>
      <c r="BC207" s="128"/>
      <c r="BD207" s="135"/>
      <c r="BE207" s="135"/>
      <c r="BM207" s="128"/>
      <c r="BN207" s="135"/>
      <c r="BO207" s="135"/>
      <c r="BW207" s="128"/>
      <c r="BX207" s="135"/>
      <c r="BY207" s="135"/>
      <c r="CG207" s="128"/>
      <c r="CH207" s="135"/>
      <c r="CI207" s="135"/>
      <c r="CR207" s="128"/>
      <c r="CS207" s="135"/>
      <c r="CT207" s="135"/>
      <c r="CV207" s="134"/>
      <c r="CW207" s="134"/>
      <c r="CX207" s="134"/>
      <c r="CY207" s="134"/>
      <c r="CZ207" s="134"/>
      <c r="DC207" s="128"/>
      <c r="DD207" s="135"/>
      <c r="DE207" s="135"/>
      <c r="DG207" s="134"/>
      <c r="DH207" s="134"/>
      <c r="DI207" s="134"/>
      <c r="DJ207" s="134"/>
      <c r="DM207" s="128"/>
      <c r="DN207" s="135"/>
      <c r="DO207" s="135"/>
      <c r="DQ207" s="134"/>
      <c r="DR207" s="134"/>
      <c r="DS207" s="134"/>
      <c r="DT207" s="134"/>
      <c r="DW207" s="128"/>
      <c r="DX207" s="135"/>
      <c r="DY207" s="135"/>
      <c r="EA207" s="134"/>
      <c r="EB207" s="134"/>
      <c r="EC207" s="134"/>
      <c r="ED207" s="134"/>
      <c r="EG207" s="128"/>
      <c r="EH207" s="135"/>
      <c r="EI207" s="135"/>
      <c r="EK207" s="134"/>
      <c r="EL207" s="134"/>
      <c r="EM207" s="134"/>
      <c r="EN207" s="134"/>
      <c r="EO207" s="134"/>
      <c r="ER207" s="128"/>
      <c r="ES207" s="135"/>
      <c r="ET207" s="135"/>
      <c r="EV207" s="134"/>
      <c r="EW207" s="134"/>
      <c r="EX207" s="134"/>
      <c r="EY207" s="134"/>
      <c r="IB207" s="128"/>
      <c r="IC207" s="135"/>
      <c r="ID207" s="135"/>
      <c r="IJ207" s="138"/>
      <c r="IM207" s="128"/>
      <c r="IN207" s="135"/>
      <c r="IO207" s="135"/>
      <c r="IU207" s="138"/>
    </row>
    <row r="208" spans="1:255" s="70" customFormat="1" x14ac:dyDescent="0.2">
      <c r="A208" s="128"/>
      <c r="B208" s="135">
        <f t="shared" si="378"/>
        <v>0</v>
      </c>
      <c r="C208" s="135">
        <f t="shared" si="379"/>
        <v>0</v>
      </c>
      <c r="D208" s="133">
        <f t="shared" si="380"/>
        <v>0</v>
      </c>
      <c r="E208" s="133"/>
      <c r="F208" s="133">
        <f t="shared" si="381"/>
        <v>0</v>
      </c>
      <c r="G208" s="133"/>
      <c r="H208" s="133"/>
      <c r="I208" s="133"/>
      <c r="J208" s="133">
        <f t="shared" si="382"/>
        <v>0</v>
      </c>
      <c r="K208" s="133"/>
      <c r="L208" s="133"/>
      <c r="M208" s="133"/>
      <c r="N208" s="133"/>
      <c r="O208" s="128"/>
      <c r="P208" s="135"/>
      <c r="Q208" s="135"/>
      <c r="R208" s="133"/>
      <c r="S208" s="133"/>
      <c r="T208" s="133"/>
      <c r="U208" s="133"/>
      <c r="V208" s="133"/>
      <c r="W208" s="133"/>
      <c r="Y208" s="128"/>
      <c r="Z208" s="135"/>
      <c r="AA208" s="135"/>
      <c r="AG208" s="135">
        <f t="shared" si="391"/>
        <v>0</v>
      </c>
      <c r="AH208" s="135"/>
      <c r="AI208" s="128"/>
      <c r="AJ208" s="135"/>
      <c r="AK208" s="135"/>
      <c r="AQ208" s="70">
        <f t="shared" si="392"/>
        <v>0</v>
      </c>
      <c r="AS208" s="128"/>
      <c r="AT208" s="135"/>
      <c r="AU208" s="135"/>
      <c r="BC208" s="128"/>
      <c r="BD208" s="135"/>
      <c r="BE208" s="135"/>
      <c r="BM208" s="128"/>
      <c r="BN208" s="135"/>
      <c r="BO208" s="135"/>
      <c r="BW208" s="128"/>
      <c r="BX208" s="135"/>
      <c r="BY208" s="135"/>
      <c r="CG208" s="128"/>
      <c r="CH208" s="135"/>
      <c r="CI208" s="135"/>
      <c r="CR208" s="128"/>
      <c r="CS208" s="135"/>
      <c r="CT208" s="135"/>
      <c r="CV208" s="134"/>
      <c r="CW208" s="134"/>
      <c r="CX208" s="134"/>
      <c r="CY208" s="134"/>
      <c r="CZ208" s="134"/>
      <c r="DC208" s="128"/>
      <c r="DD208" s="135"/>
      <c r="DE208" s="135"/>
      <c r="DG208" s="134"/>
      <c r="DH208" s="134"/>
      <c r="DI208" s="134"/>
      <c r="DJ208" s="134"/>
      <c r="DM208" s="128"/>
      <c r="DN208" s="135"/>
      <c r="DO208" s="135"/>
      <c r="DQ208" s="134"/>
      <c r="DR208" s="134"/>
      <c r="DS208" s="134"/>
      <c r="DT208" s="134"/>
      <c r="DW208" s="128"/>
      <c r="DX208" s="135"/>
      <c r="DY208" s="135"/>
      <c r="EA208" s="134"/>
      <c r="EB208" s="134"/>
      <c r="EC208" s="134"/>
      <c r="ED208" s="134"/>
      <c r="EG208" s="128"/>
      <c r="EH208" s="135"/>
      <c r="EI208" s="135"/>
      <c r="EK208" s="134"/>
      <c r="EL208" s="134"/>
      <c r="EM208" s="134"/>
      <c r="EN208" s="134"/>
      <c r="EO208" s="134"/>
      <c r="ER208" s="128"/>
      <c r="ES208" s="135"/>
      <c r="ET208" s="135"/>
      <c r="EV208" s="134"/>
      <c r="EW208" s="134"/>
      <c r="EX208" s="134"/>
      <c r="EY208" s="134"/>
      <c r="IB208" s="128"/>
      <c r="IC208" s="135"/>
      <c r="ID208" s="135"/>
      <c r="IJ208" s="138"/>
      <c r="IM208" s="128"/>
      <c r="IN208" s="135"/>
      <c r="IO208" s="135"/>
      <c r="IU208" s="138"/>
    </row>
    <row r="209" spans="1:255" s="70" customFormat="1" x14ac:dyDescent="0.2">
      <c r="A209" s="128"/>
      <c r="B209" s="135">
        <f t="shared" ref="B209:B240" si="393">VLOOKUP(A209,Namn,27)</f>
        <v>0</v>
      </c>
      <c r="C209" s="135">
        <f t="shared" ref="C209:C240" si="394">VLOOKUP(A209,Namn,3)</f>
        <v>0</v>
      </c>
      <c r="D209" s="133">
        <f t="shared" ref="D209:D240" si="395">VLOOKUP(A209,Namn,26)</f>
        <v>0</v>
      </c>
      <c r="E209" s="133"/>
      <c r="F209" s="133">
        <f t="shared" ref="F209:F239" si="396">VLOOKUP(A209,Namn,3)</f>
        <v>0</v>
      </c>
      <c r="G209" s="133"/>
      <c r="H209" s="133"/>
      <c r="I209" s="133"/>
      <c r="J209" s="133">
        <f t="shared" ref="J209:J240" si="397">SUM(G209:I209)</f>
        <v>0</v>
      </c>
      <c r="K209" s="133"/>
      <c r="L209" s="133"/>
      <c r="M209" s="133"/>
      <c r="N209" s="133"/>
      <c r="O209" s="128"/>
      <c r="P209" s="135"/>
      <c r="Q209" s="135"/>
      <c r="R209" s="133"/>
      <c r="S209" s="133"/>
      <c r="T209" s="133"/>
      <c r="U209" s="133"/>
      <c r="V209" s="133"/>
      <c r="W209" s="133"/>
      <c r="Y209" s="128"/>
      <c r="Z209" s="135"/>
      <c r="AA209" s="135"/>
      <c r="AG209" s="135">
        <f t="shared" si="391"/>
        <v>0</v>
      </c>
      <c r="AH209" s="135"/>
      <c r="AI209" s="128"/>
      <c r="AJ209" s="135"/>
      <c r="AK209" s="135"/>
      <c r="AQ209" s="70">
        <f t="shared" si="392"/>
        <v>0</v>
      </c>
      <c r="AS209" s="128"/>
      <c r="AT209" s="135"/>
      <c r="AU209" s="135"/>
      <c r="BC209" s="128"/>
      <c r="BD209" s="135"/>
      <c r="BE209" s="135"/>
      <c r="BM209" s="128"/>
      <c r="BN209" s="135"/>
      <c r="BO209" s="135"/>
      <c r="BW209" s="128"/>
      <c r="BX209" s="135"/>
      <c r="BY209" s="135"/>
      <c r="CG209" s="128"/>
      <c r="CH209" s="135"/>
      <c r="CI209" s="135"/>
      <c r="CR209" s="128"/>
      <c r="CS209" s="135"/>
      <c r="CT209" s="135"/>
      <c r="CV209" s="134"/>
      <c r="CW209" s="134"/>
      <c r="CX209" s="134"/>
      <c r="CY209" s="134"/>
      <c r="CZ209" s="134"/>
      <c r="DC209" s="128"/>
      <c r="DD209" s="135"/>
      <c r="DE209" s="135"/>
      <c r="DG209" s="134"/>
      <c r="DH209" s="134"/>
      <c r="DI209" s="134"/>
      <c r="DJ209" s="134"/>
      <c r="DM209" s="128"/>
      <c r="DN209" s="135"/>
      <c r="DO209" s="135"/>
      <c r="DQ209" s="134"/>
      <c r="DR209" s="134"/>
      <c r="DS209" s="134"/>
      <c r="DT209" s="134"/>
      <c r="DW209" s="128"/>
      <c r="DX209" s="135"/>
      <c r="DY209" s="135"/>
      <c r="EA209" s="134"/>
      <c r="EB209" s="134"/>
      <c r="EC209" s="134"/>
      <c r="ED209" s="134"/>
      <c r="EG209" s="128"/>
      <c r="EH209" s="135"/>
      <c r="EI209" s="135"/>
      <c r="EK209" s="134"/>
      <c r="EL209" s="134"/>
      <c r="EM209" s="134"/>
      <c r="EN209" s="134"/>
      <c r="EO209" s="134"/>
      <c r="ER209" s="128"/>
      <c r="ES209" s="135"/>
      <c r="ET209" s="135"/>
      <c r="EV209" s="134"/>
      <c r="EW209" s="134"/>
      <c r="EX209" s="134"/>
      <c r="EY209" s="134"/>
      <c r="IB209" s="128"/>
      <c r="IC209" s="135"/>
      <c r="ID209" s="135"/>
      <c r="IJ209" s="138"/>
      <c r="IM209" s="128"/>
      <c r="IN209" s="135"/>
      <c r="IO209" s="135"/>
      <c r="IU209" s="138"/>
    </row>
    <row r="210" spans="1:255" s="70" customFormat="1" x14ac:dyDescent="0.2">
      <c r="A210" s="128"/>
      <c r="B210" s="135">
        <f t="shared" si="393"/>
        <v>0</v>
      </c>
      <c r="C210" s="135">
        <f t="shared" si="394"/>
        <v>0</v>
      </c>
      <c r="D210" s="133">
        <f t="shared" si="395"/>
        <v>0</v>
      </c>
      <c r="E210" s="133"/>
      <c r="F210" s="133">
        <f t="shared" si="396"/>
        <v>0</v>
      </c>
      <c r="G210" s="133"/>
      <c r="H210" s="133"/>
      <c r="I210" s="133"/>
      <c r="J210" s="133">
        <f t="shared" si="397"/>
        <v>0</v>
      </c>
      <c r="K210" s="133"/>
      <c r="L210" s="133"/>
      <c r="M210" s="133"/>
      <c r="N210" s="133"/>
      <c r="O210" s="128"/>
      <c r="P210" s="135"/>
      <c r="Q210" s="135"/>
      <c r="R210" s="133"/>
      <c r="S210" s="133"/>
      <c r="T210" s="133"/>
      <c r="U210" s="133"/>
      <c r="V210" s="133"/>
      <c r="W210" s="133"/>
      <c r="Y210" s="128"/>
      <c r="Z210" s="135"/>
      <c r="AA210" s="135"/>
      <c r="AG210" s="135">
        <f t="shared" si="391"/>
        <v>0</v>
      </c>
      <c r="AH210" s="135"/>
      <c r="AI210" s="128"/>
      <c r="AJ210" s="135"/>
      <c r="AK210" s="135"/>
      <c r="AQ210" s="70">
        <f t="shared" si="392"/>
        <v>0</v>
      </c>
      <c r="AS210" s="128"/>
      <c r="AT210" s="135"/>
      <c r="AU210" s="135"/>
      <c r="BC210" s="128"/>
      <c r="BD210" s="135"/>
      <c r="BE210" s="135"/>
      <c r="BM210" s="128"/>
      <c r="BN210" s="135"/>
      <c r="BO210" s="135"/>
      <c r="BW210" s="128"/>
      <c r="BX210" s="135"/>
      <c r="BY210" s="135"/>
      <c r="CG210" s="128"/>
      <c r="CH210" s="135"/>
      <c r="CI210" s="135"/>
      <c r="CR210" s="128"/>
      <c r="CS210" s="135"/>
      <c r="CT210" s="135"/>
      <c r="CV210" s="134"/>
      <c r="CW210" s="134"/>
      <c r="CX210" s="134"/>
      <c r="CY210" s="134"/>
      <c r="CZ210" s="134"/>
      <c r="DC210" s="128"/>
      <c r="DD210" s="135"/>
      <c r="DE210" s="135"/>
      <c r="DG210" s="134"/>
      <c r="DH210" s="134"/>
      <c r="DI210" s="134"/>
      <c r="DJ210" s="134"/>
      <c r="DM210" s="128"/>
      <c r="DN210" s="135"/>
      <c r="DO210" s="135"/>
      <c r="DQ210" s="134"/>
      <c r="DR210" s="134"/>
      <c r="DS210" s="134"/>
      <c r="DT210" s="134"/>
      <c r="DW210" s="128"/>
      <c r="DX210" s="135"/>
      <c r="DY210" s="135"/>
      <c r="EA210" s="134"/>
      <c r="EB210" s="134"/>
      <c r="EC210" s="134"/>
      <c r="ED210" s="134"/>
      <c r="EG210" s="128"/>
      <c r="EH210" s="135"/>
      <c r="EI210" s="135"/>
      <c r="EK210" s="134"/>
      <c r="EL210" s="134"/>
      <c r="EM210" s="134"/>
      <c r="EN210" s="134"/>
      <c r="EO210" s="134"/>
      <c r="ER210" s="128"/>
      <c r="ES210" s="135"/>
      <c r="ET210" s="135"/>
      <c r="EV210" s="134"/>
      <c r="EW210" s="134"/>
      <c r="EX210" s="134"/>
      <c r="EY210" s="134"/>
      <c r="IB210" s="128"/>
      <c r="IC210" s="135"/>
      <c r="ID210" s="135"/>
      <c r="IF210" s="253"/>
      <c r="IJ210" s="138"/>
      <c r="IM210" s="128"/>
      <c r="IN210" s="135"/>
      <c r="IO210" s="135"/>
      <c r="IQ210" s="253"/>
      <c r="IU210" s="138"/>
    </row>
    <row r="211" spans="1:255" s="70" customFormat="1" x14ac:dyDescent="0.2">
      <c r="A211" s="128"/>
      <c r="B211" s="135">
        <f t="shared" si="393"/>
        <v>0</v>
      </c>
      <c r="C211" s="135">
        <f t="shared" si="394"/>
        <v>0</v>
      </c>
      <c r="D211" s="133">
        <f t="shared" si="395"/>
        <v>0</v>
      </c>
      <c r="E211" s="133"/>
      <c r="F211" s="133">
        <f t="shared" si="396"/>
        <v>0</v>
      </c>
      <c r="G211" s="133"/>
      <c r="H211" s="133"/>
      <c r="I211" s="133"/>
      <c r="J211" s="133">
        <f t="shared" si="397"/>
        <v>0</v>
      </c>
      <c r="K211" s="133"/>
      <c r="L211" s="133"/>
      <c r="M211" s="133"/>
      <c r="N211" s="133"/>
      <c r="O211" s="128"/>
      <c r="P211" s="135"/>
      <c r="Q211" s="135"/>
      <c r="R211" s="133"/>
      <c r="S211" s="133"/>
      <c r="T211" s="133"/>
      <c r="U211" s="133"/>
      <c r="V211" s="133"/>
      <c r="W211" s="133"/>
      <c r="Y211" s="128"/>
      <c r="Z211" s="135"/>
      <c r="AA211" s="135"/>
      <c r="AG211" s="135">
        <f t="shared" si="391"/>
        <v>0</v>
      </c>
      <c r="AH211" s="135"/>
      <c r="AI211" s="128"/>
      <c r="AJ211" s="135"/>
      <c r="AK211" s="135"/>
      <c r="AQ211" s="70">
        <f t="shared" si="392"/>
        <v>0</v>
      </c>
      <c r="AS211" s="128"/>
      <c r="AT211" s="135"/>
      <c r="AU211" s="135"/>
      <c r="BC211" s="128"/>
      <c r="BD211" s="135"/>
      <c r="BE211" s="135"/>
      <c r="BM211" s="128"/>
      <c r="BN211" s="135"/>
      <c r="BO211" s="135"/>
      <c r="BW211" s="128"/>
      <c r="BX211" s="135"/>
      <c r="BY211" s="135"/>
      <c r="CG211" s="128"/>
      <c r="CH211" s="135"/>
      <c r="CI211" s="135"/>
      <c r="CR211" s="128"/>
      <c r="CS211" s="135"/>
      <c r="CT211" s="135"/>
      <c r="CV211" s="134"/>
      <c r="CW211" s="134"/>
      <c r="CX211" s="134"/>
      <c r="CY211" s="134"/>
      <c r="CZ211" s="134"/>
      <c r="DC211" s="128"/>
      <c r="DD211" s="135"/>
      <c r="DE211" s="135"/>
      <c r="DG211" s="134"/>
      <c r="DH211" s="134"/>
      <c r="DI211" s="134"/>
      <c r="DJ211" s="134"/>
      <c r="DM211" s="128"/>
      <c r="DN211" s="135"/>
      <c r="DO211" s="135"/>
      <c r="DQ211" s="134"/>
      <c r="DR211" s="134"/>
      <c r="DS211" s="134"/>
      <c r="DT211" s="134"/>
      <c r="DW211" s="128"/>
      <c r="DX211" s="135"/>
      <c r="DY211" s="135"/>
      <c r="EA211" s="134"/>
      <c r="EB211" s="134"/>
      <c r="EC211" s="134"/>
      <c r="ED211" s="134"/>
      <c r="EG211" s="128"/>
      <c r="EH211" s="135"/>
      <c r="EI211" s="135"/>
      <c r="EK211" s="134"/>
      <c r="EL211" s="134"/>
      <c r="EM211" s="134"/>
      <c r="EN211" s="134"/>
      <c r="EO211" s="134"/>
      <c r="ER211" s="128"/>
      <c r="ES211" s="135"/>
      <c r="ET211" s="135"/>
      <c r="EV211" s="134"/>
      <c r="EW211" s="134"/>
      <c r="EX211" s="134"/>
      <c r="EY211" s="134"/>
      <c r="IB211" s="128"/>
      <c r="IC211" s="135"/>
      <c r="ID211" s="135"/>
      <c r="IJ211" s="138"/>
      <c r="IM211" s="128"/>
      <c r="IN211" s="135"/>
      <c r="IO211" s="135"/>
      <c r="IU211" s="138"/>
    </row>
    <row r="212" spans="1:255" s="70" customFormat="1" x14ac:dyDescent="0.2">
      <c r="A212" s="128"/>
      <c r="B212" s="135">
        <f t="shared" si="393"/>
        <v>0</v>
      </c>
      <c r="C212" s="135">
        <f t="shared" si="394"/>
        <v>0</v>
      </c>
      <c r="D212" s="133">
        <f t="shared" si="395"/>
        <v>0</v>
      </c>
      <c r="E212" s="133"/>
      <c r="F212" s="133">
        <f t="shared" si="396"/>
        <v>0</v>
      </c>
      <c r="G212" s="133"/>
      <c r="H212" s="133"/>
      <c r="I212" s="133"/>
      <c r="J212" s="133">
        <f t="shared" si="397"/>
        <v>0</v>
      </c>
      <c r="K212" s="133"/>
      <c r="L212" s="133"/>
      <c r="M212" s="133"/>
      <c r="N212" s="133"/>
      <c r="O212" s="128"/>
      <c r="P212" s="133"/>
      <c r="Q212" s="133"/>
      <c r="R212" s="133"/>
      <c r="S212" s="133"/>
      <c r="T212" s="133"/>
      <c r="U212" s="133"/>
      <c r="V212" s="133"/>
      <c r="W212" s="133"/>
      <c r="Y212" s="128"/>
      <c r="AI212" s="128"/>
      <c r="AS212" s="128"/>
      <c r="BC212" s="128"/>
      <c r="BM212" s="128"/>
      <c r="BW212" s="128"/>
      <c r="CG212" s="128"/>
      <c r="CR212" s="128"/>
      <c r="CV212" s="134"/>
      <c r="CW212" s="134"/>
      <c r="CX212" s="134"/>
      <c r="CY212" s="134"/>
      <c r="CZ212" s="134"/>
      <c r="DC212" s="128"/>
      <c r="DG212" s="134"/>
      <c r="DH212" s="134"/>
      <c r="DI212" s="134"/>
      <c r="DJ212" s="134"/>
      <c r="DM212" s="128"/>
      <c r="DQ212" s="134"/>
      <c r="DR212" s="134"/>
      <c r="DS212" s="134"/>
      <c r="DT212" s="134"/>
      <c r="DW212" s="128"/>
      <c r="EA212" s="134"/>
      <c r="EB212" s="134"/>
      <c r="EC212" s="134"/>
      <c r="ED212" s="134"/>
      <c r="EG212" s="128"/>
      <c r="EK212" s="134"/>
      <c r="EL212" s="134"/>
      <c r="EM212" s="134"/>
      <c r="EN212" s="134"/>
      <c r="EO212" s="134"/>
      <c r="ER212" s="128"/>
      <c r="EV212" s="134"/>
      <c r="EW212" s="134"/>
      <c r="EX212" s="134"/>
      <c r="EY212" s="134"/>
      <c r="IB212" s="128"/>
      <c r="IC212" s="135"/>
      <c r="ID212" s="135"/>
      <c r="IJ212" s="138"/>
      <c r="IM212" s="128"/>
      <c r="IN212" s="135"/>
      <c r="IO212" s="135"/>
      <c r="IU212" s="138"/>
    </row>
    <row r="213" spans="1:255" s="70" customFormat="1" x14ac:dyDescent="0.2">
      <c r="A213" s="128"/>
      <c r="B213" s="135">
        <f t="shared" si="393"/>
        <v>0</v>
      </c>
      <c r="C213" s="135">
        <f t="shared" si="394"/>
        <v>0</v>
      </c>
      <c r="D213" s="133">
        <f t="shared" si="395"/>
        <v>0</v>
      </c>
      <c r="E213" s="133"/>
      <c r="F213" s="133">
        <f t="shared" si="396"/>
        <v>0</v>
      </c>
      <c r="G213" s="133"/>
      <c r="H213" s="133"/>
      <c r="I213" s="133"/>
      <c r="J213" s="133">
        <f t="shared" si="397"/>
        <v>0</v>
      </c>
      <c r="K213" s="133"/>
      <c r="L213" s="133"/>
      <c r="M213" s="133"/>
      <c r="N213" s="133"/>
      <c r="O213" s="128"/>
      <c r="P213" s="135"/>
      <c r="Q213" s="135"/>
      <c r="R213" s="133"/>
      <c r="S213" s="133"/>
      <c r="T213" s="133"/>
      <c r="U213" s="133"/>
      <c r="V213" s="133"/>
      <c r="W213" s="133"/>
      <c r="Y213" s="128"/>
      <c r="Z213" s="135"/>
      <c r="AA213" s="135"/>
      <c r="AG213" s="135">
        <f t="shared" ref="AG213:AG218" si="398">VLOOKUP($O213,Namn,27)</f>
        <v>0</v>
      </c>
      <c r="AH213" s="135"/>
      <c r="AI213" s="128"/>
      <c r="AJ213" s="135"/>
      <c r="AK213" s="135"/>
      <c r="AQ213" s="70">
        <f t="shared" ref="AQ213:AQ218" si="399">VLOOKUP($O213,Namn,26)</f>
        <v>0</v>
      </c>
      <c r="AS213" s="128"/>
      <c r="AT213" s="135"/>
      <c r="AU213" s="135"/>
      <c r="BC213" s="128"/>
      <c r="BD213" s="135"/>
      <c r="BE213" s="135"/>
      <c r="BM213" s="128"/>
      <c r="BN213" s="135"/>
      <c r="BO213" s="135"/>
      <c r="BW213" s="128"/>
      <c r="BX213" s="135"/>
      <c r="BY213" s="135"/>
      <c r="CG213" s="128"/>
      <c r="CH213" s="135"/>
      <c r="CI213" s="135"/>
      <c r="CR213" s="128"/>
      <c r="CS213" s="135"/>
      <c r="CT213" s="135"/>
      <c r="CV213" s="134"/>
      <c r="CW213" s="134"/>
      <c r="CX213" s="134"/>
      <c r="CY213" s="134"/>
      <c r="CZ213" s="134"/>
      <c r="DC213" s="128"/>
      <c r="DD213" s="135"/>
      <c r="DE213" s="135"/>
      <c r="DG213" s="134"/>
      <c r="DH213" s="134"/>
      <c r="DI213" s="134"/>
      <c r="DJ213" s="134"/>
      <c r="DM213" s="128"/>
      <c r="DN213" s="135"/>
      <c r="DO213" s="135"/>
      <c r="DQ213" s="134"/>
      <c r="DR213" s="134"/>
      <c r="DS213" s="134"/>
      <c r="DT213" s="134"/>
      <c r="DW213" s="128"/>
      <c r="DX213" s="135"/>
      <c r="DY213" s="135"/>
      <c r="EA213" s="134"/>
      <c r="EB213" s="134"/>
      <c r="EC213" s="134"/>
      <c r="ED213" s="134"/>
      <c r="EG213" s="128"/>
      <c r="EH213" s="135"/>
      <c r="EI213" s="135"/>
      <c r="EK213" s="134"/>
      <c r="EL213" s="134"/>
      <c r="EM213" s="134"/>
      <c r="EN213" s="134"/>
      <c r="EO213" s="134"/>
      <c r="ER213" s="128"/>
      <c r="ES213" s="135"/>
      <c r="ET213" s="135"/>
      <c r="EV213" s="134"/>
      <c r="EW213" s="134"/>
      <c r="EX213" s="134"/>
      <c r="EY213" s="134"/>
      <c r="IB213" s="128"/>
      <c r="IC213" s="135"/>
      <c r="ID213" s="135"/>
      <c r="IJ213" s="138"/>
      <c r="IM213" s="128"/>
      <c r="IN213" s="135"/>
      <c r="IO213" s="135"/>
      <c r="IU213" s="138"/>
    </row>
    <row r="214" spans="1:255" s="70" customFormat="1" x14ac:dyDescent="0.2">
      <c r="A214" s="133"/>
      <c r="B214" s="135">
        <f t="shared" si="393"/>
        <v>0</v>
      </c>
      <c r="C214" s="135">
        <f t="shared" si="394"/>
        <v>0</v>
      </c>
      <c r="D214" s="133">
        <f t="shared" si="395"/>
        <v>0</v>
      </c>
      <c r="E214" s="133"/>
      <c r="F214" s="133">
        <f t="shared" si="396"/>
        <v>0</v>
      </c>
      <c r="G214" s="133"/>
      <c r="H214" s="133"/>
      <c r="I214" s="133"/>
      <c r="J214" s="133">
        <f t="shared" si="397"/>
        <v>0</v>
      </c>
      <c r="K214" s="133"/>
      <c r="L214" s="133"/>
      <c r="M214" s="133"/>
      <c r="N214" s="133"/>
      <c r="O214" s="128"/>
      <c r="P214" s="135"/>
      <c r="Q214" s="135"/>
      <c r="R214" s="133"/>
      <c r="S214" s="133"/>
      <c r="T214" s="133"/>
      <c r="U214" s="133"/>
      <c r="V214" s="133"/>
      <c r="W214" s="133"/>
      <c r="Y214" s="128"/>
      <c r="Z214" s="135"/>
      <c r="AA214" s="135"/>
      <c r="AG214" s="135">
        <f t="shared" si="398"/>
        <v>0</v>
      </c>
      <c r="AH214" s="135"/>
      <c r="AI214" s="128"/>
      <c r="AJ214" s="135"/>
      <c r="AK214" s="135"/>
      <c r="AQ214" s="70">
        <f t="shared" si="399"/>
        <v>0</v>
      </c>
      <c r="AS214" s="128"/>
      <c r="AT214" s="135"/>
      <c r="AU214" s="135"/>
      <c r="BC214" s="128"/>
      <c r="BD214" s="135"/>
      <c r="BE214" s="135"/>
      <c r="BM214" s="128"/>
      <c r="BN214" s="135"/>
      <c r="BO214" s="135"/>
      <c r="BW214" s="128"/>
      <c r="BX214" s="135"/>
      <c r="BY214" s="135"/>
      <c r="CG214" s="128"/>
      <c r="CH214" s="135"/>
      <c r="CI214" s="135"/>
      <c r="CR214" s="128"/>
      <c r="CS214" s="135"/>
      <c r="CT214" s="135"/>
      <c r="CV214" s="134"/>
      <c r="CW214" s="134"/>
      <c r="CX214" s="134"/>
      <c r="CY214" s="134"/>
      <c r="CZ214" s="134"/>
      <c r="DC214" s="128"/>
      <c r="DD214" s="135"/>
      <c r="DE214" s="135"/>
      <c r="DG214" s="134"/>
      <c r="DH214" s="134"/>
      <c r="DI214" s="134"/>
      <c r="DJ214" s="134"/>
      <c r="DM214" s="128"/>
      <c r="DN214" s="135"/>
      <c r="DO214" s="135"/>
      <c r="DQ214" s="134"/>
      <c r="DR214" s="134"/>
      <c r="DS214" s="134"/>
      <c r="DT214" s="134"/>
      <c r="DW214" s="128"/>
      <c r="DX214" s="135"/>
      <c r="DY214" s="135"/>
      <c r="EA214" s="134"/>
      <c r="EB214" s="134"/>
      <c r="EC214" s="134"/>
      <c r="ED214" s="134"/>
      <c r="EG214" s="128"/>
      <c r="EH214" s="135"/>
      <c r="EI214" s="135"/>
      <c r="EK214" s="134"/>
      <c r="EL214" s="134"/>
      <c r="EM214" s="134"/>
      <c r="EN214" s="134"/>
      <c r="EO214" s="134"/>
      <c r="ER214" s="128"/>
      <c r="ES214" s="135"/>
      <c r="ET214" s="135"/>
      <c r="EV214" s="134"/>
      <c r="EW214" s="134"/>
      <c r="EX214" s="134"/>
      <c r="EY214" s="134"/>
      <c r="IB214" s="128"/>
      <c r="IC214" s="135"/>
      <c r="ID214" s="135"/>
      <c r="IJ214" s="138"/>
      <c r="IM214" s="128"/>
      <c r="IN214" s="135"/>
      <c r="IO214" s="135"/>
      <c r="IU214" s="138"/>
    </row>
    <row r="215" spans="1:255" s="70" customFormat="1" x14ac:dyDescent="0.2">
      <c r="A215" s="128"/>
      <c r="B215" s="135">
        <f t="shared" si="393"/>
        <v>0</v>
      </c>
      <c r="C215" s="135">
        <f t="shared" si="394"/>
        <v>0</v>
      </c>
      <c r="D215" s="133">
        <f t="shared" si="395"/>
        <v>0</v>
      </c>
      <c r="E215" s="133"/>
      <c r="F215" s="133">
        <f t="shared" si="396"/>
        <v>0</v>
      </c>
      <c r="G215" s="254"/>
      <c r="H215" s="133"/>
      <c r="I215" s="133"/>
      <c r="J215" s="133">
        <f t="shared" si="397"/>
        <v>0</v>
      </c>
      <c r="K215" s="133"/>
      <c r="L215" s="133"/>
      <c r="M215" s="133"/>
      <c r="N215" s="133"/>
      <c r="O215" s="128"/>
      <c r="P215" s="135"/>
      <c r="Q215" s="135"/>
      <c r="R215" s="133"/>
      <c r="S215" s="133"/>
      <c r="T215" s="133"/>
      <c r="U215" s="133"/>
      <c r="V215" s="133"/>
      <c r="W215" s="133"/>
      <c r="Y215" s="128"/>
      <c r="Z215" s="135"/>
      <c r="AA215" s="135"/>
      <c r="AG215" s="135">
        <f t="shared" si="398"/>
        <v>0</v>
      </c>
      <c r="AH215" s="135"/>
      <c r="AI215" s="128"/>
      <c r="AJ215" s="135"/>
      <c r="AK215" s="135"/>
      <c r="AQ215" s="70">
        <f t="shared" si="399"/>
        <v>0</v>
      </c>
      <c r="AS215" s="128"/>
      <c r="AT215" s="135"/>
      <c r="AU215" s="135"/>
      <c r="BC215" s="128"/>
      <c r="BD215" s="135"/>
      <c r="BE215" s="135"/>
      <c r="BM215" s="128"/>
      <c r="BN215" s="135"/>
      <c r="BO215" s="135"/>
      <c r="BW215" s="128"/>
      <c r="BX215" s="135"/>
      <c r="BY215" s="135"/>
      <c r="CG215" s="128"/>
      <c r="CH215" s="135"/>
      <c r="CI215" s="135"/>
      <c r="CR215" s="128"/>
      <c r="CS215" s="135"/>
      <c r="CT215" s="135"/>
      <c r="CV215" s="134"/>
      <c r="CW215" s="134"/>
      <c r="CX215" s="134"/>
      <c r="CY215" s="134"/>
      <c r="CZ215" s="134"/>
      <c r="DC215" s="128"/>
      <c r="DD215" s="135"/>
      <c r="DE215" s="135"/>
      <c r="DG215" s="134"/>
      <c r="DH215" s="134"/>
      <c r="DI215" s="134"/>
      <c r="DJ215" s="134"/>
      <c r="DM215" s="128"/>
      <c r="DN215" s="135"/>
      <c r="DO215" s="135"/>
      <c r="DQ215" s="134"/>
      <c r="DR215" s="134"/>
      <c r="DS215" s="134"/>
      <c r="DT215" s="134"/>
      <c r="DW215" s="128"/>
      <c r="DX215" s="135"/>
      <c r="DY215" s="135"/>
      <c r="EA215" s="134"/>
      <c r="EB215" s="134"/>
      <c r="EC215" s="134"/>
      <c r="ED215" s="134"/>
      <c r="EG215" s="128"/>
      <c r="EH215" s="135"/>
      <c r="EI215" s="135"/>
      <c r="EK215" s="134"/>
      <c r="EL215" s="134"/>
      <c r="EM215" s="134"/>
      <c r="EN215" s="134"/>
      <c r="EO215" s="134"/>
      <c r="ER215" s="128"/>
      <c r="ES215" s="135"/>
      <c r="ET215" s="135"/>
      <c r="EV215" s="134"/>
      <c r="EW215" s="134"/>
      <c r="EX215" s="134"/>
      <c r="EY215" s="134"/>
      <c r="IB215" s="128"/>
      <c r="IC215" s="135"/>
      <c r="ID215" s="135"/>
      <c r="IJ215" s="138"/>
      <c r="IM215" s="128"/>
      <c r="IN215" s="135"/>
      <c r="IO215" s="135"/>
      <c r="IU215" s="138"/>
    </row>
    <row r="216" spans="1:255" s="70" customFormat="1" x14ac:dyDescent="0.2">
      <c r="A216" s="128"/>
      <c r="B216" s="135">
        <f t="shared" si="393"/>
        <v>0</v>
      </c>
      <c r="C216" s="135">
        <f t="shared" si="394"/>
        <v>0</v>
      </c>
      <c r="D216" s="133">
        <f t="shared" si="395"/>
        <v>0</v>
      </c>
      <c r="E216" s="133"/>
      <c r="F216" s="133">
        <f t="shared" si="396"/>
        <v>0</v>
      </c>
      <c r="G216" s="133"/>
      <c r="H216" s="133"/>
      <c r="I216" s="133"/>
      <c r="J216" s="133">
        <f t="shared" si="397"/>
        <v>0</v>
      </c>
      <c r="K216" s="133"/>
      <c r="L216" s="133"/>
      <c r="M216" s="133"/>
      <c r="N216" s="133"/>
      <c r="O216" s="128"/>
      <c r="P216" s="135"/>
      <c r="Q216" s="135"/>
      <c r="R216" s="133"/>
      <c r="S216" s="133"/>
      <c r="T216" s="133"/>
      <c r="U216" s="133"/>
      <c r="V216" s="133"/>
      <c r="W216" s="133"/>
      <c r="Y216" s="128"/>
      <c r="Z216" s="135"/>
      <c r="AA216" s="135"/>
      <c r="AG216" s="135">
        <f t="shared" si="398"/>
        <v>0</v>
      </c>
      <c r="AH216" s="135"/>
      <c r="AI216" s="128"/>
      <c r="AJ216" s="135"/>
      <c r="AK216" s="135"/>
      <c r="AQ216" s="70">
        <f t="shared" si="399"/>
        <v>0</v>
      </c>
      <c r="AS216" s="128"/>
      <c r="AT216" s="135"/>
      <c r="AU216" s="135"/>
      <c r="BC216" s="128"/>
      <c r="BD216" s="135"/>
      <c r="BE216" s="135"/>
      <c r="BM216" s="128"/>
      <c r="BN216" s="135"/>
      <c r="BO216" s="135"/>
      <c r="BW216" s="128"/>
      <c r="BX216" s="135"/>
      <c r="BY216" s="135"/>
      <c r="CG216" s="128"/>
      <c r="CH216" s="135"/>
      <c r="CI216" s="135"/>
      <c r="CR216" s="128"/>
      <c r="CS216" s="135"/>
      <c r="CT216" s="135"/>
      <c r="CV216" s="134"/>
      <c r="CW216" s="134"/>
      <c r="CX216" s="134"/>
      <c r="CY216" s="134"/>
      <c r="CZ216" s="134"/>
      <c r="DC216" s="128"/>
      <c r="DD216" s="135"/>
      <c r="DE216" s="135"/>
      <c r="DG216" s="134"/>
      <c r="DH216" s="134"/>
      <c r="DI216" s="134"/>
      <c r="DJ216" s="134"/>
      <c r="DM216" s="128"/>
      <c r="DN216" s="135"/>
      <c r="DO216" s="135"/>
      <c r="DQ216" s="134"/>
      <c r="DR216" s="134"/>
      <c r="DS216" s="134"/>
      <c r="DT216" s="134"/>
      <c r="DW216" s="128"/>
      <c r="DX216" s="135"/>
      <c r="DY216" s="135"/>
      <c r="EA216" s="134"/>
      <c r="EB216" s="134"/>
      <c r="EC216" s="134"/>
      <c r="ED216" s="134"/>
      <c r="EG216" s="128"/>
      <c r="EH216" s="135"/>
      <c r="EI216" s="135"/>
      <c r="EK216" s="134"/>
      <c r="EL216" s="134"/>
      <c r="EM216" s="134"/>
      <c r="EN216" s="134"/>
      <c r="EO216" s="134"/>
      <c r="ER216" s="128"/>
      <c r="ES216" s="135"/>
      <c r="ET216" s="135"/>
      <c r="EV216" s="134"/>
      <c r="EW216" s="134"/>
      <c r="EX216" s="134"/>
      <c r="EY216" s="134"/>
      <c r="IB216" s="128"/>
      <c r="IC216" s="135"/>
      <c r="ID216" s="135"/>
      <c r="IJ216" s="138"/>
      <c r="IM216" s="128"/>
      <c r="IN216" s="135"/>
      <c r="IO216" s="135"/>
      <c r="IU216" s="138"/>
    </row>
    <row r="217" spans="1:255" s="70" customFormat="1" x14ac:dyDescent="0.2">
      <c r="A217" s="133"/>
      <c r="B217" s="135">
        <f t="shared" si="393"/>
        <v>0</v>
      </c>
      <c r="C217" s="135">
        <f t="shared" si="394"/>
        <v>0</v>
      </c>
      <c r="D217" s="133">
        <f t="shared" si="395"/>
        <v>0</v>
      </c>
      <c r="E217" s="133"/>
      <c r="F217" s="133">
        <f t="shared" si="396"/>
        <v>0</v>
      </c>
      <c r="G217" s="133"/>
      <c r="H217" s="133"/>
      <c r="I217" s="133"/>
      <c r="J217" s="133">
        <f t="shared" si="397"/>
        <v>0</v>
      </c>
      <c r="K217" s="133"/>
      <c r="L217" s="133"/>
      <c r="M217" s="133"/>
      <c r="N217" s="133"/>
      <c r="O217" s="128"/>
      <c r="P217" s="135"/>
      <c r="Q217" s="135"/>
      <c r="R217" s="133"/>
      <c r="S217" s="133"/>
      <c r="T217" s="133"/>
      <c r="U217" s="133"/>
      <c r="V217" s="133"/>
      <c r="W217" s="133"/>
      <c r="Y217" s="128"/>
      <c r="Z217" s="135"/>
      <c r="AA217" s="135"/>
      <c r="AG217" s="135">
        <f t="shared" si="398"/>
        <v>0</v>
      </c>
      <c r="AH217" s="135"/>
      <c r="AI217" s="128"/>
      <c r="AJ217" s="135"/>
      <c r="AK217" s="135"/>
      <c r="AQ217" s="70">
        <f t="shared" si="399"/>
        <v>0</v>
      </c>
      <c r="AS217" s="128"/>
      <c r="AT217" s="135"/>
      <c r="AU217" s="135"/>
      <c r="BC217" s="128"/>
      <c r="BD217" s="135"/>
      <c r="BE217" s="135"/>
      <c r="BM217" s="128"/>
      <c r="BN217" s="135"/>
      <c r="BO217" s="135"/>
      <c r="BW217" s="128"/>
      <c r="BX217" s="135"/>
      <c r="BY217" s="135"/>
      <c r="CG217" s="128"/>
      <c r="CH217" s="135"/>
      <c r="CI217" s="135"/>
      <c r="CR217" s="128"/>
      <c r="CS217" s="135"/>
      <c r="CT217" s="135"/>
      <c r="CV217" s="134"/>
      <c r="CW217" s="134"/>
      <c r="CX217" s="134"/>
      <c r="CY217" s="134"/>
      <c r="CZ217" s="134"/>
      <c r="DC217" s="128"/>
      <c r="DD217" s="135"/>
      <c r="DE217" s="135"/>
      <c r="DG217" s="134"/>
      <c r="DH217" s="134"/>
      <c r="DI217" s="134"/>
      <c r="DJ217" s="134"/>
      <c r="DM217" s="128"/>
      <c r="DN217" s="135"/>
      <c r="DO217" s="135"/>
      <c r="DQ217" s="134"/>
      <c r="DR217" s="134"/>
      <c r="DS217" s="134"/>
      <c r="DT217" s="134"/>
      <c r="DW217" s="128"/>
      <c r="DX217" s="135"/>
      <c r="DY217" s="135"/>
      <c r="EA217" s="134"/>
      <c r="EB217" s="134"/>
      <c r="EC217" s="134"/>
      <c r="ED217" s="134"/>
      <c r="EG217" s="128"/>
      <c r="EH217" s="135"/>
      <c r="EI217" s="135"/>
      <c r="EK217" s="134"/>
      <c r="EL217" s="134"/>
      <c r="EM217" s="134"/>
      <c r="EN217" s="134"/>
      <c r="EO217" s="134"/>
      <c r="ER217" s="128"/>
      <c r="ES217" s="135"/>
      <c r="ET217" s="135"/>
      <c r="EV217" s="134"/>
      <c r="EW217" s="134"/>
      <c r="EX217" s="134"/>
      <c r="EY217" s="134"/>
      <c r="IB217" s="128"/>
      <c r="IC217" s="135"/>
      <c r="ID217" s="135"/>
      <c r="IJ217" s="138"/>
      <c r="IM217" s="128"/>
      <c r="IN217" s="135"/>
      <c r="IO217" s="135"/>
      <c r="IU217" s="138"/>
    </row>
    <row r="218" spans="1:255" s="70" customFormat="1" x14ac:dyDescent="0.2">
      <c r="A218" s="128"/>
      <c r="B218" s="135">
        <f t="shared" si="393"/>
        <v>0</v>
      </c>
      <c r="C218" s="135">
        <f t="shared" si="394"/>
        <v>0</v>
      </c>
      <c r="D218" s="133">
        <f t="shared" si="395"/>
        <v>0</v>
      </c>
      <c r="E218" s="133"/>
      <c r="F218" s="133">
        <f t="shared" si="396"/>
        <v>0</v>
      </c>
      <c r="G218" s="133"/>
      <c r="H218" s="133"/>
      <c r="I218" s="133"/>
      <c r="J218" s="133">
        <f t="shared" si="397"/>
        <v>0</v>
      </c>
      <c r="K218" s="133"/>
      <c r="L218" s="133"/>
      <c r="M218" s="133"/>
      <c r="N218" s="133"/>
      <c r="O218" s="128"/>
      <c r="P218" s="135"/>
      <c r="Q218" s="135"/>
      <c r="R218" s="133"/>
      <c r="S218" s="133"/>
      <c r="T218" s="133"/>
      <c r="U218" s="133"/>
      <c r="V218" s="133"/>
      <c r="W218" s="133"/>
      <c r="Y218" s="128"/>
      <c r="Z218" s="135"/>
      <c r="AA218" s="135"/>
      <c r="AG218" s="135">
        <f t="shared" si="398"/>
        <v>0</v>
      </c>
      <c r="AH218" s="135"/>
      <c r="AI218" s="128"/>
      <c r="AJ218" s="135"/>
      <c r="AK218" s="135"/>
      <c r="AQ218" s="70">
        <f t="shared" si="399"/>
        <v>0</v>
      </c>
      <c r="AS218" s="128"/>
      <c r="AT218" s="135"/>
      <c r="AU218" s="135"/>
      <c r="BC218" s="128"/>
      <c r="BD218" s="135"/>
      <c r="BE218" s="135"/>
      <c r="BM218" s="128"/>
      <c r="BN218" s="135"/>
      <c r="BO218" s="135"/>
      <c r="BW218" s="128"/>
      <c r="BX218" s="135"/>
      <c r="BY218" s="135"/>
      <c r="CG218" s="128"/>
      <c r="CH218" s="135"/>
      <c r="CI218" s="135"/>
      <c r="CR218" s="128"/>
      <c r="CS218" s="135"/>
      <c r="CT218" s="135"/>
      <c r="CV218" s="134"/>
      <c r="CW218" s="134"/>
      <c r="CX218" s="134"/>
      <c r="CY218" s="134"/>
      <c r="CZ218" s="134"/>
      <c r="DC218" s="128"/>
      <c r="DD218" s="135"/>
      <c r="DE218" s="135"/>
      <c r="DG218" s="134"/>
      <c r="DH218" s="134"/>
      <c r="DI218" s="134"/>
      <c r="DJ218" s="134"/>
      <c r="DM218" s="128"/>
      <c r="DN218" s="135"/>
      <c r="DO218" s="135"/>
      <c r="DQ218" s="134"/>
      <c r="DR218" s="134"/>
      <c r="DS218" s="134"/>
      <c r="DT218" s="134"/>
      <c r="DW218" s="128"/>
      <c r="DX218" s="135"/>
      <c r="DY218" s="135"/>
      <c r="EA218" s="134"/>
      <c r="EB218" s="134"/>
      <c r="EC218" s="134"/>
      <c r="ED218" s="134"/>
      <c r="EG218" s="128"/>
      <c r="EH218" s="135"/>
      <c r="EI218" s="135"/>
      <c r="EK218" s="134"/>
      <c r="EL218" s="134"/>
      <c r="EM218" s="134"/>
      <c r="EN218" s="134"/>
      <c r="EO218" s="134"/>
      <c r="ER218" s="128"/>
      <c r="ES218" s="135"/>
      <c r="ET218" s="135"/>
      <c r="EV218" s="134"/>
      <c r="EW218" s="134"/>
      <c r="EX218" s="134"/>
      <c r="EY218" s="134"/>
      <c r="IC218" s="135"/>
      <c r="ID218" s="135"/>
      <c r="IJ218" s="138"/>
      <c r="IN218" s="135"/>
      <c r="IO218" s="135"/>
      <c r="IU218" s="138"/>
    </row>
    <row r="219" spans="1:255" s="70" customFormat="1" x14ac:dyDescent="0.2">
      <c r="A219" s="128"/>
      <c r="B219" s="135">
        <f t="shared" si="393"/>
        <v>0</v>
      </c>
      <c r="C219" s="135">
        <f t="shared" si="394"/>
        <v>0</v>
      </c>
      <c r="D219" s="133">
        <f t="shared" si="395"/>
        <v>0</v>
      </c>
      <c r="E219" s="133"/>
      <c r="F219" s="133">
        <f t="shared" si="396"/>
        <v>0</v>
      </c>
      <c r="G219" s="133"/>
      <c r="H219" s="133"/>
      <c r="I219" s="133"/>
      <c r="J219" s="133">
        <f t="shared" si="397"/>
        <v>0</v>
      </c>
      <c r="K219" s="133"/>
      <c r="L219" s="133"/>
      <c r="M219" s="133"/>
      <c r="N219" s="133"/>
      <c r="O219" s="128"/>
      <c r="P219" s="133"/>
      <c r="Q219" s="133"/>
      <c r="R219" s="133"/>
      <c r="S219" s="133"/>
      <c r="T219" s="133"/>
      <c r="U219" s="133"/>
      <c r="V219" s="133"/>
      <c r="W219" s="133"/>
      <c r="Y219" s="128"/>
      <c r="AI219" s="128"/>
      <c r="AS219" s="128"/>
      <c r="BC219" s="128"/>
      <c r="BM219" s="128"/>
      <c r="BW219" s="128"/>
      <c r="CG219" s="128"/>
      <c r="CR219" s="128"/>
      <c r="CV219" s="134"/>
      <c r="CW219" s="134"/>
      <c r="CX219" s="134"/>
      <c r="CY219" s="134"/>
      <c r="CZ219" s="134"/>
      <c r="DC219" s="128"/>
      <c r="DG219" s="134"/>
      <c r="DH219" s="134"/>
      <c r="DI219" s="134"/>
      <c r="DJ219" s="134"/>
      <c r="DM219" s="128"/>
      <c r="DQ219" s="134"/>
      <c r="DR219" s="134"/>
      <c r="DS219" s="134"/>
      <c r="DT219" s="134"/>
      <c r="DW219" s="128"/>
      <c r="EA219" s="134"/>
      <c r="EB219" s="134"/>
      <c r="EC219" s="134"/>
      <c r="ED219" s="134"/>
      <c r="EG219" s="128"/>
      <c r="EK219" s="134"/>
      <c r="EL219" s="134"/>
      <c r="EM219" s="134"/>
      <c r="EN219" s="134"/>
      <c r="EO219" s="134"/>
      <c r="ER219" s="128"/>
      <c r="EV219" s="134"/>
      <c r="EW219" s="134"/>
      <c r="EX219" s="134"/>
      <c r="EY219" s="134"/>
      <c r="IB219" s="128"/>
      <c r="IC219" s="135"/>
      <c r="ID219" s="135"/>
      <c r="IJ219" s="138"/>
      <c r="IM219" s="128"/>
      <c r="IN219" s="135"/>
      <c r="IO219" s="135"/>
      <c r="IU219" s="138"/>
    </row>
    <row r="220" spans="1:255" s="70" customFormat="1" x14ac:dyDescent="0.2">
      <c r="A220" s="128"/>
      <c r="B220" s="135">
        <f t="shared" si="393"/>
        <v>0</v>
      </c>
      <c r="C220" s="135">
        <f t="shared" si="394"/>
        <v>0</v>
      </c>
      <c r="D220" s="133">
        <f t="shared" si="395"/>
        <v>0</v>
      </c>
      <c r="E220" s="133"/>
      <c r="F220" s="133">
        <f t="shared" si="396"/>
        <v>0</v>
      </c>
      <c r="G220" s="133"/>
      <c r="H220" s="133"/>
      <c r="I220" s="133"/>
      <c r="J220" s="133">
        <f t="shared" si="397"/>
        <v>0</v>
      </c>
      <c r="K220" s="133"/>
      <c r="L220" s="133"/>
      <c r="M220" s="133"/>
      <c r="N220" s="133"/>
      <c r="O220" s="128"/>
      <c r="P220" s="135"/>
      <c r="Q220" s="135"/>
      <c r="R220" s="133"/>
      <c r="S220" s="133"/>
      <c r="T220" s="133"/>
      <c r="U220" s="133"/>
      <c r="V220" s="133"/>
      <c r="W220" s="133"/>
      <c r="Y220" s="128"/>
      <c r="Z220" s="135"/>
      <c r="AA220" s="135"/>
      <c r="AG220" s="135">
        <f t="shared" ref="AG220:AG225" si="400">VLOOKUP($O220,Namn,27)</f>
        <v>0</v>
      </c>
      <c r="AH220" s="135"/>
      <c r="AI220" s="128"/>
      <c r="AJ220" s="135"/>
      <c r="AK220" s="135"/>
      <c r="AQ220" s="70">
        <f t="shared" ref="AQ220:AQ225" si="401">VLOOKUP($O220,Namn,26)</f>
        <v>0</v>
      </c>
      <c r="AS220" s="128"/>
      <c r="AT220" s="135"/>
      <c r="AU220" s="135"/>
      <c r="BC220" s="128"/>
      <c r="BD220" s="135"/>
      <c r="BE220" s="135"/>
      <c r="BM220" s="128"/>
      <c r="BN220" s="135"/>
      <c r="BO220" s="135"/>
      <c r="BW220" s="128"/>
      <c r="BX220" s="135"/>
      <c r="BY220" s="135"/>
      <c r="CG220" s="128"/>
      <c r="CH220" s="135"/>
      <c r="CI220" s="135"/>
      <c r="CR220" s="128"/>
      <c r="CS220" s="135"/>
      <c r="CT220" s="135"/>
      <c r="CV220" s="134"/>
      <c r="CW220" s="134"/>
      <c r="CX220" s="134"/>
      <c r="CY220" s="134"/>
      <c r="CZ220" s="134"/>
      <c r="DC220" s="128"/>
      <c r="DD220" s="135"/>
      <c r="DE220" s="135"/>
      <c r="DG220" s="134"/>
      <c r="DH220" s="134"/>
      <c r="DI220" s="134"/>
      <c r="DJ220" s="134"/>
      <c r="DM220" s="128"/>
      <c r="DN220" s="135"/>
      <c r="DO220" s="135"/>
      <c r="DQ220" s="134"/>
      <c r="DR220" s="134"/>
      <c r="DS220" s="134"/>
      <c r="DT220" s="134"/>
      <c r="DW220" s="128"/>
      <c r="DX220" s="135"/>
      <c r="DY220" s="135"/>
      <c r="EA220" s="134"/>
      <c r="EB220" s="134"/>
      <c r="EC220" s="134"/>
      <c r="ED220" s="134"/>
      <c r="EG220" s="128"/>
      <c r="EH220" s="135"/>
      <c r="EI220" s="135"/>
      <c r="EK220" s="134"/>
      <c r="EL220" s="134"/>
      <c r="EM220" s="134"/>
      <c r="EN220" s="134"/>
      <c r="EO220" s="134"/>
      <c r="ER220" s="128"/>
      <c r="ES220" s="135"/>
      <c r="ET220" s="135"/>
      <c r="EV220" s="134"/>
      <c r="EW220" s="134"/>
      <c r="EX220" s="134"/>
      <c r="EY220" s="134"/>
      <c r="IB220" s="128"/>
      <c r="IC220" s="135"/>
      <c r="ID220" s="135"/>
      <c r="IJ220" s="138"/>
      <c r="IM220" s="128"/>
      <c r="IN220" s="135"/>
      <c r="IO220" s="135"/>
      <c r="IU220" s="138"/>
    </row>
    <row r="221" spans="1:255" s="70" customFormat="1" x14ac:dyDescent="0.2">
      <c r="A221" s="133"/>
      <c r="B221" s="135">
        <f t="shared" si="393"/>
        <v>0</v>
      </c>
      <c r="C221" s="135">
        <f t="shared" si="394"/>
        <v>0</v>
      </c>
      <c r="D221" s="133">
        <f t="shared" si="395"/>
        <v>0</v>
      </c>
      <c r="E221" s="133"/>
      <c r="F221" s="133">
        <f t="shared" si="396"/>
        <v>0</v>
      </c>
      <c r="G221" s="133"/>
      <c r="H221" s="133"/>
      <c r="I221" s="133"/>
      <c r="J221" s="133">
        <f t="shared" si="397"/>
        <v>0</v>
      </c>
      <c r="K221" s="133"/>
      <c r="L221" s="133"/>
      <c r="M221" s="133"/>
      <c r="N221" s="133"/>
      <c r="O221" s="128"/>
      <c r="P221" s="135"/>
      <c r="Q221" s="135"/>
      <c r="R221" s="133"/>
      <c r="S221" s="133"/>
      <c r="T221" s="133"/>
      <c r="U221" s="133"/>
      <c r="V221" s="133"/>
      <c r="W221" s="133"/>
      <c r="Y221" s="128"/>
      <c r="Z221" s="135"/>
      <c r="AA221" s="135"/>
      <c r="AG221" s="135">
        <f t="shared" si="400"/>
        <v>0</v>
      </c>
      <c r="AH221" s="135"/>
      <c r="AI221" s="128"/>
      <c r="AJ221" s="135"/>
      <c r="AK221" s="135"/>
      <c r="AQ221" s="70">
        <f t="shared" si="401"/>
        <v>0</v>
      </c>
      <c r="AS221" s="128"/>
      <c r="AT221" s="135"/>
      <c r="AU221" s="135"/>
      <c r="BC221" s="128"/>
      <c r="BD221" s="135"/>
      <c r="BE221" s="135"/>
      <c r="BM221" s="128"/>
      <c r="BN221" s="135"/>
      <c r="BO221" s="135"/>
      <c r="BW221" s="128"/>
      <c r="BX221" s="135"/>
      <c r="BY221" s="135"/>
      <c r="CG221" s="128"/>
      <c r="CH221" s="135"/>
      <c r="CI221" s="135"/>
      <c r="CR221" s="128"/>
      <c r="CS221" s="135"/>
      <c r="CT221" s="135"/>
      <c r="CV221" s="134"/>
      <c r="CW221" s="134"/>
      <c r="CX221" s="134"/>
      <c r="CY221" s="134"/>
      <c r="CZ221" s="134"/>
      <c r="DC221" s="128"/>
      <c r="DD221" s="135"/>
      <c r="DE221" s="135"/>
      <c r="DG221" s="134"/>
      <c r="DH221" s="134"/>
      <c r="DI221" s="134"/>
      <c r="DJ221" s="134"/>
      <c r="DM221" s="128"/>
      <c r="DN221" s="135"/>
      <c r="DO221" s="135"/>
      <c r="DQ221" s="134"/>
      <c r="DR221" s="134"/>
      <c r="DS221" s="134"/>
      <c r="DT221" s="134"/>
      <c r="DW221" s="128"/>
      <c r="DX221" s="135"/>
      <c r="DY221" s="135"/>
      <c r="EA221" s="134"/>
      <c r="EB221" s="134"/>
      <c r="EC221" s="134"/>
      <c r="ED221" s="134"/>
      <c r="EG221" s="128"/>
      <c r="EH221" s="135"/>
      <c r="EI221" s="135"/>
      <c r="EK221" s="134"/>
      <c r="EL221" s="134"/>
      <c r="EM221" s="134"/>
      <c r="EN221" s="134"/>
      <c r="EO221" s="134"/>
      <c r="ER221" s="128"/>
      <c r="ES221" s="135"/>
      <c r="ET221" s="135"/>
      <c r="EV221" s="134"/>
      <c r="EW221" s="134"/>
      <c r="EX221" s="134"/>
      <c r="EY221" s="134"/>
      <c r="IB221" s="128"/>
      <c r="IC221" s="135"/>
      <c r="ID221" s="135"/>
      <c r="IJ221" s="138"/>
      <c r="IM221" s="128"/>
      <c r="IN221" s="135"/>
      <c r="IO221" s="135"/>
      <c r="IU221" s="138"/>
    </row>
    <row r="222" spans="1:255" s="132" customFormat="1" x14ac:dyDescent="0.2">
      <c r="A222"/>
      <c r="B222" s="135">
        <f t="shared" si="393"/>
        <v>0</v>
      </c>
      <c r="C222" s="135">
        <f t="shared" si="394"/>
        <v>0</v>
      </c>
      <c r="D222" s="133">
        <f t="shared" si="395"/>
        <v>0</v>
      </c>
      <c r="E222" s="133"/>
      <c r="F222" s="133">
        <f t="shared" si="396"/>
        <v>0</v>
      </c>
      <c r="G222" s="133"/>
      <c r="H222" s="133"/>
      <c r="I222" s="133"/>
      <c r="J222" s="133">
        <f t="shared" si="397"/>
        <v>0</v>
      </c>
      <c r="K222" s="133"/>
      <c r="L222" s="133"/>
      <c r="M222"/>
      <c r="N222"/>
      <c r="O222" s="53"/>
      <c r="P222" s="135"/>
      <c r="Q222" s="135"/>
      <c r="R222" s="133"/>
      <c r="S222" s="133"/>
      <c r="T222" s="133"/>
      <c r="U222" s="133"/>
      <c r="V222" s="133"/>
      <c r="W222" s="133"/>
      <c r="X222" s="70"/>
      <c r="Y222" s="53"/>
      <c r="Z222" s="135"/>
      <c r="AA222" s="135"/>
      <c r="AB222" s="70"/>
      <c r="AC222" s="70"/>
      <c r="AD222" s="70"/>
      <c r="AE222" s="70"/>
      <c r="AF222" s="70"/>
      <c r="AG222" s="135">
        <f t="shared" si="400"/>
        <v>0</v>
      </c>
      <c r="AH222" s="135"/>
      <c r="AI222" s="53"/>
      <c r="AJ222" s="135"/>
      <c r="AK222" s="135"/>
      <c r="AL222" s="70"/>
      <c r="AM222" s="70"/>
      <c r="AN222" s="70"/>
      <c r="AO222" s="70"/>
      <c r="AP222" s="70"/>
      <c r="AQ222" s="70">
        <f t="shared" si="401"/>
        <v>0</v>
      </c>
      <c r="AR222" s="70"/>
      <c r="AS222" s="53"/>
      <c r="AT222" s="135"/>
      <c r="AU222" s="135"/>
      <c r="AV222" s="70"/>
      <c r="AW222" s="70"/>
      <c r="AX222" s="70"/>
      <c r="AY222" s="70"/>
      <c r="AZ222" s="70"/>
      <c r="BC222" s="53"/>
      <c r="BD222" s="135"/>
      <c r="BE222" s="135"/>
      <c r="BF222" s="70"/>
      <c r="BG222" s="70"/>
      <c r="BH222" s="70"/>
      <c r="BI222" s="70"/>
      <c r="BJ222" s="70"/>
      <c r="BM222" s="53"/>
      <c r="BN222" s="135"/>
      <c r="BO222" s="135"/>
      <c r="BP222" s="70"/>
      <c r="BQ222" s="70"/>
      <c r="BR222" s="70"/>
      <c r="BS222" s="70"/>
      <c r="BT222" s="70"/>
      <c r="BW222" s="53"/>
      <c r="BX222" s="135"/>
      <c r="BY222" s="135"/>
      <c r="BZ222" s="70"/>
      <c r="CA222" s="70"/>
      <c r="CB222" s="70"/>
      <c r="CC222" s="70"/>
      <c r="CD222" s="70"/>
      <c r="CG222" s="53"/>
      <c r="CH222" s="135"/>
      <c r="CI222" s="135"/>
      <c r="CJ222" s="70"/>
      <c r="CK222" s="70"/>
      <c r="CL222" s="70"/>
      <c r="CM222" s="70"/>
      <c r="CN222" s="70"/>
      <c r="CO222" s="70"/>
      <c r="CP222" s="70"/>
      <c r="CR222" s="53"/>
      <c r="CS222" s="135"/>
      <c r="CT222" s="135"/>
      <c r="CU222" s="70"/>
      <c r="CV222" s="134"/>
      <c r="CW222" s="134"/>
      <c r="CX222" s="134"/>
      <c r="CY222" s="134"/>
      <c r="CZ222" s="134"/>
      <c r="DC222" s="53"/>
      <c r="DD222" s="135"/>
      <c r="DE222" s="135"/>
      <c r="DF222" s="70"/>
      <c r="DG222" s="134"/>
      <c r="DH222" s="134"/>
      <c r="DI222" s="134"/>
      <c r="DJ222" s="134"/>
      <c r="DM222" s="53"/>
      <c r="DN222" s="135"/>
      <c r="DO222" s="135"/>
      <c r="DP222" s="70"/>
      <c r="DQ222" s="134"/>
      <c r="DR222" s="134"/>
      <c r="DS222" s="134"/>
      <c r="DT222" s="134"/>
      <c r="DW222" s="53"/>
      <c r="DX222" s="135"/>
      <c r="DY222" s="135"/>
      <c r="DZ222" s="70"/>
      <c r="EA222" s="134"/>
      <c r="EB222" s="134"/>
      <c r="EC222" s="134"/>
      <c r="ED222" s="134"/>
      <c r="EG222" s="53"/>
      <c r="EH222" s="135"/>
      <c r="EI222" s="135"/>
      <c r="EJ222" s="70"/>
      <c r="EK222" s="134"/>
      <c r="EL222" s="134"/>
      <c r="EM222" s="134"/>
      <c r="EN222" s="134"/>
      <c r="EO222" s="134"/>
      <c r="ER222" s="53"/>
      <c r="ES222" s="135"/>
      <c r="ET222" s="135"/>
      <c r="EU222" s="70"/>
      <c r="EV222" s="134"/>
      <c r="EW222" s="134"/>
      <c r="EX222" s="134"/>
      <c r="EY222" s="134"/>
      <c r="IB222" s="53"/>
      <c r="IC222" s="135"/>
      <c r="ID222" s="135"/>
      <c r="IE222" s="70"/>
      <c r="IF222" s="70"/>
      <c r="IG222" s="70"/>
      <c r="IH222" s="70"/>
      <c r="II222" s="70"/>
      <c r="IJ222" s="138"/>
      <c r="IM222" s="53"/>
      <c r="IN222" s="135"/>
      <c r="IO222" s="135"/>
      <c r="IP222" s="70"/>
      <c r="IQ222" s="70"/>
      <c r="IR222" s="70"/>
      <c r="IS222" s="70"/>
      <c r="IT222" s="70"/>
      <c r="IU222" s="138"/>
    </row>
    <row r="223" spans="1:255" s="132" customFormat="1" x14ac:dyDescent="0.2">
      <c r="A223" s="53"/>
      <c r="B223" s="135">
        <f t="shared" si="393"/>
        <v>0</v>
      </c>
      <c r="C223" s="135">
        <f t="shared" si="394"/>
        <v>0</v>
      </c>
      <c r="D223" s="133">
        <f t="shared" si="395"/>
        <v>0</v>
      </c>
      <c r="E223" s="133"/>
      <c r="F223" s="133">
        <f t="shared" si="396"/>
        <v>0</v>
      </c>
      <c r="G223" s="133"/>
      <c r="H223" s="133"/>
      <c r="I223" s="133"/>
      <c r="J223" s="133">
        <f t="shared" si="397"/>
        <v>0</v>
      </c>
      <c r="K223" s="133"/>
      <c r="L223" s="133"/>
      <c r="M223"/>
      <c r="N223"/>
      <c r="O223" s="53"/>
      <c r="P223" s="135"/>
      <c r="Q223" s="135"/>
      <c r="R223" s="133"/>
      <c r="S223" s="133"/>
      <c r="T223" s="133"/>
      <c r="U223" s="133"/>
      <c r="V223" s="133"/>
      <c r="W223" s="133"/>
      <c r="X223" s="70"/>
      <c r="Y223" s="53"/>
      <c r="Z223" s="135"/>
      <c r="AA223" s="135"/>
      <c r="AB223" s="70"/>
      <c r="AC223" s="70"/>
      <c r="AD223" s="70"/>
      <c r="AE223" s="70"/>
      <c r="AF223" s="70"/>
      <c r="AG223" s="135">
        <f t="shared" si="400"/>
        <v>0</v>
      </c>
      <c r="AH223" s="135"/>
      <c r="AI223" s="53"/>
      <c r="AJ223" s="135"/>
      <c r="AK223" s="135"/>
      <c r="AL223" s="70"/>
      <c r="AM223" s="70"/>
      <c r="AN223" s="70"/>
      <c r="AO223" s="70"/>
      <c r="AP223" s="70"/>
      <c r="AQ223" s="70">
        <f t="shared" si="401"/>
        <v>0</v>
      </c>
      <c r="AR223" s="70"/>
      <c r="AS223" s="53"/>
      <c r="AT223" s="135"/>
      <c r="AU223" s="135"/>
      <c r="AV223" s="70"/>
      <c r="AW223" s="70"/>
      <c r="AX223" s="70"/>
      <c r="AY223" s="70"/>
      <c r="AZ223" s="70"/>
      <c r="BC223" s="53"/>
      <c r="BD223" s="135"/>
      <c r="BE223" s="135"/>
      <c r="BF223" s="70"/>
      <c r="BG223" s="70"/>
      <c r="BH223" s="70"/>
      <c r="BI223" s="70"/>
      <c r="BJ223" s="70"/>
      <c r="BM223" s="53"/>
      <c r="BN223" s="135"/>
      <c r="BO223" s="135"/>
      <c r="BP223" s="70"/>
      <c r="BQ223" s="70"/>
      <c r="BR223" s="70"/>
      <c r="BS223" s="70"/>
      <c r="BT223" s="70"/>
      <c r="BW223" s="53"/>
      <c r="BX223" s="135"/>
      <c r="BY223" s="135"/>
      <c r="BZ223" s="70"/>
      <c r="CA223" s="70"/>
      <c r="CB223" s="70"/>
      <c r="CC223" s="70"/>
      <c r="CD223" s="70"/>
      <c r="CG223" s="53"/>
      <c r="CH223" s="135"/>
      <c r="CI223" s="135"/>
      <c r="CJ223" s="70"/>
      <c r="CK223" s="70"/>
      <c r="CL223" s="70"/>
      <c r="CM223" s="70"/>
      <c r="CN223" s="70"/>
      <c r="CO223" s="70"/>
      <c r="CP223" s="70"/>
      <c r="CR223" s="53"/>
      <c r="CS223" s="135"/>
      <c r="CT223" s="135"/>
      <c r="CU223" s="70"/>
      <c r="CV223" s="134"/>
      <c r="CW223" s="134"/>
      <c r="CX223" s="134"/>
      <c r="CY223" s="134"/>
      <c r="CZ223" s="134"/>
      <c r="DC223" s="53"/>
      <c r="DD223" s="135"/>
      <c r="DE223" s="135"/>
      <c r="DF223" s="70"/>
      <c r="DG223" s="134"/>
      <c r="DH223" s="134"/>
      <c r="DI223" s="134"/>
      <c r="DJ223" s="134"/>
      <c r="DM223" s="53"/>
      <c r="DN223" s="135"/>
      <c r="DO223" s="135"/>
      <c r="DP223" s="70"/>
      <c r="DQ223" s="134"/>
      <c r="DR223" s="134"/>
      <c r="DS223" s="134"/>
      <c r="DT223" s="134"/>
      <c r="DW223" s="53"/>
      <c r="DX223" s="135"/>
      <c r="DY223" s="135"/>
      <c r="DZ223" s="70"/>
      <c r="EA223" s="134"/>
      <c r="EB223" s="134"/>
      <c r="EC223" s="134"/>
      <c r="ED223" s="134"/>
      <c r="EG223" s="53"/>
      <c r="EH223" s="135"/>
      <c r="EI223" s="135"/>
      <c r="EJ223" s="70"/>
      <c r="EK223" s="134"/>
      <c r="EL223" s="134"/>
      <c r="EM223" s="134"/>
      <c r="EN223" s="134"/>
      <c r="EO223" s="134"/>
      <c r="ER223" s="53"/>
      <c r="ES223" s="135"/>
      <c r="ET223" s="135"/>
      <c r="EU223" s="70"/>
      <c r="EV223" s="134"/>
      <c r="EW223" s="134"/>
      <c r="EX223" s="134"/>
      <c r="EY223" s="134"/>
      <c r="IB223" s="53"/>
      <c r="IC223" s="135"/>
      <c r="ID223" s="135"/>
      <c r="IE223" s="70"/>
      <c r="IF223" s="70"/>
      <c r="IG223" s="70"/>
      <c r="IH223" s="70"/>
      <c r="II223" s="70"/>
      <c r="IJ223" s="138"/>
      <c r="IM223" s="53"/>
      <c r="IN223" s="135"/>
      <c r="IO223" s="135"/>
      <c r="IP223" s="70"/>
      <c r="IQ223" s="70"/>
      <c r="IR223" s="70"/>
      <c r="IS223" s="70"/>
      <c r="IT223" s="70"/>
      <c r="IU223" s="138"/>
    </row>
    <row r="224" spans="1:255" s="132" customFormat="1" x14ac:dyDescent="0.2">
      <c r="A224" s="53"/>
      <c r="B224" s="135">
        <f t="shared" si="393"/>
        <v>0</v>
      </c>
      <c r="C224" s="135">
        <f t="shared" si="394"/>
        <v>0</v>
      </c>
      <c r="D224" s="133">
        <f t="shared" si="395"/>
        <v>0</v>
      </c>
      <c r="E224" s="133"/>
      <c r="F224" s="133">
        <f t="shared" si="396"/>
        <v>0</v>
      </c>
      <c r="G224" s="133"/>
      <c r="H224" s="133"/>
      <c r="I224" s="133"/>
      <c r="J224" s="133">
        <f t="shared" si="397"/>
        <v>0</v>
      </c>
      <c r="K224" s="133"/>
      <c r="L224" s="133"/>
      <c r="M224"/>
      <c r="N224"/>
      <c r="O224" s="53"/>
      <c r="P224" s="135"/>
      <c r="Q224" s="135"/>
      <c r="R224" s="133"/>
      <c r="S224" s="133"/>
      <c r="T224" s="133"/>
      <c r="U224" s="133"/>
      <c r="V224" s="133"/>
      <c r="W224" s="133"/>
      <c r="X224" s="70"/>
      <c r="Y224" s="53"/>
      <c r="Z224" s="135"/>
      <c r="AA224" s="135"/>
      <c r="AB224" s="70"/>
      <c r="AC224" s="70"/>
      <c r="AD224" s="70"/>
      <c r="AE224" s="70"/>
      <c r="AF224" s="70"/>
      <c r="AG224" s="135">
        <f t="shared" si="400"/>
        <v>0</v>
      </c>
      <c r="AH224" s="135"/>
      <c r="AI224" s="53"/>
      <c r="AJ224" s="135"/>
      <c r="AK224" s="135"/>
      <c r="AL224" s="70"/>
      <c r="AM224" s="70"/>
      <c r="AN224" s="70"/>
      <c r="AO224" s="70"/>
      <c r="AP224" s="70"/>
      <c r="AQ224" s="70">
        <f t="shared" si="401"/>
        <v>0</v>
      </c>
      <c r="AR224" s="70"/>
      <c r="AS224" s="53"/>
      <c r="AT224" s="135"/>
      <c r="AU224" s="135"/>
      <c r="AV224" s="70"/>
      <c r="AW224" s="70"/>
      <c r="AX224" s="70"/>
      <c r="AY224" s="70"/>
      <c r="AZ224" s="70"/>
      <c r="BC224" s="53"/>
      <c r="BD224" s="135"/>
      <c r="BE224" s="135"/>
      <c r="BF224" s="70"/>
      <c r="BG224" s="70"/>
      <c r="BH224" s="70"/>
      <c r="BI224" s="70"/>
      <c r="BJ224" s="70"/>
      <c r="BM224" s="53"/>
      <c r="BN224" s="135"/>
      <c r="BO224" s="135"/>
      <c r="BP224" s="70"/>
      <c r="BQ224" s="70"/>
      <c r="BR224" s="70"/>
      <c r="BS224" s="70"/>
      <c r="BT224" s="70"/>
      <c r="BW224" s="53"/>
      <c r="BX224" s="135"/>
      <c r="BY224" s="135"/>
      <c r="BZ224" s="70"/>
      <c r="CA224" s="70"/>
      <c r="CB224" s="70"/>
      <c r="CC224" s="70"/>
      <c r="CD224" s="70"/>
      <c r="CG224" s="53"/>
      <c r="CH224" s="135"/>
      <c r="CI224" s="135"/>
      <c r="CJ224" s="70"/>
      <c r="CK224" s="70"/>
      <c r="CL224" s="70"/>
      <c r="CM224" s="70"/>
      <c r="CN224" s="70"/>
      <c r="CO224" s="70"/>
      <c r="CP224" s="70"/>
      <c r="CR224" s="53"/>
      <c r="CS224" s="135"/>
      <c r="CT224" s="135"/>
      <c r="CU224" s="70"/>
      <c r="CV224" s="134"/>
      <c r="CW224" s="134"/>
      <c r="CX224" s="134"/>
      <c r="CY224" s="134"/>
      <c r="CZ224" s="134"/>
      <c r="DC224" s="53"/>
      <c r="DD224" s="135"/>
      <c r="DE224" s="135"/>
      <c r="DF224" s="70"/>
      <c r="DG224" s="134"/>
      <c r="DH224" s="134"/>
      <c r="DI224" s="134"/>
      <c r="DJ224" s="134"/>
      <c r="DM224" s="53"/>
      <c r="DN224" s="135"/>
      <c r="DO224" s="135"/>
      <c r="DP224" s="70"/>
      <c r="DQ224" s="134"/>
      <c r="DR224" s="134"/>
      <c r="DS224" s="134"/>
      <c r="DT224" s="134"/>
      <c r="DW224" s="53"/>
      <c r="DX224" s="135"/>
      <c r="DY224" s="135"/>
      <c r="DZ224" s="70"/>
      <c r="EA224" s="134"/>
      <c r="EB224" s="134"/>
      <c r="EC224" s="134"/>
      <c r="ED224" s="134"/>
      <c r="EG224" s="53"/>
      <c r="EH224" s="135"/>
      <c r="EI224" s="135"/>
      <c r="EJ224" s="70"/>
      <c r="EK224" s="134"/>
      <c r="EL224" s="134"/>
      <c r="EM224" s="134"/>
      <c r="EN224" s="134"/>
      <c r="EO224" s="134"/>
      <c r="ER224" s="53"/>
      <c r="ES224" s="135"/>
      <c r="ET224" s="135"/>
      <c r="EU224" s="70"/>
      <c r="EV224" s="134"/>
      <c r="EW224" s="134"/>
      <c r="EX224" s="134"/>
      <c r="EY224" s="134"/>
      <c r="IB224" s="53"/>
      <c r="IC224" s="135"/>
      <c r="ID224" s="135"/>
      <c r="IE224" s="70"/>
      <c r="IF224" s="70"/>
      <c r="IG224" s="70"/>
      <c r="IH224" s="70"/>
      <c r="II224" s="70"/>
      <c r="IJ224" s="138"/>
      <c r="IM224" s="53"/>
      <c r="IN224" s="135"/>
      <c r="IO224" s="135"/>
      <c r="IP224" s="70"/>
      <c r="IQ224" s="70"/>
      <c r="IR224" s="70"/>
      <c r="IS224" s="70"/>
      <c r="IT224" s="70"/>
      <c r="IU224" s="138"/>
    </row>
    <row r="225" spans="1:255" s="132" customFormat="1" x14ac:dyDescent="0.2">
      <c r="A225" s="53"/>
      <c r="B225" s="135">
        <f t="shared" si="393"/>
        <v>0</v>
      </c>
      <c r="C225" s="135">
        <f t="shared" si="394"/>
        <v>0</v>
      </c>
      <c r="D225" s="133">
        <f t="shared" si="395"/>
        <v>0</v>
      </c>
      <c r="E225" s="133"/>
      <c r="F225" s="133">
        <f t="shared" si="396"/>
        <v>0</v>
      </c>
      <c r="G225" s="133"/>
      <c r="H225" s="133"/>
      <c r="I225" s="133"/>
      <c r="J225" s="133">
        <f t="shared" si="397"/>
        <v>0</v>
      </c>
      <c r="K225" s="133"/>
      <c r="L225" s="133"/>
      <c r="M225"/>
      <c r="N225"/>
      <c r="O225" s="53"/>
      <c r="P225" s="135"/>
      <c r="Q225" s="135"/>
      <c r="R225" s="133"/>
      <c r="S225" s="133"/>
      <c r="T225" s="133"/>
      <c r="U225" s="133"/>
      <c r="V225" s="133"/>
      <c r="W225" s="133"/>
      <c r="X225" s="70"/>
      <c r="Y225" s="53"/>
      <c r="Z225" s="135"/>
      <c r="AA225" s="135"/>
      <c r="AB225" s="70"/>
      <c r="AC225" s="70"/>
      <c r="AD225" s="70"/>
      <c r="AE225" s="70"/>
      <c r="AF225" s="70"/>
      <c r="AG225" s="135">
        <f t="shared" si="400"/>
        <v>0</v>
      </c>
      <c r="AH225" s="135"/>
      <c r="AI225" s="53"/>
      <c r="AJ225" s="135"/>
      <c r="AK225" s="135"/>
      <c r="AL225" s="70"/>
      <c r="AM225" s="70"/>
      <c r="AN225" s="70"/>
      <c r="AO225" s="70"/>
      <c r="AP225" s="70"/>
      <c r="AQ225" s="70">
        <f t="shared" si="401"/>
        <v>0</v>
      </c>
      <c r="AR225" s="70"/>
      <c r="AS225" s="53"/>
      <c r="AT225" s="135"/>
      <c r="AU225" s="135"/>
      <c r="AV225" s="70"/>
      <c r="AW225" s="70"/>
      <c r="AX225" s="70"/>
      <c r="AY225" s="70"/>
      <c r="AZ225" s="70"/>
      <c r="BC225" s="53"/>
      <c r="BD225" s="135"/>
      <c r="BE225" s="135"/>
      <c r="BF225" s="70"/>
      <c r="BG225" s="70"/>
      <c r="BH225" s="70"/>
      <c r="BI225" s="70"/>
      <c r="BJ225" s="70"/>
      <c r="BM225" s="53"/>
      <c r="BN225" s="135"/>
      <c r="BO225" s="135"/>
      <c r="BP225" s="70"/>
      <c r="BQ225" s="70"/>
      <c r="BR225" s="70"/>
      <c r="BS225" s="70"/>
      <c r="BT225" s="70"/>
      <c r="BW225" s="53"/>
      <c r="BX225" s="135"/>
      <c r="BY225" s="135"/>
      <c r="BZ225" s="70"/>
      <c r="CA225" s="70"/>
      <c r="CB225" s="70"/>
      <c r="CC225" s="70"/>
      <c r="CD225" s="70"/>
      <c r="CG225" s="53"/>
      <c r="CH225" s="135"/>
      <c r="CI225" s="135"/>
      <c r="CJ225" s="70"/>
      <c r="CK225" s="70"/>
      <c r="CL225" s="70"/>
      <c r="CM225" s="70"/>
      <c r="CN225" s="70"/>
      <c r="CO225" s="70"/>
      <c r="CP225" s="70"/>
      <c r="CR225" s="53"/>
      <c r="CS225" s="135"/>
      <c r="CT225" s="135"/>
      <c r="CU225" s="70"/>
      <c r="CV225" s="134"/>
      <c r="CW225" s="134"/>
      <c r="CX225" s="134"/>
      <c r="CY225" s="134"/>
      <c r="CZ225" s="134"/>
      <c r="DC225" s="53"/>
      <c r="DD225" s="135"/>
      <c r="DE225" s="135"/>
      <c r="DF225" s="70"/>
      <c r="DG225" s="134"/>
      <c r="DH225" s="134"/>
      <c r="DI225" s="134"/>
      <c r="DJ225" s="134"/>
      <c r="DM225" s="53"/>
      <c r="DN225" s="135"/>
      <c r="DO225" s="135"/>
      <c r="DP225" s="70"/>
      <c r="DQ225" s="134"/>
      <c r="DR225" s="134"/>
      <c r="DS225" s="134"/>
      <c r="DT225" s="134"/>
      <c r="DW225" s="53"/>
      <c r="DX225" s="135"/>
      <c r="DY225" s="135"/>
      <c r="DZ225" s="70"/>
      <c r="EA225" s="134"/>
      <c r="EB225" s="134"/>
      <c r="EC225" s="134"/>
      <c r="ED225" s="134"/>
      <c r="EG225" s="53"/>
      <c r="EH225" s="135"/>
      <c r="EI225" s="135"/>
      <c r="EJ225" s="70"/>
      <c r="EK225" s="134"/>
      <c r="EL225" s="134"/>
      <c r="EM225" s="134"/>
      <c r="EN225" s="134"/>
      <c r="EO225" s="134"/>
      <c r="ER225" s="53"/>
      <c r="ES225" s="135"/>
      <c r="ET225" s="135"/>
      <c r="EU225" s="70"/>
      <c r="EV225" s="134"/>
      <c r="EW225" s="134"/>
      <c r="EX225" s="134"/>
      <c r="EY225" s="134"/>
      <c r="IB225" s="53"/>
      <c r="IC225" s="135"/>
      <c r="ID225" s="135"/>
      <c r="IE225" s="70"/>
      <c r="IF225" s="70"/>
      <c r="IG225" s="70"/>
      <c r="IH225" s="70"/>
      <c r="II225" s="70"/>
      <c r="IJ225" s="138"/>
      <c r="IM225" s="53"/>
      <c r="IN225" s="135"/>
      <c r="IO225" s="135"/>
      <c r="IP225" s="70"/>
      <c r="IQ225" s="70"/>
      <c r="IR225" s="70"/>
      <c r="IS225" s="70"/>
      <c r="IT225" s="70"/>
      <c r="IU225" s="138"/>
    </row>
    <row r="226" spans="1:255" s="132" customFormat="1" x14ac:dyDescent="0.2">
      <c r="A226" s="53"/>
      <c r="B226" s="135">
        <f t="shared" si="393"/>
        <v>0</v>
      </c>
      <c r="C226" s="135">
        <f t="shared" si="394"/>
        <v>0</v>
      </c>
      <c r="D226" s="133">
        <f t="shared" si="395"/>
        <v>0</v>
      </c>
      <c r="E226" s="133"/>
      <c r="F226" s="133">
        <f t="shared" si="396"/>
        <v>0</v>
      </c>
      <c r="G226" s="133"/>
      <c r="H226" s="133"/>
      <c r="I226" s="133"/>
      <c r="J226" s="133">
        <f t="shared" si="397"/>
        <v>0</v>
      </c>
      <c r="K226" s="133"/>
      <c r="L226" s="133"/>
      <c r="M226"/>
      <c r="N226"/>
      <c r="O226" s="53"/>
      <c r="P226"/>
      <c r="Q226"/>
      <c r="R226"/>
      <c r="S226"/>
      <c r="T226"/>
      <c r="U226"/>
      <c r="V226"/>
      <c r="W226"/>
      <c r="Y226" s="53"/>
      <c r="AI226" s="53"/>
      <c r="AS226" s="53"/>
      <c r="BC226" s="53"/>
      <c r="BM226" s="53"/>
      <c r="BW226" s="53"/>
      <c r="CG226" s="53"/>
      <c r="CR226" s="53"/>
      <c r="CV226" s="243"/>
      <c r="CW226" s="243"/>
      <c r="CX226" s="243"/>
      <c r="CY226" s="243"/>
      <c r="CZ226" s="243"/>
      <c r="DC226" s="53"/>
      <c r="DG226" s="243"/>
      <c r="DH226" s="243"/>
      <c r="DI226" s="243"/>
      <c r="DJ226" s="243"/>
      <c r="DM226" s="53"/>
      <c r="DQ226" s="243"/>
      <c r="DR226" s="243"/>
      <c r="DS226" s="243"/>
      <c r="DT226" s="243"/>
      <c r="DW226" s="53"/>
      <c r="EA226" s="243"/>
      <c r="EB226" s="243"/>
      <c r="EC226" s="243"/>
      <c r="ED226" s="243"/>
      <c r="EG226" s="53"/>
      <c r="EK226" s="243"/>
      <c r="EL226" s="243"/>
      <c r="EM226" s="243"/>
      <c r="EN226" s="243"/>
      <c r="EO226" s="243"/>
      <c r="ER226" s="53"/>
      <c r="EV226" s="243"/>
      <c r="EW226" s="243"/>
      <c r="EX226" s="243"/>
      <c r="EY226" s="243"/>
      <c r="IB226" s="221"/>
      <c r="IC226" s="135"/>
      <c r="ID226" s="135"/>
      <c r="IE226" s="70"/>
      <c r="IF226" s="70"/>
      <c r="IG226" s="70"/>
      <c r="IH226" s="70"/>
      <c r="II226" s="70"/>
      <c r="IJ226" s="138"/>
      <c r="IM226" s="221"/>
      <c r="IN226" s="135"/>
      <c r="IO226" s="135"/>
      <c r="IP226" s="70"/>
      <c r="IQ226" s="70"/>
      <c r="IR226" s="70"/>
      <c r="IS226" s="70"/>
      <c r="IT226" s="70"/>
      <c r="IU226" s="138"/>
    </row>
    <row r="227" spans="1:255" s="132" customFormat="1" x14ac:dyDescent="0.2">
      <c r="A227" s="53"/>
      <c r="B227" s="135">
        <f t="shared" si="393"/>
        <v>0</v>
      </c>
      <c r="C227" s="135">
        <f t="shared" si="394"/>
        <v>0</v>
      </c>
      <c r="D227" s="133">
        <f t="shared" si="395"/>
        <v>0</v>
      </c>
      <c r="E227" s="133"/>
      <c r="F227" s="133">
        <f t="shared" si="396"/>
        <v>0</v>
      </c>
      <c r="G227" s="133"/>
      <c r="H227" s="133"/>
      <c r="I227" s="133"/>
      <c r="J227" s="133">
        <f t="shared" si="397"/>
        <v>0</v>
      </c>
      <c r="K227" s="133"/>
      <c r="L227" s="133"/>
      <c r="M227"/>
      <c r="N227"/>
      <c r="O227" s="53"/>
      <c r="P227" s="135"/>
      <c r="Q227" s="135"/>
      <c r="R227" s="133"/>
      <c r="S227" s="133"/>
      <c r="T227" s="133"/>
      <c r="U227" s="133"/>
      <c r="V227" s="133"/>
      <c r="W227" s="133"/>
      <c r="X227" s="70"/>
      <c r="Y227" s="53"/>
      <c r="Z227" s="135"/>
      <c r="AA227" s="135"/>
      <c r="AB227" s="70"/>
      <c r="AC227" s="70"/>
      <c r="AD227" s="70"/>
      <c r="AE227" s="70"/>
      <c r="AF227" s="70"/>
      <c r="AG227" s="135">
        <f t="shared" ref="AG227:AG232" si="402">VLOOKUP($O227,Namn,27)</f>
        <v>0</v>
      </c>
      <c r="AH227" s="135"/>
      <c r="AI227" s="53"/>
      <c r="AJ227" s="135"/>
      <c r="AK227" s="135"/>
      <c r="AL227" s="70"/>
      <c r="AM227" s="70"/>
      <c r="AN227" s="70"/>
      <c r="AO227" s="70"/>
      <c r="AP227" s="70"/>
      <c r="AQ227" s="70">
        <f t="shared" ref="AQ227:AQ232" si="403">VLOOKUP($O227,Namn,26)</f>
        <v>0</v>
      </c>
      <c r="AR227" s="70"/>
      <c r="AS227" s="53"/>
      <c r="AT227" s="135"/>
      <c r="AU227" s="135"/>
      <c r="AV227" s="70"/>
      <c r="AW227" s="70"/>
      <c r="AX227" s="70"/>
      <c r="AY227" s="70"/>
      <c r="AZ227" s="70"/>
      <c r="BC227" s="53"/>
      <c r="BD227" s="135"/>
      <c r="BE227" s="135"/>
      <c r="BF227" s="70"/>
      <c r="BG227" s="70"/>
      <c r="BH227" s="70"/>
      <c r="BI227" s="70"/>
      <c r="BJ227" s="70"/>
      <c r="BM227" s="53"/>
      <c r="BN227" s="135"/>
      <c r="BO227" s="135"/>
      <c r="BP227" s="70"/>
      <c r="BQ227" s="70"/>
      <c r="BR227" s="70"/>
      <c r="BS227" s="70"/>
      <c r="BT227" s="70"/>
      <c r="BW227" s="53"/>
      <c r="BX227" s="135"/>
      <c r="BY227" s="135"/>
      <c r="BZ227" s="70"/>
      <c r="CA227" s="70"/>
      <c r="CB227" s="70"/>
      <c r="CC227" s="70"/>
      <c r="CD227" s="70"/>
      <c r="CG227" s="53"/>
      <c r="CH227" s="135"/>
      <c r="CI227" s="135"/>
      <c r="CJ227" s="70"/>
      <c r="CK227" s="70"/>
      <c r="CL227" s="70"/>
      <c r="CM227" s="70"/>
      <c r="CN227" s="70"/>
      <c r="CO227" s="70"/>
      <c r="CP227" s="70"/>
      <c r="CR227" s="53"/>
      <c r="CS227" s="135"/>
      <c r="CT227" s="135"/>
      <c r="CU227" s="70"/>
      <c r="CV227" s="134"/>
      <c r="CW227" s="134"/>
      <c r="CX227" s="134"/>
      <c r="CY227" s="134"/>
      <c r="CZ227" s="134"/>
      <c r="DC227" s="53"/>
      <c r="DD227" s="135"/>
      <c r="DE227" s="135"/>
      <c r="DF227" s="70"/>
      <c r="DG227" s="134"/>
      <c r="DH227" s="134"/>
      <c r="DI227" s="134"/>
      <c r="DJ227" s="134"/>
      <c r="DM227" s="53"/>
      <c r="DN227" s="135"/>
      <c r="DO227" s="135"/>
      <c r="DP227" s="70"/>
      <c r="DQ227" s="134"/>
      <c r="DR227" s="134"/>
      <c r="DS227" s="134"/>
      <c r="DT227" s="134"/>
      <c r="DW227" s="53"/>
      <c r="DX227" s="135"/>
      <c r="DY227" s="135"/>
      <c r="DZ227" s="70"/>
      <c r="EA227" s="134"/>
      <c r="EB227" s="134"/>
      <c r="EC227" s="134"/>
      <c r="ED227" s="134"/>
      <c r="EG227" s="53"/>
      <c r="EH227" s="135"/>
      <c r="EI227" s="135"/>
      <c r="EJ227" s="70"/>
      <c r="EK227" s="134"/>
      <c r="EL227" s="134"/>
      <c r="EM227" s="134"/>
      <c r="EN227" s="134"/>
      <c r="EO227" s="134"/>
      <c r="ER227" s="53"/>
      <c r="ES227" s="135"/>
      <c r="ET227" s="135"/>
      <c r="EU227" s="70"/>
      <c r="EV227" s="134"/>
      <c r="EW227" s="134"/>
      <c r="EX227" s="134"/>
      <c r="EY227" s="134"/>
      <c r="IC227" s="135"/>
      <c r="ID227" s="135"/>
      <c r="IE227" s="70"/>
      <c r="IF227" s="70"/>
      <c r="IG227" s="70"/>
      <c r="IH227" s="70"/>
      <c r="II227" s="70"/>
      <c r="IJ227" s="138"/>
      <c r="IN227" s="135"/>
      <c r="IO227" s="135"/>
      <c r="IP227" s="70"/>
      <c r="IQ227" s="70"/>
      <c r="IR227" s="70"/>
      <c r="IS227" s="70"/>
      <c r="IT227" s="70"/>
      <c r="IU227" s="138"/>
    </row>
    <row r="228" spans="1:255" s="132" customFormat="1" x14ac:dyDescent="0.2">
      <c r="A228"/>
      <c r="B228" s="135">
        <f t="shared" si="393"/>
        <v>0</v>
      </c>
      <c r="C228" s="135">
        <f t="shared" si="394"/>
        <v>0</v>
      </c>
      <c r="D228" s="133">
        <f t="shared" si="395"/>
        <v>0</v>
      </c>
      <c r="E228" s="133"/>
      <c r="F228" s="133">
        <f t="shared" si="396"/>
        <v>0</v>
      </c>
      <c r="G228" s="254"/>
      <c r="H228" s="133"/>
      <c r="I228" s="133"/>
      <c r="J228" s="133">
        <f t="shared" si="397"/>
        <v>0</v>
      </c>
      <c r="K228" s="133"/>
      <c r="L228" s="133"/>
      <c r="M228"/>
      <c r="N228"/>
      <c r="O228" s="128"/>
      <c r="P228" s="135"/>
      <c r="Q228" s="135"/>
      <c r="R228" s="133"/>
      <c r="S228" s="133"/>
      <c r="T228" s="133"/>
      <c r="U228" s="133"/>
      <c r="V228" s="133"/>
      <c r="W228" s="133"/>
      <c r="X228" s="70"/>
      <c r="Y228" s="128"/>
      <c r="Z228" s="135"/>
      <c r="AA228" s="135"/>
      <c r="AB228" s="70"/>
      <c r="AC228" s="70"/>
      <c r="AD228" s="70"/>
      <c r="AE228" s="70"/>
      <c r="AF228" s="70"/>
      <c r="AG228" s="135">
        <f t="shared" si="402"/>
        <v>0</v>
      </c>
      <c r="AH228" s="135"/>
      <c r="AI228" s="128"/>
      <c r="AJ228" s="135"/>
      <c r="AK228" s="135"/>
      <c r="AL228" s="70"/>
      <c r="AM228" s="70"/>
      <c r="AN228" s="70"/>
      <c r="AO228" s="70"/>
      <c r="AP228" s="70"/>
      <c r="AQ228" s="70">
        <f t="shared" si="403"/>
        <v>0</v>
      </c>
      <c r="AR228" s="70"/>
      <c r="AS228" s="128"/>
      <c r="AT228" s="135"/>
      <c r="AU228" s="135"/>
      <c r="AV228" s="70"/>
      <c r="AW228" s="70"/>
      <c r="AX228" s="70"/>
      <c r="AY228" s="70"/>
      <c r="AZ228" s="70"/>
      <c r="BC228" s="128"/>
      <c r="BD228" s="135"/>
      <c r="BE228" s="135"/>
      <c r="BF228" s="70"/>
      <c r="BG228" s="70"/>
      <c r="BH228" s="70"/>
      <c r="BI228" s="70"/>
      <c r="BJ228" s="70"/>
      <c r="BM228" s="128"/>
      <c r="BN228" s="135"/>
      <c r="BO228" s="135"/>
      <c r="BP228" s="70"/>
      <c r="BQ228" s="70"/>
      <c r="BR228" s="70"/>
      <c r="BS228" s="70"/>
      <c r="BT228" s="70"/>
      <c r="BW228" s="128"/>
      <c r="BX228" s="135"/>
      <c r="BY228" s="135"/>
      <c r="BZ228" s="70"/>
      <c r="CA228" s="70"/>
      <c r="CB228" s="70"/>
      <c r="CC228" s="70"/>
      <c r="CD228" s="70"/>
      <c r="CG228" s="128"/>
      <c r="CH228" s="135"/>
      <c r="CI228" s="135"/>
      <c r="CJ228" s="70"/>
      <c r="CK228" s="70"/>
      <c r="CL228" s="70"/>
      <c r="CM228" s="70"/>
      <c r="CN228" s="70"/>
      <c r="CO228" s="70"/>
      <c r="CP228" s="70"/>
      <c r="CR228" s="128"/>
      <c r="CS228" s="135"/>
      <c r="CT228" s="135"/>
      <c r="CU228" s="70"/>
      <c r="CV228" s="134"/>
      <c r="CW228" s="134"/>
      <c r="CX228" s="134"/>
      <c r="CY228" s="134"/>
      <c r="CZ228" s="134"/>
      <c r="DC228" s="128"/>
      <c r="DD228" s="135"/>
      <c r="DE228" s="135"/>
      <c r="DF228" s="70"/>
      <c r="DG228" s="134"/>
      <c r="DH228" s="134"/>
      <c r="DI228" s="134"/>
      <c r="DJ228" s="134"/>
      <c r="DM228" s="128"/>
      <c r="DN228" s="135"/>
      <c r="DO228" s="135"/>
      <c r="DP228" s="70"/>
      <c r="DQ228" s="134"/>
      <c r="DR228" s="134"/>
      <c r="DS228" s="134"/>
      <c r="DT228" s="134"/>
      <c r="DW228" s="128"/>
      <c r="DX228" s="135"/>
      <c r="DY228" s="135"/>
      <c r="DZ228" s="70"/>
      <c r="EA228" s="134"/>
      <c r="EB228" s="134"/>
      <c r="EC228" s="134"/>
      <c r="ED228" s="134"/>
      <c r="EG228" s="128"/>
      <c r="EH228" s="135"/>
      <c r="EI228" s="135"/>
      <c r="EJ228" s="70"/>
      <c r="EK228" s="134"/>
      <c r="EL228" s="134"/>
      <c r="EM228" s="134"/>
      <c r="EN228" s="134"/>
      <c r="EO228" s="134"/>
      <c r="ER228" s="128"/>
      <c r="ES228" s="135"/>
      <c r="ET228" s="135"/>
      <c r="EU228" s="70"/>
      <c r="EV228" s="134"/>
      <c r="EW228" s="134"/>
      <c r="EX228" s="134"/>
      <c r="EY228" s="134"/>
      <c r="IB228" s="53"/>
      <c r="IC228" s="135">
        <f t="shared" ref="IC228:IC242" si="404">VLOOKUP(IB228,Namn,27)</f>
        <v>0</v>
      </c>
      <c r="ID228" s="135">
        <f t="shared" ref="ID228:ID242" si="405">VLOOKUP(IB228,Namn,3)</f>
        <v>0</v>
      </c>
      <c r="IE228" s="70">
        <f t="shared" ref="IE228:IE242" si="406">VLOOKUP(IB228,Namn,26)</f>
        <v>0</v>
      </c>
      <c r="IF228" s="70"/>
      <c r="IG228" s="70"/>
      <c r="IH228" s="70"/>
      <c r="II228" s="70"/>
      <c r="IJ228" s="138" t="str">
        <f t="shared" ref="IJ228:IJ239" si="407">IF(VLOOKUP(IB228,Namn,8)="X","Elit",IF(VLOOKUP(IB228,Namn,9)="X","A",IF(VLOOKUP(IB228,Namn,10)="X","B",IF(VLOOKUP(IB228,Namn,11)="X","C",IF(VLOOKUP(IB228,Namn,12)="X","D",IF(VLOOKUP(IB228,Namn,13)="X","OB",IF(VLOOKUP(IB228,Namn,10)="X","OG","")))))))</f>
        <v/>
      </c>
      <c r="IM228" s="53"/>
      <c r="IN228" s="135">
        <f t="shared" ref="IN228:IN242" si="408">VLOOKUP(IM228,Namn,27)</f>
        <v>0</v>
      </c>
      <c r="IO228" s="135">
        <f t="shared" ref="IO228:IO242" si="409">VLOOKUP(IM228,Namn,3)</f>
        <v>0</v>
      </c>
      <c r="IP228" s="70">
        <f t="shared" ref="IP228:IP242" si="410">VLOOKUP(IM228,Namn,26)</f>
        <v>0</v>
      </c>
      <c r="IQ228" s="70"/>
      <c r="IR228" s="70"/>
      <c r="IS228" s="70"/>
      <c r="IT228" s="70"/>
      <c r="IU228" s="138" t="str">
        <f t="shared" ref="IU228:IU239" si="411">IF(VLOOKUP(IM228,Namn,8)="X","Elit",IF(VLOOKUP(IM228,Namn,9)="X","A",IF(VLOOKUP(IM228,Namn,10)="X","B",IF(VLOOKUP(IM228,Namn,11)="X","C",IF(VLOOKUP(IM228,Namn,12)="X","D",IF(VLOOKUP(IM228,Namn,13)="X","OB",IF(VLOOKUP(IM228,Namn,10)="X","OG","")))))))</f>
        <v/>
      </c>
    </row>
    <row r="229" spans="1:255" s="132" customFormat="1" x14ac:dyDescent="0.2">
      <c r="A229" s="53"/>
      <c r="B229" s="135">
        <f t="shared" si="393"/>
        <v>0</v>
      </c>
      <c r="C229" s="135">
        <f t="shared" si="394"/>
        <v>0</v>
      </c>
      <c r="D229" s="133">
        <f t="shared" si="395"/>
        <v>0</v>
      </c>
      <c r="E229" s="133"/>
      <c r="F229" s="133">
        <f t="shared" si="396"/>
        <v>0</v>
      </c>
      <c r="G229" s="133"/>
      <c r="H229" s="133"/>
      <c r="I229" s="133"/>
      <c r="J229" s="133">
        <f t="shared" si="397"/>
        <v>0</v>
      </c>
      <c r="K229" s="133"/>
      <c r="L229" s="133"/>
      <c r="M229"/>
      <c r="N229"/>
      <c r="O229" s="53"/>
      <c r="P229" s="135"/>
      <c r="Q229" s="135"/>
      <c r="R229" s="133"/>
      <c r="S229" s="133"/>
      <c r="T229" s="133"/>
      <c r="U229" s="133"/>
      <c r="V229" s="133"/>
      <c r="W229" s="133"/>
      <c r="X229" s="70"/>
      <c r="Y229" s="53"/>
      <c r="Z229" s="135"/>
      <c r="AA229" s="135"/>
      <c r="AB229" s="70"/>
      <c r="AC229" s="70"/>
      <c r="AD229" s="70"/>
      <c r="AE229" s="70"/>
      <c r="AF229" s="70"/>
      <c r="AG229" s="135">
        <f t="shared" si="402"/>
        <v>0</v>
      </c>
      <c r="AH229" s="135"/>
      <c r="AI229" s="53"/>
      <c r="AJ229" s="135"/>
      <c r="AK229" s="135"/>
      <c r="AL229" s="70"/>
      <c r="AM229" s="70"/>
      <c r="AN229" s="70"/>
      <c r="AO229" s="70"/>
      <c r="AP229" s="70"/>
      <c r="AQ229" s="70">
        <f t="shared" si="403"/>
        <v>0</v>
      </c>
      <c r="AR229" s="70"/>
      <c r="AS229" s="53"/>
      <c r="AT229" s="135"/>
      <c r="AU229" s="135"/>
      <c r="AV229" s="70"/>
      <c r="AW229" s="70"/>
      <c r="AX229" s="70"/>
      <c r="AY229" s="70"/>
      <c r="AZ229" s="70"/>
      <c r="BC229" s="53"/>
      <c r="BD229" s="135"/>
      <c r="BE229" s="135"/>
      <c r="BF229" s="70"/>
      <c r="BG229" s="70"/>
      <c r="BH229" s="70"/>
      <c r="BI229" s="70"/>
      <c r="BJ229" s="70"/>
      <c r="BM229" s="53"/>
      <c r="BN229" s="135"/>
      <c r="BO229" s="135"/>
      <c r="BP229" s="70"/>
      <c r="BQ229" s="70"/>
      <c r="BR229" s="70"/>
      <c r="BS229" s="70"/>
      <c r="BT229" s="70"/>
      <c r="BW229" s="53"/>
      <c r="BX229" s="135"/>
      <c r="BY229" s="135"/>
      <c r="BZ229" s="70"/>
      <c r="CA229" s="70"/>
      <c r="CB229" s="70"/>
      <c r="CC229" s="70"/>
      <c r="CD229" s="70"/>
      <c r="CG229" s="53"/>
      <c r="CH229" s="135"/>
      <c r="CI229" s="135"/>
      <c r="CJ229" s="70"/>
      <c r="CK229" s="70"/>
      <c r="CL229" s="70"/>
      <c r="CM229" s="70"/>
      <c r="CN229" s="70"/>
      <c r="CO229" s="70"/>
      <c r="CP229" s="70"/>
      <c r="CR229" s="53"/>
      <c r="CS229" s="135"/>
      <c r="CT229" s="135"/>
      <c r="CU229" s="70"/>
      <c r="CV229" s="134"/>
      <c r="CW229" s="134"/>
      <c r="CX229" s="134"/>
      <c r="CY229" s="134"/>
      <c r="CZ229" s="134"/>
      <c r="DC229" s="53"/>
      <c r="DD229" s="135"/>
      <c r="DE229" s="135"/>
      <c r="DF229" s="70"/>
      <c r="DG229" s="134"/>
      <c r="DH229" s="134"/>
      <c r="DI229" s="134"/>
      <c r="DJ229" s="134"/>
      <c r="DM229" s="53"/>
      <c r="DN229" s="135"/>
      <c r="DO229" s="135"/>
      <c r="DP229" s="70"/>
      <c r="DQ229" s="134"/>
      <c r="DR229" s="134"/>
      <c r="DS229" s="134"/>
      <c r="DT229" s="134"/>
      <c r="DW229" s="53"/>
      <c r="DX229" s="135"/>
      <c r="DY229" s="135"/>
      <c r="DZ229" s="70"/>
      <c r="EA229" s="134"/>
      <c r="EB229" s="134"/>
      <c r="EC229" s="134"/>
      <c r="ED229" s="134"/>
      <c r="EG229" s="53"/>
      <c r="EH229" s="135"/>
      <c r="EI229" s="135"/>
      <c r="EJ229" s="70"/>
      <c r="EK229" s="134"/>
      <c r="EL229" s="134"/>
      <c r="EM229" s="134"/>
      <c r="EN229" s="134"/>
      <c r="EO229" s="134"/>
      <c r="ER229" s="53"/>
      <c r="ES229" s="135"/>
      <c r="ET229" s="135"/>
      <c r="EU229" s="70"/>
      <c r="EV229" s="134"/>
      <c r="EW229" s="134"/>
      <c r="EX229" s="134"/>
      <c r="EY229" s="134"/>
      <c r="IB229" s="53"/>
      <c r="IC229" s="135">
        <f t="shared" si="404"/>
        <v>0</v>
      </c>
      <c r="ID229" s="135">
        <f t="shared" si="405"/>
        <v>0</v>
      </c>
      <c r="IE229" s="70">
        <f t="shared" si="406"/>
        <v>0</v>
      </c>
      <c r="IF229" s="70"/>
      <c r="IG229" s="70"/>
      <c r="IH229" s="70"/>
      <c r="II229" s="70"/>
      <c r="IJ229" s="138" t="str">
        <f t="shared" si="407"/>
        <v/>
      </c>
      <c r="IM229" s="53"/>
      <c r="IN229" s="135">
        <f t="shared" si="408"/>
        <v>0</v>
      </c>
      <c r="IO229" s="135">
        <f t="shared" si="409"/>
        <v>0</v>
      </c>
      <c r="IP229" s="70">
        <f t="shared" si="410"/>
        <v>0</v>
      </c>
      <c r="IQ229" s="70"/>
      <c r="IR229" s="70"/>
      <c r="IS229" s="70"/>
      <c r="IT229" s="70"/>
      <c r="IU229" s="138" t="str">
        <f t="shared" si="411"/>
        <v/>
      </c>
    </row>
    <row r="230" spans="1:255" s="132" customFormat="1" x14ac:dyDescent="0.2">
      <c r="A230" s="53"/>
      <c r="B230" s="135">
        <f t="shared" si="393"/>
        <v>0</v>
      </c>
      <c r="C230" s="135">
        <f t="shared" si="394"/>
        <v>0</v>
      </c>
      <c r="D230" s="133">
        <f t="shared" si="395"/>
        <v>0</v>
      </c>
      <c r="E230" s="133"/>
      <c r="F230" s="133">
        <f t="shared" si="396"/>
        <v>0</v>
      </c>
      <c r="G230" s="133"/>
      <c r="H230" s="133"/>
      <c r="I230" s="133"/>
      <c r="J230" s="133">
        <f t="shared" si="397"/>
        <v>0</v>
      </c>
      <c r="K230" s="133"/>
      <c r="L230" s="133"/>
      <c r="M230"/>
      <c r="N230"/>
      <c r="O230" s="53"/>
      <c r="P230" s="135"/>
      <c r="Q230" s="135"/>
      <c r="R230" s="133"/>
      <c r="S230" s="133"/>
      <c r="T230" s="133"/>
      <c r="U230" s="133"/>
      <c r="V230" s="133"/>
      <c r="W230" s="133"/>
      <c r="X230" s="70"/>
      <c r="Y230" s="53"/>
      <c r="Z230" s="135"/>
      <c r="AA230" s="135"/>
      <c r="AB230" s="70"/>
      <c r="AC230" s="70"/>
      <c r="AD230" s="70"/>
      <c r="AE230" s="70"/>
      <c r="AF230" s="70"/>
      <c r="AG230" s="135">
        <f t="shared" si="402"/>
        <v>0</v>
      </c>
      <c r="AH230" s="135"/>
      <c r="AI230" s="53"/>
      <c r="AJ230" s="135"/>
      <c r="AK230" s="135"/>
      <c r="AL230" s="70"/>
      <c r="AM230" s="70"/>
      <c r="AN230" s="70"/>
      <c r="AO230" s="70"/>
      <c r="AP230" s="70"/>
      <c r="AQ230" s="70">
        <f t="shared" si="403"/>
        <v>0</v>
      </c>
      <c r="AR230" s="70"/>
      <c r="AS230" s="53"/>
      <c r="AT230" s="135"/>
      <c r="AU230" s="135"/>
      <c r="AV230" s="70"/>
      <c r="AW230" s="70"/>
      <c r="AX230" s="70"/>
      <c r="AY230" s="70"/>
      <c r="AZ230" s="70"/>
      <c r="BC230" s="53"/>
      <c r="BD230" s="135"/>
      <c r="BE230" s="135"/>
      <c r="BF230" s="70"/>
      <c r="BG230" s="70"/>
      <c r="BH230" s="70"/>
      <c r="BI230" s="70"/>
      <c r="BJ230" s="70"/>
      <c r="BM230" s="53"/>
      <c r="BN230" s="135"/>
      <c r="BO230" s="135"/>
      <c r="BP230" s="70"/>
      <c r="BQ230" s="70"/>
      <c r="BR230" s="70"/>
      <c r="BS230" s="70"/>
      <c r="BT230" s="70"/>
      <c r="BW230" s="53"/>
      <c r="BX230" s="135"/>
      <c r="BY230" s="135"/>
      <c r="BZ230" s="70"/>
      <c r="CA230" s="70"/>
      <c r="CB230" s="70"/>
      <c r="CC230" s="70"/>
      <c r="CD230" s="70"/>
      <c r="CG230" s="53"/>
      <c r="CH230" s="135"/>
      <c r="CI230" s="135"/>
      <c r="CJ230" s="70"/>
      <c r="CK230" s="70"/>
      <c r="CL230" s="70"/>
      <c r="CM230" s="70"/>
      <c r="CN230" s="70"/>
      <c r="CO230" s="70"/>
      <c r="CP230" s="70"/>
      <c r="CR230" s="53"/>
      <c r="CS230" s="135"/>
      <c r="CT230" s="135"/>
      <c r="CU230" s="70"/>
      <c r="CV230" s="134"/>
      <c r="CW230" s="134"/>
      <c r="CX230" s="134"/>
      <c r="CY230" s="134"/>
      <c r="CZ230" s="134"/>
      <c r="DC230" s="53"/>
      <c r="DD230" s="135"/>
      <c r="DE230" s="135"/>
      <c r="DF230" s="70"/>
      <c r="DG230" s="134"/>
      <c r="DH230" s="134"/>
      <c r="DI230" s="134"/>
      <c r="DJ230" s="134"/>
      <c r="DM230" s="53"/>
      <c r="DN230" s="135"/>
      <c r="DO230" s="135"/>
      <c r="DP230" s="70"/>
      <c r="DQ230" s="134"/>
      <c r="DR230" s="134"/>
      <c r="DS230" s="134"/>
      <c r="DT230" s="134"/>
      <c r="DW230" s="53"/>
      <c r="DX230" s="135"/>
      <c r="DY230" s="135"/>
      <c r="DZ230" s="70"/>
      <c r="EA230" s="134"/>
      <c r="EB230" s="134"/>
      <c r="EC230" s="134"/>
      <c r="ED230" s="134"/>
      <c r="EG230" s="53"/>
      <c r="EH230" s="135"/>
      <c r="EI230" s="135"/>
      <c r="EJ230" s="70"/>
      <c r="EK230" s="134"/>
      <c r="EL230" s="134"/>
      <c r="EM230" s="134"/>
      <c r="EN230" s="134"/>
      <c r="EO230" s="134"/>
      <c r="ER230" s="53"/>
      <c r="ES230" s="135"/>
      <c r="ET230" s="135"/>
      <c r="EU230" s="70"/>
      <c r="EV230" s="134"/>
      <c r="EW230" s="134"/>
      <c r="EX230" s="134"/>
      <c r="EY230" s="134"/>
      <c r="IB230" s="53"/>
      <c r="IC230" s="135">
        <f t="shared" si="404"/>
        <v>0</v>
      </c>
      <c r="ID230" s="135">
        <f t="shared" si="405"/>
        <v>0</v>
      </c>
      <c r="IE230" s="70">
        <f t="shared" si="406"/>
        <v>0</v>
      </c>
      <c r="IF230" s="70"/>
      <c r="IG230" s="70"/>
      <c r="IH230" s="70"/>
      <c r="II230" s="70"/>
      <c r="IJ230" s="138" t="str">
        <f t="shared" si="407"/>
        <v/>
      </c>
      <c r="IM230" s="53"/>
      <c r="IN230" s="135">
        <f t="shared" si="408"/>
        <v>0</v>
      </c>
      <c r="IO230" s="135">
        <f t="shared" si="409"/>
        <v>0</v>
      </c>
      <c r="IP230" s="70">
        <f t="shared" si="410"/>
        <v>0</v>
      </c>
      <c r="IQ230" s="70"/>
      <c r="IR230" s="70"/>
      <c r="IS230" s="70"/>
      <c r="IT230" s="70"/>
      <c r="IU230" s="138" t="str">
        <f t="shared" si="411"/>
        <v/>
      </c>
    </row>
    <row r="231" spans="1:255" s="132" customFormat="1" x14ac:dyDescent="0.2">
      <c r="A231"/>
      <c r="B231" s="135">
        <f t="shared" si="393"/>
        <v>0</v>
      </c>
      <c r="C231" s="135">
        <f t="shared" si="394"/>
        <v>0</v>
      </c>
      <c r="D231" s="133">
        <f t="shared" si="395"/>
        <v>0</v>
      </c>
      <c r="E231" s="133"/>
      <c r="F231" s="133">
        <f t="shared" si="396"/>
        <v>0</v>
      </c>
      <c r="G231" s="133"/>
      <c r="H231" s="133"/>
      <c r="I231" s="133"/>
      <c r="J231" s="133">
        <f t="shared" si="397"/>
        <v>0</v>
      </c>
      <c r="K231" s="133"/>
      <c r="L231" s="133"/>
      <c r="M231"/>
      <c r="N231"/>
      <c r="O231" s="53"/>
      <c r="P231" s="135"/>
      <c r="Q231" s="135"/>
      <c r="R231" s="133"/>
      <c r="S231" s="133"/>
      <c r="T231" s="133"/>
      <c r="U231" s="133"/>
      <c r="V231" s="133"/>
      <c r="W231" s="133"/>
      <c r="X231" s="70"/>
      <c r="Y231" s="53"/>
      <c r="Z231" s="135"/>
      <c r="AA231" s="135"/>
      <c r="AB231" s="70"/>
      <c r="AC231" s="70"/>
      <c r="AD231" s="70"/>
      <c r="AE231" s="70"/>
      <c r="AF231" s="70"/>
      <c r="AG231" s="135">
        <f t="shared" si="402"/>
        <v>0</v>
      </c>
      <c r="AH231" s="135"/>
      <c r="AI231" s="53"/>
      <c r="AJ231" s="135"/>
      <c r="AK231" s="135"/>
      <c r="AL231" s="70"/>
      <c r="AM231" s="70"/>
      <c r="AN231" s="70"/>
      <c r="AO231" s="70"/>
      <c r="AP231" s="70"/>
      <c r="AQ231" s="70">
        <f t="shared" si="403"/>
        <v>0</v>
      </c>
      <c r="AR231" s="70"/>
      <c r="AS231" s="53"/>
      <c r="AT231" s="135"/>
      <c r="AU231" s="135"/>
      <c r="AV231" s="70"/>
      <c r="AW231" s="70"/>
      <c r="AX231" s="70"/>
      <c r="AY231" s="70"/>
      <c r="AZ231" s="70"/>
      <c r="BC231" s="53"/>
      <c r="BD231" s="135"/>
      <c r="BE231" s="135"/>
      <c r="BF231" s="70"/>
      <c r="BG231" s="70"/>
      <c r="BH231" s="70"/>
      <c r="BI231" s="70"/>
      <c r="BJ231" s="70"/>
      <c r="BM231" s="53"/>
      <c r="BN231" s="135"/>
      <c r="BO231" s="135"/>
      <c r="BP231" s="70"/>
      <c r="BQ231" s="70"/>
      <c r="BR231" s="70"/>
      <c r="BS231" s="70"/>
      <c r="BT231" s="70"/>
      <c r="BW231" s="53"/>
      <c r="BX231" s="135"/>
      <c r="BY231" s="135"/>
      <c r="BZ231" s="70"/>
      <c r="CA231" s="70"/>
      <c r="CB231" s="70"/>
      <c r="CC231" s="70"/>
      <c r="CD231" s="70"/>
      <c r="CG231" s="53"/>
      <c r="CH231" s="135"/>
      <c r="CI231" s="135"/>
      <c r="CJ231" s="70"/>
      <c r="CK231" s="70"/>
      <c r="CL231" s="70"/>
      <c r="CM231" s="70"/>
      <c r="CN231" s="70"/>
      <c r="CO231" s="70"/>
      <c r="CP231" s="70"/>
      <c r="CR231" s="53"/>
      <c r="CS231" s="135"/>
      <c r="CT231" s="135"/>
      <c r="CU231" s="70"/>
      <c r="CV231" s="134"/>
      <c r="CW231" s="134"/>
      <c r="CX231" s="134"/>
      <c r="CY231" s="134"/>
      <c r="CZ231" s="134"/>
      <c r="DC231" s="53"/>
      <c r="DD231" s="135"/>
      <c r="DE231" s="135"/>
      <c r="DF231" s="70"/>
      <c r="DG231" s="134"/>
      <c r="DH231" s="134"/>
      <c r="DI231" s="134"/>
      <c r="DJ231" s="134"/>
      <c r="DM231" s="53"/>
      <c r="DN231" s="135"/>
      <c r="DO231" s="135"/>
      <c r="DP231" s="70"/>
      <c r="DQ231" s="134"/>
      <c r="DR231" s="134"/>
      <c r="DS231" s="134"/>
      <c r="DT231" s="134"/>
      <c r="DW231" s="53"/>
      <c r="DX231" s="135"/>
      <c r="DY231" s="135"/>
      <c r="DZ231" s="70"/>
      <c r="EA231" s="134"/>
      <c r="EB231" s="134"/>
      <c r="EC231" s="134"/>
      <c r="ED231" s="134"/>
      <c r="EG231" s="53"/>
      <c r="EH231" s="135"/>
      <c r="EI231" s="135"/>
      <c r="EJ231" s="70"/>
      <c r="EK231" s="134"/>
      <c r="EL231" s="134"/>
      <c r="EM231" s="134"/>
      <c r="EN231" s="134"/>
      <c r="EO231" s="134"/>
      <c r="ER231" s="53"/>
      <c r="ES231" s="135"/>
      <c r="ET231" s="135"/>
      <c r="EU231" s="70"/>
      <c r="EV231" s="134"/>
      <c r="EW231" s="134"/>
      <c r="EX231" s="134"/>
      <c r="EY231" s="134"/>
      <c r="IB231" s="53"/>
      <c r="IC231" s="135">
        <f t="shared" si="404"/>
        <v>0</v>
      </c>
      <c r="ID231" s="135">
        <f t="shared" si="405"/>
        <v>0</v>
      </c>
      <c r="IE231" s="70">
        <f t="shared" si="406"/>
        <v>0</v>
      </c>
      <c r="IF231" s="70"/>
      <c r="IG231" s="70"/>
      <c r="IH231" s="70"/>
      <c r="II231" s="70"/>
      <c r="IJ231" s="138" t="str">
        <f t="shared" si="407"/>
        <v/>
      </c>
      <c r="IM231" s="53"/>
      <c r="IN231" s="135">
        <f t="shared" si="408"/>
        <v>0</v>
      </c>
      <c r="IO231" s="135">
        <f t="shared" si="409"/>
        <v>0</v>
      </c>
      <c r="IP231" s="70">
        <f t="shared" si="410"/>
        <v>0</v>
      </c>
      <c r="IQ231" s="70"/>
      <c r="IR231" s="70"/>
      <c r="IS231" s="70"/>
      <c r="IT231" s="70"/>
      <c r="IU231" s="138" t="str">
        <f t="shared" si="411"/>
        <v/>
      </c>
    </row>
    <row r="232" spans="1:255" s="132" customFormat="1" x14ac:dyDescent="0.2">
      <c r="A232" s="53"/>
      <c r="B232" s="135">
        <f t="shared" si="393"/>
        <v>0</v>
      </c>
      <c r="C232" s="135">
        <f t="shared" si="394"/>
        <v>0</v>
      </c>
      <c r="D232" s="133">
        <f t="shared" si="395"/>
        <v>0</v>
      </c>
      <c r="E232" s="133"/>
      <c r="F232" s="133">
        <f t="shared" si="396"/>
        <v>0</v>
      </c>
      <c r="G232" s="133"/>
      <c r="H232" s="133"/>
      <c r="I232" s="133"/>
      <c r="J232" s="133">
        <f t="shared" si="397"/>
        <v>0</v>
      </c>
      <c r="K232" s="133"/>
      <c r="L232" s="133"/>
      <c r="M232"/>
      <c r="N232"/>
      <c r="O232" s="53"/>
      <c r="P232" s="135"/>
      <c r="Q232" s="135"/>
      <c r="R232" s="133"/>
      <c r="S232" s="133"/>
      <c r="T232" s="133"/>
      <c r="U232" s="133"/>
      <c r="V232" s="133"/>
      <c r="W232" s="133"/>
      <c r="X232" s="70"/>
      <c r="Y232" s="53"/>
      <c r="Z232" s="135"/>
      <c r="AA232" s="135"/>
      <c r="AB232" s="70"/>
      <c r="AC232" s="70"/>
      <c r="AD232" s="70"/>
      <c r="AE232" s="70"/>
      <c r="AF232" s="70"/>
      <c r="AG232" s="135">
        <f t="shared" si="402"/>
        <v>0</v>
      </c>
      <c r="AH232" s="135"/>
      <c r="AI232" s="53"/>
      <c r="AJ232" s="135"/>
      <c r="AK232" s="135"/>
      <c r="AL232" s="70"/>
      <c r="AM232" s="70"/>
      <c r="AN232" s="70"/>
      <c r="AO232" s="70"/>
      <c r="AP232" s="70"/>
      <c r="AQ232" s="70">
        <f t="shared" si="403"/>
        <v>0</v>
      </c>
      <c r="AR232" s="70"/>
      <c r="AS232" s="53"/>
      <c r="AT232" s="135"/>
      <c r="AU232" s="135"/>
      <c r="AV232" s="70"/>
      <c r="AW232" s="70"/>
      <c r="AX232" s="70"/>
      <c r="AY232" s="70"/>
      <c r="AZ232" s="70"/>
      <c r="BC232" s="53"/>
      <c r="BD232" s="135"/>
      <c r="BE232" s="135"/>
      <c r="BF232" s="70"/>
      <c r="BG232" s="70"/>
      <c r="BH232" s="70"/>
      <c r="BI232" s="70"/>
      <c r="BJ232" s="70"/>
      <c r="BM232" s="53"/>
      <c r="BN232" s="135"/>
      <c r="BO232" s="135"/>
      <c r="BP232" s="70"/>
      <c r="BQ232" s="70"/>
      <c r="BR232" s="70"/>
      <c r="BS232" s="70"/>
      <c r="BT232" s="70"/>
      <c r="BW232" s="53"/>
      <c r="BX232" s="135"/>
      <c r="BY232" s="135"/>
      <c r="BZ232" s="70"/>
      <c r="CA232" s="70"/>
      <c r="CB232" s="70"/>
      <c r="CC232" s="70"/>
      <c r="CD232" s="70"/>
      <c r="CG232" s="53"/>
      <c r="CH232" s="135"/>
      <c r="CI232" s="135"/>
      <c r="CJ232" s="70"/>
      <c r="CK232" s="70"/>
      <c r="CL232" s="70"/>
      <c r="CM232" s="70"/>
      <c r="CN232" s="70"/>
      <c r="CO232" s="70"/>
      <c r="CP232" s="70"/>
      <c r="CR232" s="53"/>
      <c r="CS232" s="135"/>
      <c r="CT232" s="135"/>
      <c r="CU232" s="70"/>
      <c r="CV232" s="134"/>
      <c r="CW232" s="134"/>
      <c r="CX232" s="134"/>
      <c r="CY232" s="134"/>
      <c r="CZ232" s="134"/>
      <c r="DC232" s="53"/>
      <c r="DD232" s="135"/>
      <c r="DE232" s="135"/>
      <c r="DF232" s="70"/>
      <c r="DG232" s="134"/>
      <c r="DH232" s="134"/>
      <c r="DI232" s="134"/>
      <c r="DJ232" s="134"/>
      <c r="DM232" s="53"/>
      <c r="DN232" s="135"/>
      <c r="DO232" s="135"/>
      <c r="DP232" s="70"/>
      <c r="DQ232" s="134"/>
      <c r="DR232" s="134"/>
      <c r="DS232" s="134"/>
      <c r="DT232" s="134"/>
      <c r="DW232" s="53"/>
      <c r="DX232" s="135"/>
      <c r="DY232" s="135"/>
      <c r="DZ232" s="70"/>
      <c r="EA232" s="134"/>
      <c r="EB232" s="134"/>
      <c r="EC232" s="134"/>
      <c r="ED232" s="134"/>
      <c r="EG232" s="53"/>
      <c r="EH232" s="135"/>
      <c r="EI232" s="135"/>
      <c r="EJ232" s="70"/>
      <c r="EK232" s="134"/>
      <c r="EL232" s="134"/>
      <c r="EM232" s="134"/>
      <c r="EN232" s="134"/>
      <c r="EO232" s="134"/>
      <c r="ER232" s="53"/>
      <c r="ES232" s="135"/>
      <c r="ET232" s="135"/>
      <c r="EU232" s="70"/>
      <c r="EV232" s="134"/>
      <c r="EW232" s="134"/>
      <c r="EX232" s="134"/>
      <c r="EY232" s="134"/>
      <c r="IB232" s="53"/>
      <c r="IC232" s="135">
        <f t="shared" si="404"/>
        <v>0</v>
      </c>
      <c r="ID232" s="135">
        <f t="shared" si="405"/>
        <v>0</v>
      </c>
      <c r="IE232" s="70">
        <f t="shared" si="406"/>
        <v>0</v>
      </c>
      <c r="IF232" s="70"/>
      <c r="IG232" s="70"/>
      <c r="IH232" s="70"/>
      <c r="II232" s="70"/>
      <c r="IJ232" s="138" t="str">
        <f t="shared" si="407"/>
        <v/>
      </c>
      <c r="IM232" s="53"/>
      <c r="IN232" s="135">
        <f t="shared" si="408"/>
        <v>0</v>
      </c>
      <c r="IO232" s="135">
        <f t="shared" si="409"/>
        <v>0</v>
      </c>
      <c r="IP232" s="70">
        <f t="shared" si="410"/>
        <v>0</v>
      </c>
      <c r="IQ232" s="70"/>
      <c r="IR232" s="70"/>
      <c r="IS232" s="70"/>
      <c r="IT232" s="70"/>
      <c r="IU232" s="138" t="str">
        <f t="shared" si="411"/>
        <v/>
      </c>
    </row>
    <row r="233" spans="1:255" s="132" customFormat="1" x14ac:dyDescent="0.2">
      <c r="A233" s="53"/>
      <c r="B233" s="135">
        <f t="shared" si="393"/>
        <v>0</v>
      </c>
      <c r="C233" s="135">
        <f t="shared" si="394"/>
        <v>0</v>
      </c>
      <c r="D233" s="133">
        <f t="shared" si="395"/>
        <v>0</v>
      </c>
      <c r="E233" s="133"/>
      <c r="F233" s="133">
        <f t="shared" si="396"/>
        <v>0</v>
      </c>
      <c r="G233" s="133"/>
      <c r="H233" s="133"/>
      <c r="I233" s="133"/>
      <c r="J233" s="133">
        <f t="shared" si="397"/>
        <v>0</v>
      </c>
      <c r="K233" s="133"/>
      <c r="L233" s="133"/>
      <c r="M233"/>
      <c r="N233"/>
      <c r="O233" s="53"/>
      <c r="P233"/>
      <c r="Q233"/>
      <c r="R233"/>
      <c r="S233"/>
      <c r="T233"/>
      <c r="U233"/>
      <c r="V233"/>
      <c r="W233"/>
      <c r="Y233" s="53"/>
      <c r="AI233" s="53"/>
      <c r="AS233" s="53"/>
      <c r="BC233" s="53"/>
      <c r="BM233" s="53"/>
      <c r="BW233" s="53"/>
      <c r="CG233" s="53"/>
      <c r="CR233" s="53"/>
      <c r="CV233" s="243"/>
      <c r="CW233" s="243"/>
      <c r="CX233" s="243"/>
      <c r="CY233" s="243"/>
      <c r="CZ233" s="243"/>
      <c r="DC233" s="53"/>
      <c r="DG233" s="243"/>
      <c r="DH233" s="243"/>
      <c r="DI233" s="243"/>
      <c r="DJ233" s="243"/>
      <c r="DM233" s="53"/>
      <c r="DQ233" s="243"/>
      <c r="DR233" s="243"/>
      <c r="DS233" s="243"/>
      <c r="DT233" s="243"/>
      <c r="DW233" s="53"/>
      <c r="EA233" s="243"/>
      <c r="EB233" s="243"/>
      <c r="EC233" s="243"/>
      <c r="ED233" s="243"/>
      <c r="EG233" s="53"/>
      <c r="EK233" s="243"/>
      <c r="EL233" s="243"/>
      <c r="EM233" s="243"/>
      <c r="EN233" s="243"/>
      <c r="EO233" s="243"/>
      <c r="ER233" s="53"/>
      <c r="EV233" s="243"/>
      <c r="EW233" s="243"/>
      <c r="EX233" s="243"/>
      <c r="EY233" s="243"/>
      <c r="IB233" s="53"/>
      <c r="IC233" s="135">
        <f t="shared" si="404"/>
        <v>0</v>
      </c>
      <c r="ID233" s="135">
        <f t="shared" si="405"/>
        <v>0</v>
      </c>
      <c r="IE233" s="70">
        <f t="shared" si="406"/>
        <v>0</v>
      </c>
      <c r="IF233" s="70"/>
      <c r="IG233" s="70"/>
      <c r="IH233" s="70"/>
      <c r="II233" s="70"/>
      <c r="IJ233" s="138" t="str">
        <f t="shared" si="407"/>
        <v/>
      </c>
      <c r="IM233" s="53"/>
      <c r="IN233" s="135">
        <f t="shared" si="408"/>
        <v>0</v>
      </c>
      <c r="IO233" s="135">
        <f t="shared" si="409"/>
        <v>0</v>
      </c>
      <c r="IP233" s="70">
        <f t="shared" si="410"/>
        <v>0</v>
      </c>
      <c r="IQ233" s="70"/>
      <c r="IR233" s="70"/>
      <c r="IS233" s="70"/>
      <c r="IT233" s="70"/>
      <c r="IU233" s="138" t="str">
        <f t="shared" si="411"/>
        <v/>
      </c>
    </row>
    <row r="234" spans="1:255" s="132" customFormat="1" x14ac:dyDescent="0.2">
      <c r="A234"/>
      <c r="B234" s="135">
        <f t="shared" si="393"/>
        <v>0</v>
      </c>
      <c r="C234" s="135">
        <f t="shared" si="394"/>
        <v>0</v>
      </c>
      <c r="D234" s="133">
        <f t="shared" si="395"/>
        <v>0</v>
      </c>
      <c r="E234" s="133"/>
      <c r="F234" s="133">
        <f t="shared" si="396"/>
        <v>0</v>
      </c>
      <c r="G234" s="133"/>
      <c r="H234" s="133"/>
      <c r="I234" s="133"/>
      <c r="J234" s="133">
        <f t="shared" si="397"/>
        <v>0</v>
      </c>
      <c r="K234" s="133"/>
      <c r="L234" s="133"/>
      <c r="M234"/>
      <c r="N234"/>
      <c r="O234" s="53"/>
      <c r="P234" s="135"/>
      <c r="Q234" s="135"/>
      <c r="R234" s="133"/>
      <c r="S234" s="133"/>
      <c r="T234" s="133"/>
      <c r="U234" s="133"/>
      <c r="V234" s="133"/>
      <c r="W234" s="133"/>
      <c r="X234" s="70"/>
      <c r="Y234" s="53"/>
      <c r="Z234" s="135"/>
      <c r="AA234" s="135"/>
      <c r="AB234" s="70"/>
      <c r="AC234" s="70"/>
      <c r="AD234" s="70"/>
      <c r="AE234" s="70"/>
      <c r="AF234" s="70"/>
      <c r="AG234" s="135">
        <f t="shared" ref="AG234:AG239" si="412">VLOOKUP($O234,Namn,27)</f>
        <v>0</v>
      </c>
      <c r="AH234" s="135"/>
      <c r="AI234" s="53"/>
      <c r="AJ234" s="135"/>
      <c r="AK234" s="135"/>
      <c r="AL234" s="70"/>
      <c r="AM234" s="70"/>
      <c r="AN234" s="70"/>
      <c r="AO234" s="70"/>
      <c r="AP234" s="70"/>
      <c r="AQ234" s="70">
        <f t="shared" ref="AQ234:AQ239" si="413">VLOOKUP($O234,Namn,26)</f>
        <v>0</v>
      </c>
      <c r="AR234" s="70"/>
      <c r="AS234" s="53"/>
      <c r="AT234" s="135"/>
      <c r="AU234" s="135"/>
      <c r="AV234" s="70"/>
      <c r="AW234" s="70"/>
      <c r="AX234" s="70"/>
      <c r="AY234" s="70"/>
      <c r="AZ234" s="70"/>
      <c r="BC234" s="53"/>
      <c r="BD234" s="135"/>
      <c r="BE234" s="135"/>
      <c r="BF234" s="70"/>
      <c r="BG234" s="70"/>
      <c r="BH234" s="70"/>
      <c r="BI234" s="70"/>
      <c r="BJ234" s="70"/>
      <c r="BM234" s="53"/>
      <c r="BN234" s="135"/>
      <c r="BO234" s="135"/>
      <c r="BP234" s="70"/>
      <c r="BQ234" s="70"/>
      <c r="BR234" s="70"/>
      <c r="BS234" s="70"/>
      <c r="BT234" s="70"/>
      <c r="BW234" s="53"/>
      <c r="BX234" s="135"/>
      <c r="BY234" s="135"/>
      <c r="BZ234" s="70"/>
      <c r="CA234" s="70"/>
      <c r="CB234" s="70"/>
      <c r="CC234" s="70"/>
      <c r="CD234" s="70"/>
      <c r="CG234" s="53"/>
      <c r="CH234" s="135"/>
      <c r="CI234" s="135"/>
      <c r="CJ234" s="70"/>
      <c r="CK234" s="70"/>
      <c r="CL234" s="70"/>
      <c r="CM234" s="70"/>
      <c r="CN234" s="70"/>
      <c r="CO234" s="70"/>
      <c r="CP234" s="70"/>
      <c r="CR234" s="53"/>
      <c r="CS234" s="135"/>
      <c r="CT234" s="135"/>
      <c r="CU234" s="70"/>
      <c r="CV234" s="134"/>
      <c r="CW234" s="134"/>
      <c r="CX234" s="134"/>
      <c r="CY234" s="134"/>
      <c r="CZ234" s="134"/>
      <c r="DC234" s="53"/>
      <c r="DD234" s="135"/>
      <c r="DE234" s="135"/>
      <c r="DF234" s="70"/>
      <c r="DG234" s="134"/>
      <c r="DH234" s="134"/>
      <c r="DI234" s="134"/>
      <c r="DJ234" s="134"/>
      <c r="DM234" s="53"/>
      <c r="DN234" s="135"/>
      <c r="DO234" s="135"/>
      <c r="DP234" s="70"/>
      <c r="DQ234" s="134"/>
      <c r="DR234" s="134"/>
      <c r="DS234" s="134"/>
      <c r="DT234" s="134"/>
      <c r="DW234" s="53"/>
      <c r="DX234" s="135"/>
      <c r="DY234" s="135"/>
      <c r="DZ234" s="70"/>
      <c r="EA234" s="134"/>
      <c r="EB234" s="134"/>
      <c r="EC234" s="134"/>
      <c r="ED234" s="134"/>
      <c r="EG234" s="53"/>
      <c r="EH234" s="135"/>
      <c r="EI234" s="135"/>
      <c r="EJ234" s="70"/>
      <c r="EK234" s="134"/>
      <c r="EL234" s="134"/>
      <c r="EM234" s="134"/>
      <c r="EN234" s="134"/>
      <c r="EO234" s="134"/>
      <c r="ER234" s="53"/>
      <c r="ES234" s="135"/>
      <c r="ET234" s="135"/>
      <c r="EU234" s="70"/>
      <c r="EV234" s="134"/>
      <c r="EW234" s="134"/>
      <c r="EX234" s="134"/>
      <c r="EY234" s="134"/>
      <c r="IB234" s="53"/>
      <c r="IC234" s="135">
        <f t="shared" si="404"/>
        <v>0</v>
      </c>
      <c r="ID234" s="135">
        <f t="shared" si="405"/>
        <v>0</v>
      </c>
      <c r="IE234" s="70">
        <f t="shared" si="406"/>
        <v>0</v>
      </c>
      <c r="IF234" s="70"/>
      <c r="IG234" s="70"/>
      <c r="IH234" s="70"/>
      <c r="II234" s="70"/>
      <c r="IJ234" s="138" t="str">
        <f t="shared" si="407"/>
        <v/>
      </c>
      <c r="IM234" s="53"/>
      <c r="IN234" s="135">
        <f t="shared" si="408"/>
        <v>0</v>
      </c>
      <c r="IO234" s="135">
        <f t="shared" si="409"/>
        <v>0</v>
      </c>
      <c r="IP234" s="70">
        <f t="shared" si="410"/>
        <v>0</v>
      </c>
      <c r="IQ234" s="70"/>
      <c r="IR234" s="70"/>
      <c r="IS234" s="70"/>
      <c r="IT234" s="70"/>
      <c r="IU234" s="138" t="str">
        <f t="shared" si="411"/>
        <v/>
      </c>
    </row>
    <row r="235" spans="1:255" s="132" customFormat="1" x14ac:dyDescent="0.2">
      <c r="A235" s="53"/>
      <c r="B235" s="135">
        <f t="shared" si="393"/>
        <v>0</v>
      </c>
      <c r="C235" s="135">
        <f t="shared" si="394"/>
        <v>0</v>
      </c>
      <c r="D235" s="133">
        <f t="shared" si="395"/>
        <v>0</v>
      </c>
      <c r="E235" s="133"/>
      <c r="F235" s="133">
        <f t="shared" si="396"/>
        <v>0</v>
      </c>
      <c r="G235" s="133"/>
      <c r="H235" s="133"/>
      <c r="I235" s="133"/>
      <c r="J235" s="133">
        <f t="shared" si="397"/>
        <v>0</v>
      </c>
      <c r="K235" s="133"/>
      <c r="L235" s="133"/>
      <c r="M235"/>
      <c r="N235"/>
      <c r="O235" s="53"/>
      <c r="P235" s="135"/>
      <c r="Q235" s="135"/>
      <c r="R235" s="133"/>
      <c r="S235" s="133"/>
      <c r="T235" s="133"/>
      <c r="U235" s="133"/>
      <c r="V235" s="133"/>
      <c r="W235" s="133"/>
      <c r="X235" s="70"/>
      <c r="Y235" s="53"/>
      <c r="Z235" s="135"/>
      <c r="AA235" s="135"/>
      <c r="AB235" s="70"/>
      <c r="AC235" s="70"/>
      <c r="AD235" s="70"/>
      <c r="AE235" s="70"/>
      <c r="AF235" s="70"/>
      <c r="AG235" s="135">
        <f t="shared" si="412"/>
        <v>0</v>
      </c>
      <c r="AH235" s="135"/>
      <c r="AI235" s="53"/>
      <c r="AJ235" s="135"/>
      <c r="AK235" s="135"/>
      <c r="AL235" s="70"/>
      <c r="AM235" s="70"/>
      <c r="AN235" s="70"/>
      <c r="AO235" s="70"/>
      <c r="AP235" s="70"/>
      <c r="AQ235" s="70">
        <f t="shared" si="413"/>
        <v>0</v>
      </c>
      <c r="AR235" s="70"/>
      <c r="AS235" s="53"/>
      <c r="AT235" s="135"/>
      <c r="AU235" s="135"/>
      <c r="AV235" s="70"/>
      <c r="AW235" s="70"/>
      <c r="AX235" s="70"/>
      <c r="AY235" s="70"/>
      <c r="AZ235" s="70"/>
      <c r="BC235" s="53"/>
      <c r="BD235" s="135"/>
      <c r="BE235" s="135"/>
      <c r="BF235" s="70"/>
      <c r="BG235" s="70"/>
      <c r="BH235" s="70"/>
      <c r="BI235" s="70"/>
      <c r="BJ235" s="70"/>
      <c r="BM235" s="53"/>
      <c r="BN235" s="135"/>
      <c r="BO235" s="135"/>
      <c r="BP235" s="70"/>
      <c r="BQ235" s="70"/>
      <c r="BR235" s="70"/>
      <c r="BS235" s="70"/>
      <c r="BT235" s="70"/>
      <c r="BW235" s="53"/>
      <c r="BX235" s="135"/>
      <c r="BY235" s="135"/>
      <c r="BZ235" s="70"/>
      <c r="CA235" s="70"/>
      <c r="CB235" s="70"/>
      <c r="CC235" s="70"/>
      <c r="CD235" s="70"/>
      <c r="CG235" s="53"/>
      <c r="CH235" s="135"/>
      <c r="CI235" s="135"/>
      <c r="CJ235" s="70"/>
      <c r="CK235" s="70"/>
      <c r="CL235" s="70"/>
      <c r="CM235" s="70"/>
      <c r="CN235" s="70"/>
      <c r="CO235" s="70"/>
      <c r="CP235" s="70"/>
      <c r="CR235" s="53"/>
      <c r="CS235" s="135"/>
      <c r="CT235" s="135"/>
      <c r="CU235" s="70"/>
      <c r="CV235" s="134"/>
      <c r="CW235" s="134"/>
      <c r="CX235" s="134"/>
      <c r="CY235" s="134"/>
      <c r="CZ235" s="134"/>
      <c r="DC235" s="53"/>
      <c r="DD235" s="135"/>
      <c r="DE235" s="135"/>
      <c r="DF235" s="70"/>
      <c r="DG235" s="134"/>
      <c r="DH235" s="134"/>
      <c r="DI235" s="134"/>
      <c r="DJ235" s="134"/>
      <c r="DM235" s="53"/>
      <c r="DN235" s="135"/>
      <c r="DO235" s="135"/>
      <c r="DP235" s="70"/>
      <c r="DQ235" s="134"/>
      <c r="DR235" s="134"/>
      <c r="DS235" s="134"/>
      <c r="DT235" s="134"/>
      <c r="DW235" s="53"/>
      <c r="DX235" s="135"/>
      <c r="DY235" s="135"/>
      <c r="DZ235" s="70"/>
      <c r="EA235" s="134"/>
      <c r="EB235" s="134"/>
      <c r="EC235" s="134"/>
      <c r="ED235" s="134"/>
      <c r="EG235" s="53"/>
      <c r="EH235" s="135"/>
      <c r="EI235" s="135"/>
      <c r="EJ235" s="70"/>
      <c r="EK235" s="134"/>
      <c r="EL235" s="134"/>
      <c r="EM235" s="134"/>
      <c r="EN235" s="134"/>
      <c r="EO235" s="134"/>
      <c r="ER235" s="53"/>
      <c r="ES235" s="135"/>
      <c r="ET235" s="135"/>
      <c r="EU235" s="70"/>
      <c r="EV235" s="134"/>
      <c r="EW235" s="134"/>
      <c r="EX235" s="134"/>
      <c r="EY235" s="134"/>
      <c r="IB235" s="53"/>
      <c r="IC235" s="135">
        <f t="shared" si="404"/>
        <v>0</v>
      </c>
      <c r="ID235" s="135">
        <f t="shared" si="405"/>
        <v>0</v>
      </c>
      <c r="IE235" s="70">
        <f t="shared" si="406"/>
        <v>0</v>
      </c>
      <c r="IF235" s="70"/>
      <c r="IG235" s="70"/>
      <c r="IH235" s="70"/>
      <c r="II235" s="70"/>
      <c r="IJ235" s="138" t="str">
        <f t="shared" si="407"/>
        <v/>
      </c>
      <c r="IM235" s="53"/>
      <c r="IN235" s="135">
        <f t="shared" si="408"/>
        <v>0</v>
      </c>
      <c r="IO235" s="135">
        <f t="shared" si="409"/>
        <v>0</v>
      </c>
      <c r="IP235" s="70">
        <f t="shared" si="410"/>
        <v>0</v>
      </c>
      <c r="IQ235" s="70"/>
      <c r="IR235" s="70"/>
      <c r="IS235" s="70"/>
      <c r="IT235" s="70"/>
      <c r="IU235" s="138" t="str">
        <f t="shared" si="411"/>
        <v/>
      </c>
    </row>
    <row r="236" spans="1:255" s="132" customFormat="1" x14ac:dyDescent="0.2">
      <c r="A236" s="53"/>
      <c r="B236" s="135">
        <f t="shared" si="393"/>
        <v>0</v>
      </c>
      <c r="C236" s="135">
        <f t="shared" si="394"/>
        <v>0</v>
      </c>
      <c r="D236" s="133">
        <f t="shared" si="395"/>
        <v>0</v>
      </c>
      <c r="E236" s="133"/>
      <c r="F236" s="133">
        <f t="shared" si="396"/>
        <v>0</v>
      </c>
      <c r="G236" s="133"/>
      <c r="H236" s="133"/>
      <c r="I236" s="133"/>
      <c r="J236" s="133">
        <f t="shared" si="397"/>
        <v>0</v>
      </c>
      <c r="K236" s="133"/>
      <c r="L236" s="133"/>
      <c r="M236"/>
      <c r="N236"/>
      <c r="O236" s="128"/>
      <c r="P236" s="135"/>
      <c r="Q236" s="135"/>
      <c r="R236" s="133"/>
      <c r="S236" s="133"/>
      <c r="T236" s="133"/>
      <c r="U236" s="133"/>
      <c r="V236" s="133"/>
      <c r="W236" s="133"/>
      <c r="X236" s="70"/>
      <c r="Y236" s="128"/>
      <c r="Z236" s="135"/>
      <c r="AA236" s="135"/>
      <c r="AB236" s="70"/>
      <c r="AC236" s="70"/>
      <c r="AD236" s="70"/>
      <c r="AE236" s="70"/>
      <c r="AF236" s="70"/>
      <c r="AG236" s="135">
        <f t="shared" si="412"/>
        <v>0</v>
      </c>
      <c r="AH236" s="135"/>
      <c r="AI236" s="128"/>
      <c r="AJ236" s="135"/>
      <c r="AK236" s="135"/>
      <c r="AL236" s="70"/>
      <c r="AM236" s="70"/>
      <c r="AN236" s="70"/>
      <c r="AO236" s="70"/>
      <c r="AP236" s="70"/>
      <c r="AQ236" s="70">
        <f t="shared" si="413"/>
        <v>0</v>
      </c>
      <c r="AR236" s="70"/>
      <c r="AS236" s="128"/>
      <c r="AT236" s="135"/>
      <c r="AU236" s="135"/>
      <c r="AV236" s="70"/>
      <c r="AW236" s="70"/>
      <c r="AX236" s="70"/>
      <c r="AY236" s="70"/>
      <c r="AZ236" s="70"/>
      <c r="BC236" s="128"/>
      <c r="BD236" s="135"/>
      <c r="BE236" s="135"/>
      <c r="BF236" s="70"/>
      <c r="BG236" s="70"/>
      <c r="BH236" s="70"/>
      <c r="BI236" s="70"/>
      <c r="BJ236" s="70"/>
      <c r="BM236" s="128"/>
      <c r="BN236" s="135"/>
      <c r="BO236" s="135"/>
      <c r="BP236" s="70"/>
      <c r="BQ236" s="70"/>
      <c r="BR236" s="70"/>
      <c r="BS236" s="70"/>
      <c r="BT236" s="70"/>
      <c r="BW236" s="128"/>
      <c r="BX236" s="135"/>
      <c r="BY236" s="135"/>
      <c r="BZ236" s="70"/>
      <c r="CA236" s="70"/>
      <c r="CB236" s="70"/>
      <c r="CC236" s="70"/>
      <c r="CD236" s="70"/>
      <c r="CG236" s="128"/>
      <c r="CH236" s="135"/>
      <c r="CI236" s="135"/>
      <c r="CJ236" s="70"/>
      <c r="CK236" s="70"/>
      <c r="CL236" s="70"/>
      <c r="CM236" s="70"/>
      <c r="CN236" s="70"/>
      <c r="CO236" s="70"/>
      <c r="CP236" s="70"/>
      <c r="CR236" s="128"/>
      <c r="CS236" s="135"/>
      <c r="CT236" s="135"/>
      <c r="CU236" s="70"/>
      <c r="CV236" s="134"/>
      <c r="CW236" s="134"/>
      <c r="CX236" s="134"/>
      <c r="CY236" s="134"/>
      <c r="CZ236" s="134"/>
      <c r="DC236" s="128"/>
      <c r="DD236" s="135"/>
      <c r="DE236" s="135"/>
      <c r="DF236" s="70"/>
      <c r="DG236" s="134"/>
      <c r="DH236" s="134"/>
      <c r="DI236" s="134"/>
      <c r="DJ236" s="134"/>
      <c r="DM236" s="128"/>
      <c r="DN236" s="135"/>
      <c r="DO236" s="135"/>
      <c r="DP236" s="70"/>
      <c r="DQ236" s="134"/>
      <c r="DR236" s="134"/>
      <c r="DS236" s="134"/>
      <c r="DT236" s="134"/>
      <c r="DW236" s="128"/>
      <c r="DX236" s="135"/>
      <c r="DY236" s="135"/>
      <c r="DZ236" s="70"/>
      <c r="EA236" s="134"/>
      <c r="EB236" s="134"/>
      <c r="EC236" s="134"/>
      <c r="ED236" s="134"/>
      <c r="EG236" s="128"/>
      <c r="EH236" s="135"/>
      <c r="EI236" s="135"/>
      <c r="EJ236" s="70"/>
      <c r="EK236" s="134"/>
      <c r="EL236" s="134"/>
      <c r="EM236" s="134"/>
      <c r="EN236" s="134"/>
      <c r="EO236" s="134"/>
      <c r="ER236" s="128"/>
      <c r="ES236" s="135"/>
      <c r="ET236" s="135"/>
      <c r="EU236" s="70"/>
      <c r="EV236" s="134"/>
      <c r="EW236" s="134"/>
      <c r="EX236" s="134"/>
      <c r="EY236" s="134"/>
      <c r="IB236" s="53"/>
      <c r="IC236" s="135">
        <f t="shared" si="404"/>
        <v>0</v>
      </c>
      <c r="ID236" s="135">
        <f t="shared" si="405"/>
        <v>0</v>
      </c>
      <c r="IE236" s="70">
        <f t="shared" si="406"/>
        <v>0</v>
      </c>
      <c r="IF236" s="70"/>
      <c r="IG236" s="70"/>
      <c r="IH236" s="70"/>
      <c r="II236" s="70"/>
      <c r="IJ236" s="138" t="str">
        <f t="shared" si="407"/>
        <v/>
      </c>
      <c r="IM236" s="53"/>
      <c r="IN236" s="135">
        <f t="shared" si="408"/>
        <v>0</v>
      </c>
      <c r="IO236" s="135">
        <f t="shared" si="409"/>
        <v>0</v>
      </c>
      <c r="IP236" s="70">
        <f t="shared" si="410"/>
        <v>0</v>
      </c>
      <c r="IQ236" s="70"/>
      <c r="IR236" s="70"/>
      <c r="IS236" s="70"/>
      <c r="IT236" s="70"/>
      <c r="IU236" s="138" t="str">
        <f t="shared" si="411"/>
        <v/>
      </c>
    </row>
    <row r="237" spans="1:255" s="132" customFormat="1" x14ac:dyDescent="0.2">
      <c r="A237" s="53"/>
      <c r="B237" s="135">
        <f t="shared" si="393"/>
        <v>0</v>
      </c>
      <c r="C237" s="135">
        <f t="shared" si="394"/>
        <v>0</v>
      </c>
      <c r="D237" s="133">
        <f t="shared" si="395"/>
        <v>0</v>
      </c>
      <c r="E237" s="133"/>
      <c r="F237" s="133">
        <f t="shared" si="396"/>
        <v>0</v>
      </c>
      <c r="G237" s="133"/>
      <c r="H237" s="133"/>
      <c r="I237" s="133"/>
      <c r="J237" s="133">
        <f t="shared" si="397"/>
        <v>0</v>
      </c>
      <c r="K237" s="133"/>
      <c r="L237" s="133"/>
      <c r="M237"/>
      <c r="N237"/>
      <c r="O237" s="53"/>
      <c r="P237" s="135"/>
      <c r="Q237" s="135"/>
      <c r="R237" s="133"/>
      <c r="S237" s="133"/>
      <c r="T237" s="133"/>
      <c r="U237" s="133"/>
      <c r="V237" s="133"/>
      <c r="W237" s="133"/>
      <c r="X237" s="70"/>
      <c r="Y237" s="53"/>
      <c r="Z237" s="135"/>
      <c r="AA237" s="135"/>
      <c r="AB237" s="70"/>
      <c r="AC237" s="70"/>
      <c r="AD237" s="70"/>
      <c r="AE237" s="70"/>
      <c r="AF237" s="70"/>
      <c r="AG237" s="135">
        <f t="shared" si="412"/>
        <v>0</v>
      </c>
      <c r="AH237" s="135"/>
      <c r="AI237" s="53"/>
      <c r="AJ237" s="135"/>
      <c r="AK237" s="135"/>
      <c r="AL237" s="70"/>
      <c r="AM237" s="70"/>
      <c r="AN237" s="70"/>
      <c r="AO237" s="70"/>
      <c r="AP237" s="70"/>
      <c r="AQ237" s="70">
        <f t="shared" si="413"/>
        <v>0</v>
      </c>
      <c r="AR237" s="70"/>
      <c r="AS237" s="53"/>
      <c r="AT237" s="135"/>
      <c r="AU237" s="135"/>
      <c r="AV237" s="70"/>
      <c r="AW237" s="70"/>
      <c r="AX237" s="70"/>
      <c r="AY237" s="70"/>
      <c r="AZ237" s="70"/>
      <c r="BC237" s="53"/>
      <c r="BD237" s="135"/>
      <c r="BE237" s="135"/>
      <c r="BF237" s="70"/>
      <c r="BG237" s="70"/>
      <c r="BH237" s="70"/>
      <c r="BI237" s="70"/>
      <c r="BJ237" s="70"/>
      <c r="BM237" s="53"/>
      <c r="BN237" s="135"/>
      <c r="BO237" s="135"/>
      <c r="BP237" s="70"/>
      <c r="BQ237" s="70"/>
      <c r="BR237" s="70"/>
      <c r="BS237" s="70"/>
      <c r="BT237" s="70"/>
      <c r="BW237" s="53"/>
      <c r="BX237" s="135"/>
      <c r="BY237" s="135"/>
      <c r="BZ237" s="70"/>
      <c r="CA237" s="70"/>
      <c r="CB237" s="70"/>
      <c r="CC237" s="70"/>
      <c r="CD237" s="70"/>
      <c r="CG237" s="53"/>
      <c r="CH237" s="135"/>
      <c r="CI237" s="135"/>
      <c r="CJ237" s="70"/>
      <c r="CK237" s="70"/>
      <c r="CL237" s="70"/>
      <c r="CM237" s="70"/>
      <c r="CN237" s="70"/>
      <c r="CO237" s="70"/>
      <c r="CP237" s="70"/>
      <c r="CR237" s="53"/>
      <c r="CS237" s="135"/>
      <c r="CT237" s="135"/>
      <c r="CU237" s="70"/>
      <c r="CV237" s="134"/>
      <c r="CW237" s="134"/>
      <c r="CX237" s="134"/>
      <c r="CY237" s="134"/>
      <c r="CZ237" s="134"/>
      <c r="DC237" s="53"/>
      <c r="DD237" s="135"/>
      <c r="DE237" s="135"/>
      <c r="DF237" s="70"/>
      <c r="DG237" s="134"/>
      <c r="DH237" s="134"/>
      <c r="DI237" s="134"/>
      <c r="DJ237" s="134"/>
      <c r="DM237" s="53"/>
      <c r="DN237" s="135"/>
      <c r="DO237" s="135"/>
      <c r="DP237" s="70"/>
      <c r="DQ237" s="134"/>
      <c r="DR237" s="134"/>
      <c r="DS237" s="134"/>
      <c r="DT237" s="134"/>
      <c r="DW237" s="53"/>
      <c r="DX237" s="135"/>
      <c r="DY237" s="135"/>
      <c r="DZ237" s="70"/>
      <c r="EA237" s="134"/>
      <c r="EB237" s="134"/>
      <c r="EC237" s="134"/>
      <c r="ED237" s="134"/>
      <c r="EG237" s="53"/>
      <c r="EH237" s="135"/>
      <c r="EI237" s="135"/>
      <c r="EJ237" s="70"/>
      <c r="EK237" s="134"/>
      <c r="EL237" s="134"/>
      <c r="EM237" s="134"/>
      <c r="EN237" s="134"/>
      <c r="EO237" s="134"/>
      <c r="ER237" s="53"/>
      <c r="ES237" s="135"/>
      <c r="ET237" s="135"/>
      <c r="EU237" s="70"/>
      <c r="EV237" s="134"/>
      <c r="EW237" s="134"/>
      <c r="EX237" s="134"/>
      <c r="EY237" s="134"/>
      <c r="IB237" s="53"/>
      <c r="IC237" s="135">
        <f t="shared" si="404"/>
        <v>0</v>
      </c>
      <c r="ID237" s="135">
        <f t="shared" si="405"/>
        <v>0</v>
      </c>
      <c r="IE237" s="70">
        <f t="shared" si="406"/>
        <v>0</v>
      </c>
      <c r="IF237" s="70"/>
      <c r="IG237" s="70"/>
      <c r="IH237" s="70"/>
      <c r="II237" s="70"/>
      <c r="IJ237" s="138" t="str">
        <f t="shared" si="407"/>
        <v/>
      </c>
      <c r="IM237" s="53"/>
      <c r="IN237" s="135">
        <f t="shared" si="408"/>
        <v>0</v>
      </c>
      <c r="IO237" s="135">
        <f t="shared" si="409"/>
        <v>0</v>
      </c>
      <c r="IP237" s="70">
        <f t="shared" si="410"/>
        <v>0</v>
      </c>
      <c r="IQ237" s="70"/>
      <c r="IR237" s="70"/>
      <c r="IS237" s="70"/>
      <c r="IT237" s="70"/>
      <c r="IU237" s="138" t="str">
        <f t="shared" si="411"/>
        <v/>
      </c>
    </row>
    <row r="238" spans="1:255" s="132" customFormat="1" x14ac:dyDescent="0.2">
      <c r="A238" s="53"/>
      <c r="B238" s="135">
        <f t="shared" si="393"/>
        <v>0</v>
      </c>
      <c r="C238" s="135">
        <f t="shared" si="394"/>
        <v>0</v>
      </c>
      <c r="D238" s="133">
        <f t="shared" si="395"/>
        <v>0</v>
      </c>
      <c r="E238" s="133"/>
      <c r="F238" s="133">
        <f t="shared" si="396"/>
        <v>0</v>
      </c>
      <c r="G238" s="133"/>
      <c r="H238" s="133"/>
      <c r="I238" s="133"/>
      <c r="J238" s="133">
        <f t="shared" si="397"/>
        <v>0</v>
      </c>
      <c r="K238" s="133"/>
      <c r="L238" s="133"/>
      <c r="M238"/>
      <c r="N238"/>
      <c r="O238" s="53"/>
      <c r="P238" s="135"/>
      <c r="Q238" s="135"/>
      <c r="R238" s="133"/>
      <c r="S238" s="133"/>
      <c r="T238" s="133"/>
      <c r="U238" s="133"/>
      <c r="V238" s="133"/>
      <c r="W238" s="133"/>
      <c r="X238" s="70"/>
      <c r="Y238" s="53"/>
      <c r="Z238" s="135"/>
      <c r="AA238" s="135"/>
      <c r="AB238" s="70"/>
      <c r="AC238" s="70"/>
      <c r="AD238" s="70"/>
      <c r="AE238" s="70"/>
      <c r="AF238" s="70"/>
      <c r="AG238" s="135">
        <f t="shared" si="412"/>
        <v>0</v>
      </c>
      <c r="AH238" s="135"/>
      <c r="AI238" s="53"/>
      <c r="AJ238" s="135"/>
      <c r="AK238" s="135"/>
      <c r="AL238" s="70"/>
      <c r="AM238" s="70"/>
      <c r="AN238" s="70"/>
      <c r="AO238" s="70"/>
      <c r="AP238" s="70"/>
      <c r="AQ238" s="70">
        <f t="shared" si="413"/>
        <v>0</v>
      </c>
      <c r="AR238" s="70"/>
      <c r="AS238" s="53"/>
      <c r="AT238" s="135"/>
      <c r="AU238" s="135"/>
      <c r="AV238" s="70"/>
      <c r="AW238" s="70"/>
      <c r="AX238" s="70"/>
      <c r="AY238" s="70"/>
      <c r="AZ238" s="70"/>
      <c r="BC238" s="53"/>
      <c r="BD238" s="135"/>
      <c r="BE238" s="135"/>
      <c r="BF238" s="70"/>
      <c r="BG238" s="70"/>
      <c r="BH238" s="70"/>
      <c r="BI238" s="70"/>
      <c r="BJ238" s="70"/>
      <c r="BM238" s="53"/>
      <c r="BN238" s="135"/>
      <c r="BO238" s="135"/>
      <c r="BP238" s="70"/>
      <c r="BQ238" s="70"/>
      <c r="BR238" s="70"/>
      <c r="BS238" s="70"/>
      <c r="BT238" s="70"/>
      <c r="BW238" s="53"/>
      <c r="BX238" s="135"/>
      <c r="BY238" s="135"/>
      <c r="BZ238" s="70"/>
      <c r="CA238" s="70"/>
      <c r="CB238" s="70"/>
      <c r="CC238" s="70"/>
      <c r="CD238" s="70"/>
      <c r="CG238" s="53"/>
      <c r="CH238" s="135"/>
      <c r="CI238" s="135"/>
      <c r="CJ238" s="70"/>
      <c r="CK238" s="70"/>
      <c r="CL238" s="70"/>
      <c r="CM238" s="70"/>
      <c r="CN238" s="70"/>
      <c r="CO238" s="70"/>
      <c r="CP238" s="70"/>
      <c r="CR238" s="53"/>
      <c r="CS238" s="135"/>
      <c r="CT238" s="135"/>
      <c r="CU238" s="70"/>
      <c r="CV238" s="134"/>
      <c r="CW238" s="134"/>
      <c r="CX238" s="134"/>
      <c r="CY238" s="134"/>
      <c r="CZ238" s="134"/>
      <c r="DC238" s="53"/>
      <c r="DD238" s="135"/>
      <c r="DE238" s="135"/>
      <c r="DF238" s="70"/>
      <c r="DG238" s="134"/>
      <c r="DH238" s="134"/>
      <c r="DI238" s="134"/>
      <c r="DJ238" s="134"/>
      <c r="DM238" s="53"/>
      <c r="DN238" s="135"/>
      <c r="DO238" s="135"/>
      <c r="DP238" s="70"/>
      <c r="DQ238" s="134"/>
      <c r="DR238" s="134"/>
      <c r="DS238" s="134"/>
      <c r="DT238" s="134"/>
      <c r="DW238" s="53"/>
      <c r="DX238" s="135"/>
      <c r="DY238" s="135"/>
      <c r="DZ238" s="70"/>
      <c r="EA238" s="134"/>
      <c r="EB238" s="134"/>
      <c r="EC238" s="134"/>
      <c r="ED238" s="134"/>
      <c r="EG238" s="53"/>
      <c r="EH238" s="135"/>
      <c r="EI238" s="135"/>
      <c r="EJ238" s="70"/>
      <c r="EK238" s="134"/>
      <c r="EL238" s="134"/>
      <c r="EM238" s="134"/>
      <c r="EN238" s="134"/>
      <c r="EO238" s="134"/>
      <c r="ER238" s="53"/>
      <c r="ES238" s="135"/>
      <c r="ET238" s="135"/>
      <c r="EU238" s="70"/>
      <c r="EV238" s="134"/>
      <c r="EW238" s="134"/>
      <c r="EX238" s="134"/>
      <c r="EY238" s="134"/>
      <c r="IB238" s="53"/>
      <c r="IC238" s="135">
        <f t="shared" si="404"/>
        <v>0</v>
      </c>
      <c r="ID238" s="135">
        <f t="shared" si="405"/>
        <v>0</v>
      </c>
      <c r="IE238" s="70">
        <f t="shared" si="406"/>
        <v>0</v>
      </c>
      <c r="IF238" s="70"/>
      <c r="IG238" s="70"/>
      <c r="IH238" s="70"/>
      <c r="II238" s="70"/>
      <c r="IJ238" s="138" t="str">
        <f t="shared" si="407"/>
        <v/>
      </c>
      <c r="IM238" s="53"/>
      <c r="IN238" s="135">
        <f t="shared" si="408"/>
        <v>0</v>
      </c>
      <c r="IO238" s="135">
        <f t="shared" si="409"/>
        <v>0</v>
      </c>
      <c r="IP238" s="70">
        <f t="shared" si="410"/>
        <v>0</v>
      </c>
      <c r="IQ238" s="70"/>
      <c r="IR238" s="70"/>
      <c r="IS238" s="70"/>
      <c r="IT238" s="70"/>
      <c r="IU238" s="138" t="str">
        <f t="shared" si="411"/>
        <v/>
      </c>
    </row>
    <row r="239" spans="1:255" s="132" customFormat="1" x14ac:dyDescent="0.2">
      <c r="A239" s="53"/>
      <c r="B239" s="135">
        <f t="shared" si="393"/>
        <v>0</v>
      </c>
      <c r="C239" s="135">
        <f t="shared" si="394"/>
        <v>0</v>
      </c>
      <c r="D239" s="133">
        <f t="shared" si="395"/>
        <v>0</v>
      </c>
      <c r="E239" s="133"/>
      <c r="F239" s="133">
        <f t="shared" si="396"/>
        <v>0</v>
      </c>
      <c r="G239" s="133"/>
      <c r="H239" s="133"/>
      <c r="I239" s="133"/>
      <c r="J239" s="133">
        <f t="shared" si="397"/>
        <v>0</v>
      </c>
      <c r="K239" s="133"/>
      <c r="L239" s="133"/>
      <c r="M239"/>
      <c r="N239"/>
      <c r="O239" s="53"/>
      <c r="P239" s="135"/>
      <c r="Q239" s="135"/>
      <c r="R239" s="133"/>
      <c r="S239" s="133"/>
      <c r="T239" s="133"/>
      <c r="U239" s="133"/>
      <c r="V239" s="133"/>
      <c r="W239" s="133"/>
      <c r="X239" s="70"/>
      <c r="Y239" s="53"/>
      <c r="Z239" s="135"/>
      <c r="AA239" s="135"/>
      <c r="AB239" s="70"/>
      <c r="AC239" s="70"/>
      <c r="AD239" s="70"/>
      <c r="AE239" s="70"/>
      <c r="AF239" s="70"/>
      <c r="AG239" s="135">
        <f t="shared" si="412"/>
        <v>0</v>
      </c>
      <c r="AH239" s="135"/>
      <c r="AI239" s="53"/>
      <c r="AJ239" s="135"/>
      <c r="AK239" s="135"/>
      <c r="AL239" s="70"/>
      <c r="AM239" s="70"/>
      <c r="AN239" s="70"/>
      <c r="AO239" s="70"/>
      <c r="AP239" s="70"/>
      <c r="AQ239" s="70">
        <f t="shared" si="413"/>
        <v>0</v>
      </c>
      <c r="AR239" s="70"/>
      <c r="AS239" s="53"/>
      <c r="AT239" s="135"/>
      <c r="AU239" s="135"/>
      <c r="AV239" s="70"/>
      <c r="AW239" s="70"/>
      <c r="AX239" s="70"/>
      <c r="AY239" s="70"/>
      <c r="AZ239" s="70"/>
      <c r="BC239" s="53"/>
      <c r="BD239" s="135"/>
      <c r="BE239" s="135"/>
      <c r="BF239" s="70"/>
      <c r="BG239" s="70"/>
      <c r="BH239" s="70"/>
      <c r="BI239" s="70"/>
      <c r="BJ239" s="70"/>
      <c r="BM239" s="53"/>
      <c r="BN239" s="135"/>
      <c r="BO239" s="135"/>
      <c r="BP239" s="70"/>
      <c r="BQ239" s="70"/>
      <c r="BR239" s="70"/>
      <c r="BS239" s="70"/>
      <c r="BT239" s="70"/>
      <c r="BW239" s="53"/>
      <c r="BX239" s="135"/>
      <c r="BY239" s="135"/>
      <c r="BZ239" s="70"/>
      <c r="CA239" s="70"/>
      <c r="CB239" s="70"/>
      <c r="CC239" s="70"/>
      <c r="CD239" s="70"/>
      <c r="CG239" s="53"/>
      <c r="CH239" s="135"/>
      <c r="CI239" s="135"/>
      <c r="CJ239" s="70"/>
      <c r="CK239" s="70"/>
      <c r="CL239" s="70"/>
      <c r="CM239" s="70"/>
      <c r="CN239" s="70"/>
      <c r="CO239" s="70"/>
      <c r="CP239" s="70"/>
      <c r="CR239" s="53"/>
      <c r="CS239" s="135"/>
      <c r="CT239" s="135"/>
      <c r="CU239" s="70"/>
      <c r="CV239" s="134"/>
      <c r="CW239" s="134"/>
      <c r="CX239" s="134"/>
      <c r="CY239" s="134"/>
      <c r="CZ239" s="134"/>
      <c r="DC239" s="53"/>
      <c r="DD239" s="135"/>
      <c r="DE239" s="135"/>
      <c r="DF239" s="70"/>
      <c r="DG239" s="134"/>
      <c r="DH239" s="134"/>
      <c r="DI239" s="134"/>
      <c r="DJ239" s="134"/>
      <c r="DM239" s="53"/>
      <c r="DN239" s="135"/>
      <c r="DO239" s="135"/>
      <c r="DP239" s="70"/>
      <c r="DQ239" s="134"/>
      <c r="DR239" s="134"/>
      <c r="DS239" s="134"/>
      <c r="DT239" s="134"/>
      <c r="DW239" s="53"/>
      <c r="DX239" s="135"/>
      <c r="DY239" s="135"/>
      <c r="DZ239" s="70"/>
      <c r="EA239" s="134"/>
      <c r="EB239" s="134"/>
      <c r="EC239" s="134"/>
      <c r="ED239" s="134"/>
      <c r="EG239" s="53"/>
      <c r="EH239" s="135"/>
      <c r="EI239" s="135"/>
      <c r="EJ239" s="70"/>
      <c r="EK239" s="134"/>
      <c r="EL239" s="134"/>
      <c r="EM239" s="134"/>
      <c r="EN239" s="134"/>
      <c r="EO239" s="134"/>
      <c r="ER239" s="53"/>
      <c r="ES239" s="135"/>
      <c r="ET239" s="135"/>
      <c r="EU239" s="70"/>
      <c r="EV239" s="134"/>
      <c r="EW239" s="134"/>
      <c r="EX239" s="134"/>
      <c r="EY239" s="134"/>
      <c r="IB239" s="53"/>
      <c r="IC239" s="135">
        <f t="shared" si="404"/>
        <v>0</v>
      </c>
      <c r="ID239" s="135">
        <f t="shared" si="405"/>
        <v>0</v>
      </c>
      <c r="IE239" s="70">
        <f t="shared" si="406"/>
        <v>0</v>
      </c>
      <c r="IF239" s="70"/>
      <c r="IG239" s="70"/>
      <c r="IH239" s="70"/>
      <c r="II239" s="70"/>
      <c r="IJ239" s="138" t="str">
        <f t="shared" si="407"/>
        <v/>
      </c>
      <c r="IM239" s="53"/>
      <c r="IN239" s="135">
        <f t="shared" si="408"/>
        <v>0</v>
      </c>
      <c r="IO239" s="135">
        <f t="shared" si="409"/>
        <v>0</v>
      </c>
      <c r="IP239" s="70">
        <f t="shared" si="410"/>
        <v>0</v>
      </c>
      <c r="IQ239" s="70"/>
      <c r="IR239" s="70"/>
      <c r="IS239" s="70"/>
      <c r="IT239" s="70"/>
      <c r="IU239" s="138" t="str">
        <f t="shared" si="411"/>
        <v/>
      </c>
    </row>
    <row r="240" spans="1:255" s="132" customFormat="1" x14ac:dyDescent="0.2">
      <c r="A240" s="53"/>
      <c r="B240" s="135">
        <f t="shared" si="393"/>
        <v>0</v>
      </c>
      <c r="C240" s="135">
        <f t="shared" si="394"/>
        <v>0</v>
      </c>
      <c r="D240" s="133">
        <f t="shared" si="395"/>
        <v>0</v>
      </c>
      <c r="E240" s="133"/>
      <c r="F240" s="133"/>
      <c r="G240" s="133"/>
      <c r="H240" s="133"/>
      <c r="I240" s="133"/>
      <c r="J240" s="133">
        <f t="shared" si="397"/>
        <v>0</v>
      </c>
      <c r="K240" s="133"/>
      <c r="L240" s="133"/>
      <c r="M240"/>
      <c r="N240"/>
      <c r="O240" s="53"/>
      <c r="P240"/>
      <c r="Q240"/>
      <c r="R240"/>
      <c r="S240"/>
      <c r="T240"/>
      <c r="U240"/>
      <c r="V240"/>
      <c r="W240"/>
      <c r="Y240" s="53"/>
      <c r="AI240" s="53"/>
      <c r="AS240" s="53"/>
      <c r="BC240" s="53"/>
      <c r="BM240" s="53"/>
      <c r="BW240" s="53"/>
      <c r="CG240" s="53"/>
      <c r="CR240" s="53"/>
      <c r="CV240" s="243"/>
      <c r="CW240" s="243"/>
      <c r="CX240" s="243"/>
      <c r="CY240" s="243"/>
      <c r="CZ240" s="243"/>
      <c r="DC240" s="53"/>
      <c r="DG240" s="243"/>
      <c r="DH240" s="243"/>
      <c r="DI240" s="243"/>
      <c r="DJ240" s="243"/>
      <c r="DM240" s="53"/>
      <c r="DQ240" s="243"/>
      <c r="DR240" s="243"/>
      <c r="DS240" s="243"/>
      <c r="DT240" s="243"/>
      <c r="DW240" s="53"/>
      <c r="EA240" s="243"/>
      <c r="EB240" s="243"/>
      <c r="EC240" s="243"/>
      <c r="ED240" s="243"/>
      <c r="EG240" s="53"/>
      <c r="EK240" s="243"/>
      <c r="EL240" s="243"/>
      <c r="EM240" s="243"/>
      <c r="EN240" s="243"/>
      <c r="EO240" s="243"/>
      <c r="ER240" s="53"/>
      <c r="EV240" s="243"/>
      <c r="EW240" s="243"/>
      <c r="EX240" s="243"/>
      <c r="EY240" s="243"/>
      <c r="IB240" s="53"/>
      <c r="IC240" s="135">
        <f t="shared" si="404"/>
        <v>0</v>
      </c>
      <c r="ID240" s="135">
        <f t="shared" si="405"/>
        <v>0</v>
      </c>
      <c r="IE240" s="70">
        <f t="shared" si="406"/>
        <v>0</v>
      </c>
      <c r="IF240" s="70"/>
      <c r="IG240" s="70"/>
      <c r="IH240" s="70"/>
      <c r="II240" s="70"/>
      <c r="IJ240" s="138"/>
      <c r="IM240" s="53"/>
      <c r="IN240" s="135">
        <f t="shared" si="408"/>
        <v>0</v>
      </c>
      <c r="IO240" s="135">
        <f t="shared" si="409"/>
        <v>0</v>
      </c>
      <c r="IP240" s="70">
        <f t="shared" si="410"/>
        <v>0</v>
      </c>
      <c r="IQ240" s="70"/>
      <c r="IR240" s="70"/>
      <c r="IS240" s="70"/>
      <c r="IT240" s="70"/>
      <c r="IU240" s="138"/>
    </row>
    <row r="241" spans="1:255" s="132" customFormat="1" x14ac:dyDescent="0.2">
      <c r="A241" s="53"/>
      <c r="B241" s="135">
        <f t="shared" ref="B241:B272" si="414">VLOOKUP(A241,Namn,27)</f>
        <v>0</v>
      </c>
      <c r="C241" s="135">
        <f t="shared" ref="C241:C272" si="415">VLOOKUP(A241,Namn,3)</f>
        <v>0</v>
      </c>
      <c r="D241" s="133">
        <f t="shared" ref="D241:D272" si="416">VLOOKUP(A241,Namn,26)</f>
        <v>0</v>
      </c>
      <c r="E241" s="133"/>
      <c r="F241" s="133"/>
      <c r="G241" s="133"/>
      <c r="H241" s="133"/>
      <c r="I241" s="133"/>
      <c r="J241" s="133">
        <f t="shared" ref="J241:J272" si="417">SUM(G241:I241)</f>
        <v>0</v>
      </c>
      <c r="K241" s="133"/>
      <c r="L241" s="133"/>
      <c r="M241"/>
      <c r="N241"/>
      <c r="O241" s="53"/>
      <c r="P241" s="135"/>
      <c r="Q241" s="135"/>
      <c r="R241" s="133"/>
      <c r="S241" s="133"/>
      <c r="T241" s="133"/>
      <c r="U241" s="133"/>
      <c r="V241" s="133"/>
      <c r="W241" s="133"/>
      <c r="X241" s="70"/>
      <c r="Y241" s="53"/>
      <c r="Z241" s="135"/>
      <c r="AA241" s="135"/>
      <c r="AB241" s="70"/>
      <c r="AC241" s="70"/>
      <c r="AD241" s="70"/>
      <c r="AE241" s="70"/>
      <c r="AF241" s="70"/>
      <c r="AG241" s="135">
        <f t="shared" ref="AG241:AG246" si="418">VLOOKUP($O241,Namn,27)</f>
        <v>0</v>
      </c>
      <c r="AH241" s="135"/>
      <c r="AI241" s="53"/>
      <c r="AJ241" s="135"/>
      <c r="AK241" s="135"/>
      <c r="AL241" s="70"/>
      <c r="AM241" s="70"/>
      <c r="AN241" s="70"/>
      <c r="AO241" s="70"/>
      <c r="AP241" s="70"/>
      <c r="AQ241" s="70">
        <f t="shared" ref="AQ241:AQ246" si="419">VLOOKUP($O241,Namn,26)</f>
        <v>0</v>
      </c>
      <c r="AR241" s="70"/>
      <c r="AS241" s="53"/>
      <c r="AT241" s="135"/>
      <c r="AU241" s="135"/>
      <c r="AV241" s="70"/>
      <c r="AW241" s="70"/>
      <c r="AX241" s="70"/>
      <c r="AY241" s="70"/>
      <c r="AZ241" s="70"/>
      <c r="BC241" s="53"/>
      <c r="BD241" s="135"/>
      <c r="BE241" s="135"/>
      <c r="BF241" s="70"/>
      <c r="BG241" s="70"/>
      <c r="BH241" s="70"/>
      <c r="BI241" s="70"/>
      <c r="BJ241" s="70"/>
      <c r="BM241" s="53"/>
      <c r="BN241" s="135"/>
      <c r="BO241" s="135"/>
      <c r="BP241" s="70"/>
      <c r="BQ241" s="70"/>
      <c r="BR241" s="70"/>
      <c r="BS241" s="70"/>
      <c r="BT241" s="70"/>
      <c r="BW241" s="53"/>
      <c r="BX241" s="135"/>
      <c r="BY241" s="135"/>
      <c r="BZ241" s="70"/>
      <c r="CA241" s="70"/>
      <c r="CB241" s="70"/>
      <c r="CC241" s="70"/>
      <c r="CD241" s="70"/>
      <c r="CG241" s="53"/>
      <c r="CH241" s="135"/>
      <c r="CI241" s="135"/>
      <c r="CJ241" s="70"/>
      <c r="CK241" s="70"/>
      <c r="CL241" s="70"/>
      <c r="CM241" s="70"/>
      <c r="CN241" s="70"/>
      <c r="CO241" s="70"/>
      <c r="CP241" s="70"/>
      <c r="CR241" s="53"/>
      <c r="CS241" s="135"/>
      <c r="CT241" s="135"/>
      <c r="CU241" s="70"/>
      <c r="CV241" s="134"/>
      <c r="CW241" s="134"/>
      <c r="CX241" s="134"/>
      <c r="CY241" s="134"/>
      <c r="CZ241" s="134"/>
      <c r="DC241" s="53"/>
      <c r="DD241" s="135"/>
      <c r="DE241" s="135"/>
      <c r="DF241" s="70"/>
      <c r="DG241" s="134"/>
      <c r="DH241" s="134"/>
      <c r="DI241" s="134"/>
      <c r="DJ241" s="134"/>
      <c r="DM241" s="53"/>
      <c r="DN241" s="135"/>
      <c r="DO241" s="135"/>
      <c r="DP241" s="70"/>
      <c r="DQ241" s="134"/>
      <c r="DR241" s="134"/>
      <c r="DS241" s="134"/>
      <c r="DT241" s="134"/>
      <c r="DW241" s="53"/>
      <c r="DX241" s="135"/>
      <c r="DY241" s="135"/>
      <c r="DZ241" s="70"/>
      <c r="EA241" s="134"/>
      <c r="EB241" s="134"/>
      <c r="EC241" s="134"/>
      <c r="ED241" s="134"/>
      <c r="EG241" s="53"/>
      <c r="EH241" s="135"/>
      <c r="EI241" s="135"/>
      <c r="EJ241" s="70"/>
      <c r="EK241" s="134"/>
      <c r="EL241" s="134"/>
      <c r="EM241" s="134"/>
      <c r="EN241" s="134"/>
      <c r="EO241" s="134"/>
      <c r="ER241" s="53"/>
      <c r="ES241" s="135"/>
      <c r="ET241" s="135"/>
      <c r="EU241" s="70"/>
      <c r="EV241" s="134"/>
      <c r="EW241" s="134"/>
      <c r="EX241" s="134"/>
      <c r="EY241" s="134"/>
      <c r="IB241" s="53"/>
      <c r="IC241" s="135">
        <f t="shared" si="404"/>
        <v>0</v>
      </c>
      <c r="ID241" s="135">
        <f t="shared" si="405"/>
        <v>0</v>
      </c>
      <c r="IE241" s="70">
        <f t="shared" si="406"/>
        <v>0</v>
      </c>
      <c r="IF241" s="70"/>
      <c r="IG241" s="70"/>
      <c r="IH241" s="70"/>
      <c r="II241" s="70"/>
      <c r="IJ241" s="138"/>
      <c r="IM241" s="53"/>
      <c r="IN241" s="135">
        <f t="shared" si="408"/>
        <v>0</v>
      </c>
      <c r="IO241" s="135">
        <f t="shared" si="409"/>
        <v>0</v>
      </c>
      <c r="IP241" s="70">
        <f t="shared" si="410"/>
        <v>0</v>
      </c>
      <c r="IQ241" s="70"/>
      <c r="IR241" s="70"/>
      <c r="IS241" s="70"/>
      <c r="IT241" s="70"/>
      <c r="IU241" s="138"/>
    </row>
    <row r="242" spans="1:255" s="132" customFormat="1" x14ac:dyDescent="0.2">
      <c r="A242" s="53"/>
      <c r="B242" s="135">
        <f t="shared" si="414"/>
        <v>0</v>
      </c>
      <c r="C242" s="135">
        <f t="shared" si="415"/>
        <v>0</v>
      </c>
      <c r="D242" s="133">
        <f t="shared" si="416"/>
        <v>0</v>
      </c>
      <c r="E242" s="133"/>
      <c r="F242" s="133"/>
      <c r="G242" s="133"/>
      <c r="H242" s="133"/>
      <c r="I242" s="133"/>
      <c r="J242" s="133">
        <f t="shared" si="417"/>
        <v>0</v>
      </c>
      <c r="K242" s="133"/>
      <c r="L242" s="133"/>
      <c r="M242"/>
      <c r="N242"/>
      <c r="O242" s="53"/>
      <c r="P242" s="135"/>
      <c r="Q242" s="135"/>
      <c r="R242" s="133"/>
      <c r="S242" s="133"/>
      <c r="T242" s="133"/>
      <c r="U242" s="133"/>
      <c r="V242" s="133"/>
      <c r="W242" s="133"/>
      <c r="X242" s="70"/>
      <c r="Y242" s="53"/>
      <c r="Z242" s="135"/>
      <c r="AA242" s="135"/>
      <c r="AB242" s="70"/>
      <c r="AC242" s="70"/>
      <c r="AD242" s="70"/>
      <c r="AE242" s="70"/>
      <c r="AF242" s="70"/>
      <c r="AG242" s="135">
        <f t="shared" si="418"/>
        <v>0</v>
      </c>
      <c r="AH242" s="135"/>
      <c r="AI242" s="53"/>
      <c r="AJ242" s="135"/>
      <c r="AK242" s="135"/>
      <c r="AL242" s="70"/>
      <c r="AM242" s="70"/>
      <c r="AN242" s="70"/>
      <c r="AO242" s="70"/>
      <c r="AP242" s="70"/>
      <c r="AQ242" s="70">
        <f t="shared" si="419"/>
        <v>0</v>
      </c>
      <c r="AR242" s="70"/>
      <c r="AS242" s="53"/>
      <c r="AT242" s="135"/>
      <c r="AU242" s="135"/>
      <c r="AV242" s="70"/>
      <c r="AW242" s="70"/>
      <c r="AX242" s="70"/>
      <c r="AY242" s="70"/>
      <c r="AZ242" s="70"/>
      <c r="BC242" s="53"/>
      <c r="BD242" s="135"/>
      <c r="BE242" s="135"/>
      <c r="BF242" s="70"/>
      <c r="BG242" s="70"/>
      <c r="BH242" s="70"/>
      <c r="BI242" s="70"/>
      <c r="BJ242" s="70"/>
      <c r="BM242" s="53"/>
      <c r="BN242" s="135"/>
      <c r="BO242" s="135"/>
      <c r="BP242" s="70"/>
      <c r="BQ242" s="70"/>
      <c r="BR242" s="70"/>
      <c r="BS242" s="70"/>
      <c r="BT242" s="70"/>
      <c r="BW242" s="53"/>
      <c r="BX242" s="135"/>
      <c r="BY242" s="135"/>
      <c r="BZ242" s="70"/>
      <c r="CA242" s="70"/>
      <c r="CB242" s="70"/>
      <c r="CC242" s="70"/>
      <c r="CD242" s="70"/>
      <c r="CG242" s="53"/>
      <c r="CH242" s="135"/>
      <c r="CI242" s="135"/>
      <c r="CJ242" s="70"/>
      <c r="CK242" s="70"/>
      <c r="CL242" s="70"/>
      <c r="CM242" s="70"/>
      <c r="CN242" s="70"/>
      <c r="CO242" s="70"/>
      <c r="CP242" s="70"/>
      <c r="CR242" s="53"/>
      <c r="CS242" s="135"/>
      <c r="CT242" s="135"/>
      <c r="CU242" s="70"/>
      <c r="CV242" s="134"/>
      <c r="CW242" s="134"/>
      <c r="CX242" s="134"/>
      <c r="CY242" s="134"/>
      <c r="CZ242" s="134"/>
      <c r="DC242" s="53"/>
      <c r="DD242" s="135"/>
      <c r="DE242" s="135"/>
      <c r="DF242" s="70"/>
      <c r="DG242" s="134"/>
      <c r="DH242" s="134"/>
      <c r="DI242" s="134"/>
      <c r="DJ242" s="134"/>
      <c r="DM242" s="53"/>
      <c r="DN242" s="135"/>
      <c r="DO242" s="135"/>
      <c r="DP242" s="70"/>
      <c r="DQ242" s="134"/>
      <c r="DR242" s="134"/>
      <c r="DS242" s="134"/>
      <c r="DT242" s="134"/>
      <c r="DW242" s="53"/>
      <c r="DX242" s="135"/>
      <c r="DY242" s="135"/>
      <c r="DZ242" s="70"/>
      <c r="EA242" s="134"/>
      <c r="EB242" s="134"/>
      <c r="EC242" s="134"/>
      <c r="ED242" s="134"/>
      <c r="EG242" s="53"/>
      <c r="EH242" s="135"/>
      <c r="EI242" s="135"/>
      <c r="EJ242" s="70"/>
      <c r="EK242" s="134"/>
      <c r="EL242" s="134"/>
      <c r="EM242" s="134"/>
      <c r="EN242" s="134"/>
      <c r="EO242" s="134"/>
      <c r="ER242" s="53"/>
      <c r="ES242" s="135"/>
      <c r="ET242" s="135"/>
      <c r="EU242" s="70"/>
      <c r="EV242" s="134"/>
      <c r="EW242" s="134"/>
      <c r="EX242" s="134"/>
      <c r="EY242" s="134"/>
      <c r="IB242" s="53"/>
      <c r="IC242" s="135">
        <f t="shared" si="404"/>
        <v>0</v>
      </c>
      <c r="ID242" s="135">
        <f t="shared" si="405"/>
        <v>0</v>
      </c>
      <c r="IE242" s="70">
        <f t="shared" si="406"/>
        <v>0</v>
      </c>
      <c r="IF242" s="70"/>
      <c r="IG242" s="70"/>
      <c r="IH242" s="70"/>
      <c r="II242" s="70"/>
      <c r="IJ242" s="138"/>
      <c r="IM242" s="53"/>
      <c r="IN242" s="135">
        <f t="shared" si="408"/>
        <v>0</v>
      </c>
      <c r="IO242" s="135">
        <f t="shared" si="409"/>
        <v>0</v>
      </c>
      <c r="IP242" s="70">
        <f t="shared" si="410"/>
        <v>0</v>
      </c>
      <c r="IQ242" s="70"/>
      <c r="IR242" s="70"/>
      <c r="IS242" s="70"/>
      <c r="IT242" s="70"/>
      <c r="IU242" s="138"/>
    </row>
    <row r="243" spans="1:255" s="132" customFormat="1" x14ac:dyDescent="0.2">
      <c r="A243" s="53"/>
      <c r="B243" s="135">
        <f t="shared" si="414"/>
        <v>0</v>
      </c>
      <c r="C243" s="135">
        <f t="shared" si="415"/>
        <v>0</v>
      </c>
      <c r="D243" s="133">
        <f t="shared" si="416"/>
        <v>0</v>
      </c>
      <c r="E243" s="133"/>
      <c r="F243" s="133"/>
      <c r="G243" s="133"/>
      <c r="H243" s="133"/>
      <c r="I243" s="133"/>
      <c r="J243" s="133">
        <f t="shared" si="417"/>
        <v>0</v>
      </c>
      <c r="K243" s="133"/>
      <c r="L243" s="133"/>
      <c r="M243"/>
      <c r="N243"/>
      <c r="O243" s="53"/>
      <c r="P243" s="135"/>
      <c r="Q243" s="135"/>
      <c r="R243" s="133"/>
      <c r="S243" s="133"/>
      <c r="T243" s="133"/>
      <c r="U243" s="133"/>
      <c r="V243" s="133"/>
      <c r="W243" s="133"/>
      <c r="X243" s="70"/>
      <c r="Y243" s="53"/>
      <c r="Z243" s="135"/>
      <c r="AA243" s="135"/>
      <c r="AB243" s="70"/>
      <c r="AC243" s="70"/>
      <c r="AD243" s="70"/>
      <c r="AE243" s="70"/>
      <c r="AF243" s="70"/>
      <c r="AG243" s="135">
        <f t="shared" si="418"/>
        <v>0</v>
      </c>
      <c r="AH243" s="135"/>
      <c r="AI243" s="53"/>
      <c r="AJ243" s="135"/>
      <c r="AK243" s="135"/>
      <c r="AL243" s="70"/>
      <c r="AM243" s="70"/>
      <c r="AN243" s="70"/>
      <c r="AO243" s="70"/>
      <c r="AP243" s="70"/>
      <c r="AQ243" s="70">
        <f t="shared" si="419"/>
        <v>0</v>
      </c>
      <c r="AR243" s="70"/>
      <c r="AS243" s="53"/>
      <c r="AT243" s="135"/>
      <c r="AU243" s="135"/>
      <c r="AV243" s="70"/>
      <c r="AW243" s="70"/>
      <c r="AX243" s="70"/>
      <c r="AY243" s="70"/>
      <c r="AZ243" s="70"/>
      <c r="BC243" s="53"/>
      <c r="BD243" s="135"/>
      <c r="BE243" s="135"/>
      <c r="BF243" s="70"/>
      <c r="BG243" s="70"/>
      <c r="BH243" s="70"/>
      <c r="BI243" s="70"/>
      <c r="BJ243" s="70"/>
      <c r="BM243" s="53"/>
      <c r="BN243" s="135"/>
      <c r="BO243" s="135"/>
      <c r="BP243" s="70"/>
      <c r="BQ243" s="70"/>
      <c r="BR243" s="70"/>
      <c r="BS243" s="70"/>
      <c r="BT243" s="70"/>
      <c r="BW243" s="53"/>
      <c r="BX243" s="135"/>
      <c r="BY243" s="135"/>
      <c r="BZ243" s="70"/>
      <c r="CA243" s="70"/>
      <c r="CB243" s="70"/>
      <c r="CC243" s="70"/>
      <c r="CD243" s="70"/>
      <c r="CG243" s="53"/>
      <c r="CH243" s="135"/>
      <c r="CI243" s="135"/>
      <c r="CJ243" s="70"/>
      <c r="CK243" s="70"/>
      <c r="CL243" s="70"/>
      <c r="CM243" s="70"/>
      <c r="CN243" s="70"/>
      <c r="CO243" s="70"/>
      <c r="CP243" s="70"/>
      <c r="CR243" s="53"/>
      <c r="CS243" s="135"/>
      <c r="CT243" s="135"/>
      <c r="CU243" s="70"/>
      <c r="CV243" s="134"/>
      <c r="CW243" s="134"/>
      <c r="CX243" s="134"/>
      <c r="CY243" s="134"/>
      <c r="CZ243" s="134"/>
      <c r="DC243" s="53"/>
      <c r="DD243" s="135"/>
      <c r="DE243" s="135"/>
      <c r="DF243" s="70"/>
      <c r="DG243" s="134"/>
      <c r="DH243" s="134"/>
      <c r="DI243" s="134"/>
      <c r="DJ243" s="134"/>
      <c r="DM243" s="53"/>
      <c r="DN243" s="135"/>
      <c r="DO243" s="135"/>
      <c r="DP243" s="70"/>
      <c r="DQ243" s="134"/>
      <c r="DR243" s="134"/>
      <c r="DS243" s="134"/>
      <c r="DT243" s="134"/>
      <c r="DW243" s="53"/>
      <c r="DX243" s="135"/>
      <c r="DY243" s="135"/>
      <c r="DZ243" s="70"/>
      <c r="EA243" s="134"/>
      <c r="EB243" s="134"/>
      <c r="EC243" s="134"/>
      <c r="ED243" s="134"/>
      <c r="EG243" s="53"/>
      <c r="EH243" s="135"/>
      <c r="EI243" s="135"/>
      <c r="EJ243" s="70"/>
      <c r="EK243" s="134"/>
      <c r="EL243" s="134"/>
      <c r="EM243" s="134"/>
      <c r="EN243" s="134"/>
      <c r="EO243" s="134"/>
      <c r="ER243" s="53"/>
      <c r="ES243" s="135"/>
      <c r="ET243" s="135"/>
      <c r="EU243" s="70"/>
      <c r="EV243" s="134"/>
      <c r="EW243" s="134"/>
      <c r="EX243" s="134"/>
      <c r="EY243" s="134"/>
      <c r="IB243" s="53"/>
      <c r="IF243" s="70"/>
      <c r="IG243" s="70"/>
      <c r="IH243" s="70"/>
      <c r="II243" s="70"/>
      <c r="IJ243" s="245"/>
      <c r="IM243" s="53"/>
      <c r="IQ243" s="70"/>
      <c r="IR243" s="70"/>
      <c r="IS243" s="70"/>
      <c r="IT243" s="70"/>
      <c r="IU243" s="245"/>
    </row>
    <row r="244" spans="1:255" s="132" customFormat="1" x14ac:dyDescent="0.2">
      <c r="A244" s="53"/>
      <c r="B244" s="135">
        <f t="shared" si="414"/>
        <v>0</v>
      </c>
      <c r="C244" s="135">
        <f t="shared" si="415"/>
        <v>0</v>
      </c>
      <c r="D244" s="133">
        <f t="shared" si="416"/>
        <v>0</v>
      </c>
      <c r="E244" s="133"/>
      <c r="F244" s="133"/>
      <c r="G244" s="133"/>
      <c r="H244" s="133"/>
      <c r="I244" s="133"/>
      <c r="J244" s="133">
        <f t="shared" si="417"/>
        <v>0</v>
      </c>
      <c r="K244" s="133"/>
      <c r="L244" s="133"/>
      <c r="M244"/>
      <c r="N244"/>
      <c r="O244" s="53"/>
      <c r="P244" s="135"/>
      <c r="Q244" s="135"/>
      <c r="R244" s="133"/>
      <c r="S244" s="133"/>
      <c r="T244" s="133"/>
      <c r="U244" s="133"/>
      <c r="V244" s="133"/>
      <c r="W244" s="133"/>
      <c r="X244" s="70"/>
      <c r="Y244" s="53"/>
      <c r="Z244" s="135"/>
      <c r="AA244" s="135"/>
      <c r="AB244" s="70"/>
      <c r="AC244" s="70"/>
      <c r="AD244" s="70"/>
      <c r="AE244" s="70"/>
      <c r="AF244" s="70"/>
      <c r="AG244" s="135">
        <f t="shared" si="418"/>
        <v>0</v>
      </c>
      <c r="AH244" s="135"/>
      <c r="AI244" s="53"/>
      <c r="AJ244" s="135"/>
      <c r="AK244" s="135"/>
      <c r="AL244" s="70"/>
      <c r="AM244" s="70"/>
      <c r="AN244" s="70"/>
      <c r="AO244" s="70"/>
      <c r="AP244" s="70"/>
      <c r="AQ244" s="70">
        <f t="shared" si="419"/>
        <v>0</v>
      </c>
      <c r="AR244" s="70"/>
      <c r="AS244" s="53"/>
      <c r="AT244" s="135"/>
      <c r="AU244" s="135"/>
      <c r="AV244" s="70"/>
      <c r="AW244" s="70"/>
      <c r="AX244" s="70"/>
      <c r="AY244" s="70"/>
      <c r="AZ244" s="70"/>
      <c r="BC244" s="53"/>
      <c r="BD244" s="135"/>
      <c r="BE244" s="135"/>
      <c r="BF244" s="70"/>
      <c r="BG244" s="70"/>
      <c r="BH244" s="70"/>
      <c r="BI244" s="70"/>
      <c r="BJ244" s="70"/>
      <c r="BM244" s="53"/>
      <c r="BN244" s="135"/>
      <c r="BO244" s="135"/>
      <c r="BP244" s="70"/>
      <c r="BQ244" s="70"/>
      <c r="BR244" s="70"/>
      <c r="BS244" s="70"/>
      <c r="BT244" s="70"/>
      <c r="BW244" s="53"/>
      <c r="BX244" s="135"/>
      <c r="BY244" s="135"/>
      <c r="BZ244" s="70"/>
      <c r="CA244" s="70"/>
      <c r="CB244" s="70"/>
      <c r="CC244" s="70"/>
      <c r="CD244" s="70"/>
      <c r="CG244" s="53"/>
      <c r="CH244" s="135"/>
      <c r="CI244" s="135"/>
      <c r="CJ244" s="70"/>
      <c r="CK244" s="70"/>
      <c r="CL244" s="70"/>
      <c r="CM244" s="70"/>
      <c r="CN244" s="70"/>
      <c r="CO244" s="70"/>
      <c r="CP244" s="70"/>
      <c r="CR244" s="53"/>
      <c r="CS244" s="135"/>
      <c r="CT244" s="135"/>
      <c r="CU244" s="70"/>
      <c r="CV244" s="134"/>
      <c r="CW244" s="134"/>
      <c r="CX244" s="134"/>
      <c r="CY244" s="134"/>
      <c r="CZ244" s="134"/>
      <c r="DC244" s="53"/>
      <c r="DD244" s="135"/>
      <c r="DE244" s="135"/>
      <c r="DF244" s="70"/>
      <c r="DG244" s="134"/>
      <c r="DH244" s="134"/>
      <c r="DI244" s="134"/>
      <c r="DJ244" s="134"/>
      <c r="DM244" s="53"/>
      <c r="DN244" s="135"/>
      <c r="DO244" s="135"/>
      <c r="DP244" s="70"/>
      <c r="DQ244" s="134"/>
      <c r="DR244" s="134"/>
      <c r="DS244" s="134"/>
      <c r="DT244" s="134"/>
      <c r="DW244" s="53"/>
      <c r="DX244" s="135"/>
      <c r="DY244" s="135"/>
      <c r="DZ244" s="70"/>
      <c r="EA244" s="134"/>
      <c r="EB244" s="134"/>
      <c r="EC244" s="134"/>
      <c r="ED244" s="134"/>
      <c r="EG244" s="53"/>
      <c r="EH244" s="135"/>
      <c r="EI244" s="135"/>
      <c r="EJ244" s="70"/>
      <c r="EK244" s="134"/>
      <c r="EL244" s="134"/>
      <c r="EM244" s="134"/>
      <c r="EN244" s="134"/>
      <c r="EO244" s="134"/>
      <c r="ER244" s="53"/>
      <c r="ES244" s="135"/>
      <c r="ET244" s="135"/>
      <c r="EU244" s="70"/>
      <c r="EV244" s="134"/>
      <c r="EW244" s="134"/>
      <c r="EX244" s="134"/>
      <c r="EY244" s="134"/>
      <c r="IB244" s="53"/>
      <c r="IF244" s="70"/>
      <c r="IG244" s="70"/>
      <c r="IH244" s="70"/>
      <c r="II244" s="70"/>
      <c r="IJ244" s="245"/>
      <c r="IM244" s="53"/>
      <c r="IQ244" s="70"/>
      <c r="IR244" s="70"/>
      <c r="IS244" s="70"/>
      <c r="IT244" s="70"/>
      <c r="IU244" s="245"/>
    </row>
    <row r="245" spans="1:255" s="132" customFormat="1" x14ac:dyDescent="0.2">
      <c r="A245" s="53"/>
      <c r="B245" s="135">
        <f t="shared" si="414"/>
        <v>0</v>
      </c>
      <c r="C245" s="135">
        <f t="shared" si="415"/>
        <v>0</v>
      </c>
      <c r="D245" s="133">
        <f t="shared" si="416"/>
        <v>0</v>
      </c>
      <c r="E245" s="133"/>
      <c r="F245" s="133"/>
      <c r="G245" s="133"/>
      <c r="H245" s="133"/>
      <c r="I245" s="133"/>
      <c r="J245" s="133">
        <f t="shared" si="417"/>
        <v>0</v>
      </c>
      <c r="K245" s="133"/>
      <c r="L245" s="133"/>
      <c r="M245"/>
      <c r="N245"/>
      <c r="O245" s="53"/>
      <c r="P245" s="135"/>
      <c r="Q245" s="135"/>
      <c r="R245" s="133"/>
      <c r="S245" s="133"/>
      <c r="T245" s="133"/>
      <c r="U245" s="133"/>
      <c r="V245" s="133"/>
      <c r="W245" s="133"/>
      <c r="X245" s="70"/>
      <c r="Y245" s="53"/>
      <c r="Z245" s="135"/>
      <c r="AA245" s="135"/>
      <c r="AB245" s="70"/>
      <c r="AC245" s="70"/>
      <c r="AD245" s="70"/>
      <c r="AE245" s="70"/>
      <c r="AF245" s="70"/>
      <c r="AG245" s="135">
        <f t="shared" si="418"/>
        <v>0</v>
      </c>
      <c r="AH245" s="135"/>
      <c r="AI245" s="53"/>
      <c r="AJ245" s="135"/>
      <c r="AK245" s="135"/>
      <c r="AL245" s="70"/>
      <c r="AM245" s="70"/>
      <c r="AN245" s="70"/>
      <c r="AO245" s="70"/>
      <c r="AP245" s="70"/>
      <c r="AQ245" s="70">
        <f t="shared" si="419"/>
        <v>0</v>
      </c>
      <c r="AR245" s="70"/>
      <c r="AS245" s="53"/>
      <c r="AT245" s="135"/>
      <c r="AU245" s="135"/>
      <c r="AV245" s="70"/>
      <c r="AW245" s="70"/>
      <c r="AX245" s="70"/>
      <c r="AY245" s="70"/>
      <c r="AZ245" s="70"/>
      <c r="BC245" s="53"/>
      <c r="BD245" s="135"/>
      <c r="BE245" s="135"/>
      <c r="BF245" s="70"/>
      <c r="BG245" s="70"/>
      <c r="BH245" s="70"/>
      <c r="BI245" s="70"/>
      <c r="BJ245" s="70"/>
      <c r="BM245" s="53"/>
      <c r="BN245" s="135"/>
      <c r="BO245" s="135"/>
      <c r="BP245" s="70"/>
      <c r="BQ245" s="70"/>
      <c r="BR245" s="70"/>
      <c r="BS245" s="70"/>
      <c r="BT245" s="70"/>
      <c r="BW245" s="53"/>
      <c r="BX245" s="135"/>
      <c r="BY245" s="135"/>
      <c r="BZ245" s="70"/>
      <c r="CA245" s="70"/>
      <c r="CB245" s="70"/>
      <c r="CC245" s="70"/>
      <c r="CD245" s="70"/>
      <c r="CG245" s="53"/>
      <c r="CH245" s="135"/>
      <c r="CI245" s="135"/>
      <c r="CJ245" s="70"/>
      <c r="CK245" s="70"/>
      <c r="CL245" s="70"/>
      <c r="CM245" s="70"/>
      <c r="CN245" s="70"/>
      <c r="CO245" s="70"/>
      <c r="CP245" s="70"/>
      <c r="CR245" s="53"/>
      <c r="CS245" s="135"/>
      <c r="CT245" s="135"/>
      <c r="CU245" s="70"/>
      <c r="CV245" s="134"/>
      <c r="CW245" s="134"/>
      <c r="CX245" s="134"/>
      <c r="CY245" s="134"/>
      <c r="CZ245" s="134"/>
      <c r="DC245" s="53"/>
      <c r="DD245" s="135"/>
      <c r="DE245" s="135"/>
      <c r="DF245" s="70"/>
      <c r="DG245" s="134"/>
      <c r="DH245" s="134"/>
      <c r="DI245" s="134"/>
      <c r="DJ245" s="134"/>
      <c r="DM245" s="53"/>
      <c r="DN245" s="135"/>
      <c r="DO245" s="135"/>
      <c r="DP245" s="70"/>
      <c r="DQ245" s="134"/>
      <c r="DR245" s="134"/>
      <c r="DS245" s="134"/>
      <c r="DT245" s="134"/>
      <c r="DW245" s="53"/>
      <c r="DX245" s="135"/>
      <c r="DY245" s="135"/>
      <c r="DZ245" s="70"/>
      <c r="EA245" s="134"/>
      <c r="EB245" s="134"/>
      <c r="EC245" s="134"/>
      <c r="ED245" s="134"/>
      <c r="EG245" s="53"/>
      <c r="EH245" s="135"/>
      <c r="EI245" s="135"/>
      <c r="EJ245" s="70"/>
      <c r="EK245" s="134"/>
      <c r="EL245" s="134"/>
      <c r="EM245" s="134"/>
      <c r="EN245" s="134"/>
      <c r="EO245" s="134"/>
      <c r="ER245" s="53"/>
      <c r="ES245" s="135"/>
      <c r="ET245" s="135"/>
      <c r="EU245" s="70"/>
      <c r="EV245" s="134"/>
      <c r="EW245" s="134"/>
      <c r="EX245" s="134"/>
      <c r="EY245" s="134"/>
      <c r="IB245" s="53"/>
      <c r="IF245" s="70"/>
      <c r="IG245" s="70"/>
      <c r="IH245" s="70"/>
      <c r="II245" s="70"/>
      <c r="IJ245" s="245"/>
      <c r="IM245" s="53"/>
      <c r="IQ245" s="70"/>
      <c r="IR245" s="70"/>
      <c r="IS245" s="70"/>
      <c r="IT245" s="70"/>
      <c r="IU245" s="245"/>
    </row>
    <row r="246" spans="1:255" s="132" customFormat="1" x14ac:dyDescent="0.2">
      <c r="A246" s="53"/>
      <c r="B246" s="135">
        <f t="shared" si="414"/>
        <v>0</v>
      </c>
      <c r="C246" s="135">
        <f t="shared" si="415"/>
        <v>0</v>
      </c>
      <c r="D246" s="133">
        <f t="shared" si="416"/>
        <v>0</v>
      </c>
      <c r="E246" s="133"/>
      <c r="F246" s="133"/>
      <c r="G246" s="133"/>
      <c r="H246" s="133"/>
      <c r="I246" s="133"/>
      <c r="J246" s="133">
        <f t="shared" si="417"/>
        <v>0</v>
      </c>
      <c r="K246" s="133"/>
      <c r="L246" s="133"/>
      <c r="M246"/>
      <c r="N246"/>
      <c r="O246" s="53"/>
      <c r="P246" s="135"/>
      <c r="Q246" s="135"/>
      <c r="R246" s="133"/>
      <c r="S246" s="133"/>
      <c r="T246" s="133"/>
      <c r="U246" s="133"/>
      <c r="V246" s="133"/>
      <c r="W246" s="133"/>
      <c r="X246" s="70"/>
      <c r="Y246" s="53"/>
      <c r="Z246" s="135"/>
      <c r="AA246" s="135"/>
      <c r="AB246" s="70"/>
      <c r="AC246" s="70"/>
      <c r="AD246" s="70"/>
      <c r="AE246" s="70"/>
      <c r="AF246" s="70"/>
      <c r="AG246" s="135">
        <f t="shared" si="418"/>
        <v>0</v>
      </c>
      <c r="AH246" s="135"/>
      <c r="AI246" s="53"/>
      <c r="AJ246" s="135"/>
      <c r="AK246" s="135"/>
      <c r="AL246" s="70"/>
      <c r="AM246" s="70"/>
      <c r="AN246" s="70"/>
      <c r="AO246" s="70"/>
      <c r="AP246" s="70"/>
      <c r="AQ246" s="70">
        <f t="shared" si="419"/>
        <v>0</v>
      </c>
      <c r="AR246" s="70"/>
      <c r="AS246" s="53"/>
      <c r="AT246" s="135"/>
      <c r="AU246" s="135"/>
      <c r="AV246" s="70"/>
      <c r="AW246" s="70"/>
      <c r="AX246" s="70"/>
      <c r="AY246" s="70"/>
      <c r="AZ246" s="70"/>
      <c r="BC246" s="53"/>
      <c r="BD246" s="135"/>
      <c r="BE246" s="135"/>
      <c r="BF246" s="70"/>
      <c r="BG246" s="70"/>
      <c r="BH246" s="70"/>
      <c r="BI246" s="70"/>
      <c r="BJ246" s="70"/>
      <c r="BM246" s="53"/>
      <c r="BN246" s="135"/>
      <c r="BO246" s="135"/>
      <c r="BP246" s="70"/>
      <c r="BQ246" s="70"/>
      <c r="BR246" s="70"/>
      <c r="BS246" s="70"/>
      <c r="BT246" s="70"/>
      <c r="BW246" s="53"/>
      <c r="BX246" s="135"/>
      <c r="BY246" s="135"/>
      <c r="BZ246" s="70"/>
      <c r="CA246" s="70"/>
      <c r="CB246" s="70"/>
      <c r="CC246" s="70"/>
      <c r="CD246" s="70"/>
      <c r="CG246" s="53"/>
      <c r="CH246" s="135"/>
      <c r="CI246" s="135"/>
      <c r="CJ246" s="70"/>
      <c r="CK246" s="70"/>
      <c r="CL246" s="70"/>
      <c r="CM246" s="70"/>
      <c r="CN246" s="70"/>
      <c r="CO246" s="70"/>
      <c r="CP246" s="70"/>
      <c r="CR246" s="53"/>
      <c r="CS246" s="135"/>
      <c r="CT246" s="135"/>
      <c r="CU246" s="70"/>
      <c r="CV246" s="134"/>
      <c r="CW246" s="134"/>
      <c r="CX246" s="134"/>
      <c r="CY246" s="134"/>
      <c r="CZ246" s="134"/>
      <c r="DC246" s="53"/>
      <c r="DD246" s="135"/>
      <c r="DE246" s="135"/>
      <c r="DF246" s="70"/>
      <c r="DG246" s="134"/>
      <c r="DH246" s="134"/>
      <c r="DI246" s="134"/>
      <c r="DJ246" s="134"/>
      <c r="DM246" s="53"/>
      <c r="DN246" s="135"/>
      <c r="DO246" s="135"/>
      <c r="DP246" s="70"/>
      <c r="DQ246" s="134"/>
      <c r="DR246" s="134"/>
      <c r="DS246" s="134"/>
      <c r="DT246" s="134"/>
      <c r="DW246" s="53"/>
      <c r="DX246" s="135"/>
      <c r="DY246" s="135"/>
      <c r="DZ246" s="70"/>
      <c r="EA246" s="134"/>
      <c r="EB246" s="134"/>
      <c r="EC246" s="134"/>
      <c r="ED246" s="134"/>
      <c r="EG246" s="53"/>
      <c r="EH246" s="135"/>
      <c r="EI246" s="135"/>
      <c r="EJ246" s="70"/>
      <c r="EK246" s="134"/>
      <c r="EL246" s="134"/>
      <c r="EM246" s="134"/>
      <c r="EN246" s="134"/>
      <c r="EO246" s="134"/>
      <c r="ER246" s="53"/>
      <c r="ES246" s="135"/>
      <c r="ET246" s="135"/>
      <c r="EU246" s="70"/>
      <c r="EV246" s="134"/>
      <c r="EW246" s="134"/>
      <c r="EX246" s="134"/>
      <c r="EY246" s="134"/>
      <c r="IB246" s="53"/>
      <c r="IF246" s="70"/>
      <c r="IG246" s="70"/>
      <c r="IH246" s="70"/>
      <c r="II246" s="70"/>
      <c r="IJ246" s="245"/>
      <c r="IM246" s="53"/>
      <c r="IQ246" s="70"/>
      <c r="IR246" s="70"/>
      <c r="IS246" s="70"/>
      <c r="IT246" s="70"/>
      <c r="IU246" s="245"/>
    </row>
    <row r="247" spans="1:255" s="132" customFormat="1" x14ac:dyDescent="0.2">
      <c r="A247" s="53"/>
      <c r="B247" s="135">
        <f t="shared" si="414"/>
        <v>0</v>
      </c>
      <c r="C247" s="135">
        <f t="shared" si="415"/>
        <v>0</v>
      </c>
      <c r="D247" s="133">
        <f t="shared" si="416"/>
        <v>0</v>
      </c>
      <c r="E247" s="133"/>
      <c r="F247" s="133"/>
      <c r="G247" s="133"/>
      <c r="H247" s="133"/>
      <c r="I247" s="133"/>
      <c r="J247" s="133">
        <f t="shared" si="417"/>
        <v>0</v>
      </c>
      <c r="K247" s="133"/>
      <c r="L247" s="133"/>
      <c r="M247"/>
      <c r="N247"/>
      <c r="O247" s="53"/>
      <c r="P247"/>
      <c r="Q247"/>
      <c r="R247"/>
      <c r="S247"/>
      <c r="T247"/>
      <c r="U247"/>
      <c r="V247"/>
      <c r="W247"/>
      <c r="Y247" s="53"/>
      <c r="AI247" s="53"/>
      <c r="AS247" s="53"/>
      <c r="BC247" s="53"/>
      <c r="BM247" s="53"/>
      <c r="BW247" s="53"/>
      <c r="CG247" s="53"/>
      <c r="CR247" s="53"/>
      <c r="CV247" s="243"/>
      <c r="CW247" s="243"/>
      <c r="CX247" s="243"/>
      <c r="CY247" s="243"/>
      <c r="CZ247" s="243"/>
      <c r="DC247" s="53"/>
      <c r="DG247" s="243"/>
      <c r="DH247" s="243"/>
      <c r="DI247" s="243"/>
      <c r="DJ247" s="243"/>
      <c r="DM247" s="53"/>
      <c r="DQ247" s="243"/>
      <c r="DR247" s="243"/>
      <c r="DS247" s="243"/>
      <c r="DT247" s="243"/>
      <c r="DW247" s="53"/>
      <c r="EA247" s="243"/>
      <c r="EB247" s="243"/>
      <c r="EC247" s="243"/>
      <c r="ED247" s="243"/>
      <c r="EG247" s="53"/>
      <c r="EK247" s="243"/>
      <c r="EL247" s="243"/>
      <c r="EM247" s="243"/>
      <c r="EN247" s="243"/>
      <c r="EO247" s="243"/>
      <c r="ER247" s="53"/>
      <c r="EV247" s="243"/>
      <c r="EW247" s="243"/>
      <c r="EX247" s="243"/>
      <c r="EY247" s="243"/>
      <c r="IB247" s="53"/>
      <c r="IF247" s="70"/>
      <c r="IG247" s="70"/>
      <c r="IH247" s="70"/>
      <c r="II247" s="70"/>
      <c r="IJ247" s="245"/>
      <c r="IM247" s="53"/>
      <c r="IQ247" s="70"/>
      <c r="IR247" s="70"/>
      <c r="IS247" s="70"/>
      <c r="IT247" s="70"/>
      <c r="IU247" s="245"/>
    </row>
    <row r="248" spans="1:255" s="132" customFormat="1" x14ac:dyDescent="0.2">
      <c r="A248" s="53"/>
      <c r="B248" s="135">
        <f t="shared" si="414"/>
        <v>0</v>
      </c>
      <c r="C248" s="135">
        <f t="shared" si="415"/>
        <v>0</v>
      </c>
      <c r="D248" s="133">
        <f t="shared" si="416"/>
        <v>0</v>
      </c>
      <c r="E248" s="133"/>
      <c r="F248" s="133"/>
      <c r="G248" s="133"/>
      <c r="H248" s="133"/>
      <c r="I248" s="133"/>
      <c r="J248" s="133">
        <f t="shared" si="417"/>
        <v>0</v>
      </c>
      <c r="K248" s="133"/>
      <c r="L248" s="133"/>
      <c r="M248"/>
      <c r="N248"/>
      <c r="O248" s="53"/>
      <c r="P248" s="135"/>
      <c r="Q248" s="135"/>
      <c r="R248" s="133"/>
      <c r="S248" s="133"/>
      <c r="T248" s="133"/>
      <c r="U248" s="133"/>
      <c r="V248" s="133"/>
      <c r="W248" s="133"/>
      <c r="X248" s="70"/>
      <c r="Y248" s="53"/>
      <c r="Z248" s="135"/>
      <c r="AA248" s="135"/>
      <c r="AB248" s="70"/>
      <c r="AC248" s="70"/>
      <c r="AD248" s="70"/>
      <c r="AE248" s="70"/>
      <c r="AF248" s="70"/>
      <c r="AG248" s="135">
        <f t="shared" ref="AG248:AG253" si="420">VLOOKUP($O248,Namn,27)</f>
        <v>0</v>
      </c>
      <c r="AH248" s="135"/>
      <c r="AI248" s="53"/>
      <c r="AJ248" s="135"/>
      <c r="AK248" s="135"/>
      <c r="AL248" s="70"/>
      <c r="AM248" s="70"/>
      <c r="AN248" s="70"/>
      <c r="AO248" s="70"/>
      <c r="AP248" s="70"/>
      <c r="AQ248" s="70">
        <f t="shared" ref="AQ248:AQ253" si="421">VLOOKUP($O248,Namn,26)</f>
        <v>0</v>
      </c>
      <c r="AR248" s="70"/>
      <c r="AS248" s="53"/>
      <c r="AT248" s="135"/>
      <c r="AU248" s="135"/>
      <c r="AV248" s="70"/>
      <c r="AW248" s="70"/>
      <c r="AX248" s="70"/>
      <c r="AY248" s="70"/>
      <c r="AZ248" s="70"/>
      <c r="BC248" s="53"/>
      <c r="BD248" s="135"/>
      <c r="BE248" s="135"/>
      <c r="BF248" s="70"/>
      <c r="BG248" s="70"/>
      <c r="BH248" s="70"/>
      <c r="BI248" s="70"/>
      <c r="BJ248" s="70"/>
      <c r="BM248" s="53"/>
      <c r="BN248" s="135"/>
      <c r="BO248" s="135"/>
      <c r="BP248" s="70"/>
      <c r="BQ248" s="70"/>
      <c r="BR248" s="70"/>
      <c r="BS248" s="70"/>
      <c r="BT248" s="70"/>
      <c r="BW248" s="53"/>
      <c r="BX248" s="135"/>
      <c r="BY248" s="135"/>
      <c r="BZ248" s="70"/>
      <c r="CA248" s="70"/>
      <c r="CB248" s="70"/>
      <c r="CC248" s="70"/>
      <c r="CD248" s="70"/>
      <c r="CG248" s="53"/>
      <c r="CH248" s="135"/>
      <c r="CI248" s="135"/>
      <c r="CJ248" s="70"/>
      <c r="CK248" s="70"/>
      <c r="CL248" s="70"/>
      <c r="CM248" s="70"/>
      <c r="CN248" s="70"/>
      <c r="CO248" s="70"/>
      <c r="CP248" s="70"/>
      <c r="CR248" s="53"/>
      <c r="CS248" s="135"/>
      <c r="CT248" s="135"/>
      <c r="CU248" s="70"/>
      <c r="CV248" s="134"/>
      <c r="CW248" s="134"/>
      <c r="CX248" s="134"/>
      <c r="CY248" s="134"/>
      <c r="CZ248" s="134"/>
      <c r="DC248" s="53"/>
      <c r="DD248" s="135"/>
      <c r="DE248" s="135"/>
      <c r="DF248" s="70"/>
      <c r="DG248" s="134"/>
      <c r="DH248" s="134"/>
      <c r="DI248" s="134"/>
      <c r="DJ248" s="134"/>
      <c r="DM248" s="53"/>
      <c r="DN248" s="135"/>
      <c r="DO248" s="135"/>
      <c r="DP248" s="70"/>
      <c r="DQ248" s="134"/>
      <c r="DR248" s="134"/>
      <c r="DS248" s="134"/>
      <c r="DT248" s="134"/>
      <c r="DW248" s="53"/>
      <c r="DX248" s="135"/>
      <c r="DY248" s="135"/>
      <c r="DZ248" s="70"/>
      <c r="EA248" s="134"/>
      <c r="EB248" s="134"/>
      <c r="EC248" s="134"/>
      <c r="ED248" s="134"/>
      <c r="EG248" s="53"/>
      <c r="EH248" s="135"/>
      <c r="EI248" s="135"/>
      <c r="EJ248" s="70"/>
      <c r="EK248" s="134"/>
      <c r="EL248" s="134"/>
      <c r="EM248" s="134"/>
      <c r="EN248" s="134"/>
      <c r="EO248" s="134"/>
      <c r="ER248" s="53"/>
      <c r="ES248" s="135"/>
      <c r="ET248" s="135"/>
      <c r="EU248" s="70"/>
      <c r="EV248" s="134"/>
      <c r="EW248" s="134"/>
      <c r="EX248" s="134"/>
      <c r="EY248" s="134"/>
      <c r="IB248" s="53"/>
      <c r="IF248" s="70"/>
      <c r="IG248" s="70"/>
      <c r="IH248" s="70"/>
      <c r="II248" s="70"/>
      <c r="IJ248" s="245"/>
      <c r="IM248" s="53"/>
      <c r="IQ248" s="70"/>
      <c r="IR248" s="70"/>
      <c r="IS248" s="70"/>
      <c r="IT248" s="70"/>
      <c r="IU248" s="245"/>
    </row>
    <row r="249" spans="1:255" s="132" customFormat="1" x14ac:dyDescent="0.2">
      <c r="A249" s="53"/>
      <c r="B249" s="135">
        <f t="shared" si="414"/>
        <v>0</v>
      </c>
      <c r="C249" s="135">
        <f t="shared" si="415"/>
        <v>0</v>
      </c>
      <c r="D249" s="133">
        <f t="shared" si="416"/>
        <v>0</v>
      </c>
      <c r="E249" s="133"/>
      <c r="F249" s="133"/>
      <c r="G249" s="133"/>
      <c r="H249" s="133"/>
      <c r="I249" s="133"/>
      <c r="J249" s="133">
        <f t="shared" si="417"/>
        <v>0</v>
      </c>
      <c r="K249" s="133"/>
      <c r="L249" s="133"/>
      <c r="M249"/>
      <c r="N249"/>
      <c r="O249" s="53"/>
      <c r="P249" s="135"/>
      <c r="Q249" s="135"/>
      <c r="R249" s="133"/>
      <c r="S249" s="133"/>
      <c r="T249" s="133"/>
      <c r="U249" s="133"/>
      <c r="V249" s="133"/>
      <c r="W249" s="133"/>
      <c r="X249" s="70"/>
      <c r="Y249" s="53"/>
      <c r="Z249" s="135"/>
      <c r="AA249" s="135"/>
      <c r="AB249" s="70"/>
      <c r="AC249" s="70"/>
      <c r="AD249" s="70"/>
      <c r="AE249" s="70"/>
      <c r="AF249" s="70"/>
      <c r="AG249" s="135">
        <f t="shared" si="420"/>
        <v>0</v>
      </c>
      <c r="AH249" s="135"/>
      <c r="AI249" s="53"/>
      <c r="AJ249" s="135"/>
      <c r="AK249" s="135"/>
      <c r="AL249" s="70"/>
      <c r="AM249" s="70"/>
      <c r="AN249" s="70"/>
      <c r="AO249" s="70"/>
      <c r="AP249" s="70"/>
      <c r="AQ249" s="70">
        <f t="shared" si="421"/>
        <v>0</v>
      </c>
      <c r="AR249" s="70"/>
      <c r="AS249" s="53"/>
      <c r="AT249" s="135"/>
      <c r="AU249" s="135"/>
      <c r="AV249" s="70"/>
      <c r="AW249" s="70"/>
      <c r="AX249" s="70"/>
      <c r="AY249" s="70"/>
      <c r="AZ249" s="70"/>
      <c r="BC249" s="53"/>
      <c r="BD249" s="135"/>
      <c r="BE249" s="135"/>
      <c r="BF249" s="70"/>
      <c r="BG249" s="70"/>
      <c r="BH249" s="70"/>
      <c r="BI249" s="70"/>
      <c r="BJ249" s="70"/>
      <c r="BM249" s="53"/>
      <c r="BN249" s="135"/>
      <c r="BO249" s="135"/>
      <c r="BP249" s="70"/>
      <c r="BQ249" s="70"/>
      <c r="BR249" s="70"/>
      <c r="BS249" s="70"/>
      <c r="BT249" s="70"/>
      <c r="BW249" s="53"/>
      <c r="BX249" s="135"/>
      <c r="BY249" s="135"/>
      <c r="BZ249" s="70"/>
      <c r="CA249" s="70"/>
      <c r="CB249" s="70"/>
      <c r="CC249" s="70"/>
      <c r="CD249" s="70"/>
      <c r="CG249" s="53"/>
      <c r="CH249" s="135"/>
      <c r="CI249" s="135"/>
      <c r="CJ249" s="70"/>
      <c r="CK249" s="70"/>
      <c r="CL249" s="70"/>
      <c r="CM249" s="70"/>
      <c r="CN249" s="70"/>
      <c r="CO249" s="70"/>
      <c r="CP249" s="70"/>
      <c r="CR249" s="53"/>
      <c r="CS249" s="135"/>
      <c r="CT249" s="135"/>
      <c r="CU249" s="70"/>
      <c r="CV249" s="134"/>
      <c r="CW249" s="134"/>
      <c r="CX249" s="134"/>
      <c r="CY249" s="134"/>
      <c r="CZ249" s="134"/>
      <c r="DC249" s="53"/>
      <c r="DD249" s="135"/>
      <c r="DE249" s="135"/>
      <c r="DF249" s="70"/>
      <c r="DG249" s="134"/>
      <c r="DH249" s="134"/>
      <c r="DI249" s="134"/>
      <c r="DJ249" s="134"/>
      <c r="DM249" s="53"/>
      <c r="DN249" s="135"/>
      <c r="DO249" s="135"/>
      <c r="DP249" s="70"/>
      <c r="DQ249" s="134"/>
      <c r="DR249" s="134"/>
      <c r="DS249" s="134"/>
      <c r="DT249" s="134"/>
      <c r="DW249" s="53"/>
      <c r="DX249" s="135"/>
      <c r="DY249" s="135"/>
      <c r="DZ249" s="70"/>
      <c r="EA249" s="134"/>
      <c r="EB249" s="134"/>
      <c r="EC249" s="134"/>
      <c r="ED249" s="134"/>
      <c r="EG249" s="53"/>
      <c r="EH249" s="135"/>
      <c r="EI249" s="135"/>
      <c r="EJ249" s="70"/>
      <c r="EK249" s="134"/>
      <c r="EL249" s="134"/>
      <c r="EM249" s="134"/>
      <c r="EN249" s="134"/>
      <c r="EO249" s="134"/>
      <c r="ER249" s="53"/>
      <c r="ES249" s="135"/>
      <c r="ET249" s="135"/>
      <c r="EU249" s="70"/>
      <c r="EV249" s="134"/>
      <c r="EW249" s="134"/>
      <c r="EX249" s="134"/>
      <c r="EY249" s="134"/>
      <c r="IB249" s="53"/>
      <c r="IF249" s="70"/>
      <c r="IG249" s="70"/>
      <c r="IH249" s="70"/>
      <c r="II249" s="70"/>
      <c r="IJ249" s="245"/>
      <c r="IM249" s="53"/>
      <c r="IQ249" s="70"/>
      <c r="IR249" s="70"/>
      <c r="IS249" s="70"/>
      <c r="IT249" s="70"/>
      <c r="IU249" s="245"/>
    </row>
    <row r="250" spans="1:255" s="132" customFormat="1" x14ac:dyDescent="0.2">
      <c r="A250" s="53"/>
      <c r="B250" s="135">
        <f t="shared" si="414"/>
        <v>0</v>
      </c>
      <c r="C250" s="135">
        <f t="shared" si="415"/>
        <v>0</v>
      </c>
      <c r="D250" s="133">
        <f t="shared" si="416"/>
        <v>0</v>
      </c>
      <c r="E250" s="133" t="str">
        <f t="shared" ref="E250:E257" si="422">IF(VLOOKUP(A250,Namn,8)="X","Elit",IF(VLOOKUP(A250,Namn,9)="X","A",IF(VLOOKUP(A250,Namn,10)="X","B",IF(VLOOKUP(A250,Namn,11)="X","C",IF(VLOOKUP(A250,Namn,12)="X","D",IF(VLOOKUP(A250,Namn,13)="X","OB",IF(VLOOKUP(A250,Namn,10)="X","OG","")))))))</f>
        <v/>
      </c>
      <c r="F250" s="133">
        <f t="shared" ref="F250:F281" si="423">VLOOKUP(A250,Namn,3)</f>
        <v>0</v>
      </c>
      <c r="G250" s="133"/>
      <c r="H250" s="133"/>
      <c r="I250" s="133"/>
      <c r="J250" s="133">
        <f t="shared" si="417"/>
        <v>0</v>
      </c>
      <c r="K250" s="133"/>
      <c r="L250" s="133"/>
      <c r="M250"/>
      <c r="N250"/>
      <c r="O250" s="53"/>
      <c r="P250" s="135"/>
      <c r="Q250" s="135"/>
      <c r="R250" s="133"/>
      <c r="S250" s="133"/>
      <c r="T250" s="133"/>
      <c r="U250" s="133"/>
      <c r="V250" s="133"/>
      <c r="W250" s="133"/>
      <c r="X250" s="70"/>
      <c r="Y250" s="53"/>
      <c r="Z250" s="135"/>
      <c r="AA250" s="135"/>
      <c r="AB250" s="70"/>
      <c r="AC250" s="70"/>
      <c r="AD250" s="70"/>
      <c r="AE250" s="70"/>
      <c r="AF250" s="70"/>
      <c r="AG250" s="135">
        <f t="shared" si="420"/>
        <v>0</v>
      </c>
      <c r="AH250" s="135"/>
      <c r="AI250" s="53"/>
      <c r="AJ250" s="135"/>
      <c r="AK250" s="135"/>
      <c r="AL250" s="70"/>
      <c r="AM250" s="70"/>
      <c r="AN250" s="70"/>
      <c r="AO250" s="70"/>
      <c r="AP250" s="70"/>
      <c r="AQ250" s="70">
        <f t="shared" si="421"/>
        <v>0</v>
      </c>
      <c r="AR250" s="70"/>
      <c r="AS250" s="53"/>
      <c r="AT250" s="135"/>
      <c r="AU250" s="135"/>
      <c r="AV250" s="70"/>
      <c r="AW250" s="70"/>
      <c r="AX250" s="70"/>
      <c r="AY250" s="70"/>
      <c r="AZ250" s="70"/>
      <c r="BC250" s="53"/>
      <c r="BD250" s="135"/>
      <c r="BE250" s="135"/>
      <c r="BF250" s="70"/>
      <c r="BG250" s="70"/>
      <c r="BH250" s="70"/>
      <c r="BI250" s="70"/>
      <c r="BJ250" s="70"/>
      <c r="BM250" s="53"/>
      <c r="BN250" s="135"/>
      <c r="BO250" s="135"/>
      <c r="BP250" s="70"/>
      <c r="BQ250" s="70"/>
      <c r="BR250" s="70"/>
      <c r="BS250" s="70"/>
      <c r="BT250" s="70"/>
      <c r="BW250" s="53"/>
      <c r="BX250" s="135"/>
      <c r="BY250" s="135"/>
      <c r="BZ250" s="70"/>
      <c r="CA250" s="70"/>
      <c r="CB250" s="70"/>
      <c r="CC250" s="70"/>
      <c r="CD250" s="70"/>
      <c r="CG250" s="53"/>
      <c r="CH250" s="135"/>
      <c r="CI250" s="135"/>
      <c r="CJ250" s="70"/>
      <c r="CK250" s="70"/>
      <c r="CL250" s="70"/>
      <c r="CM250" s="70"/>
      <c r="CN250" s="70"/>
      <c r="CO250" s="70"/>
      <c r="CP250" s="70"/>
      <c r="CR250" s="53"/>
      <c r="CS250" s="135"/>
      <c r="CT250" s="135"/>
      <c r="CU250" s="70"/>
      <c r="CV250" s="134"/>
      <c r="CW250" s="134"/>
      <c r="CX250" s="134"/>
      <c r="CY250" s="134"/>
      <c r="CZ250" s="134"/>
      <c r="DC250" s="53"/>
      <c r="DD250" s="135"/>
      <c r="DE250" s="135"/>
      <c r="DF250" s="70"/>
      <c r="DG250" s="134"/>
      <c r="DH250" s="134"/>
      <c r="DI250" s="134"/>
      <c r="DJ250" s="134"/>
      <c r="DM250" s="53"/>
      <c r="DN250" s="135"/>
      <c r="DO250" s="135"/>
      <c r="DP250" s="70"/>
      <c r="DQ250" s="134"/>
      <c r="DR250" s="134"/>
      <c r="DS250" s="134"/>
      <c r="DT250" s="134"/>
      <c r="DW250" s="53"/>
      <c r="DX250" s="135"/>
      <c r="DY250" s="135"/>
      <c r="DZ250" s="70"/>
      <c r="EA250" s="134"/>
      <c r="EB250" s="134"/>
      <c r="EC250" s="134"/>
      <c r="ED250" s="134"/>
      <c r="EG250" s="53"/>
      <c r="EH250" s="135"/>
      <c r="EI250" s="135"/>
      <c r="EJ250" s="70"/>
      <c r="EK250" s="134"/>
      <c r="EL250" s="134"/>
      <c r="EM250" s="134"/>
      <c r="EN250" s="134"/>
      <c r="EO250" s="134"/>
      <c r="ER250" s="53"/>
      <c r="ES250" s="135"/>
      <c r="ET250" s="135"/>
      <c r="EU250" s="70"/>
      <c r="EV250" s="134"/>
      <c r="EW250" s="134"/>
      <c r="EX250" s="134"/>
      <c r="EY250" s="134"/>
      <c r="IB250" s="53"/>
      <c r="IF250" s="70"/>
      <c r="IG250" s="70"/>
      <c r="IH250" s="70"/>
      <c r="II250" s="70"/>
      <c r="IJ250" s="245"/>
      <c r="IM250" s="53"/>
      <c r="IQ250" s="70"/>
      <c r="IR250" s="70"/>
      <c r="IS250" s="70"/>
      <c r="IT250" s="70"/>
      <c r="IU250" s="245"/>
    </row>
    <row r="251" spans="1:255" s="132" customFormat="1" x14ac:dyDescent="0.2">
      <c r="A251" s="53"/>
      <c r="B251" s="135">
        <f t="shared" si="414"/>
        <v>0</v>
      </c>
      <c r="C251" s="135">
        <f t="shared" si="415"/>
        <v>0</v>
      </c>
      <c r="D251" s="133">
        <f t="shared" si="416"/>
        <v>0</v>
      </c>
      <c r="E251" s="133" t="str">
        <f t="shared" si="422"/>
        <v/>
      </c>
      <c r="F251" s="133">
        <f t="shared" si="423"/>
        <v>0</v>
      </c>
      <c r="G251" s="133"/>
      <c r="H251" s="133"/>
      <c r="I251" s="133"/>
      <c r="J251" s="133">
        <f t="shared" si="417"/>
        <v>0</v>
      </c>
      <c r="K251" s="133"/>
      <c r="L251" s="133"/>
      <c r="M251"/>
      <c r="N251"/>
      <c r="O251" s="53"/>
      <c r="P251" s="135"/>
      <c r="Q251" s="135"/>
      <c r="R251" s="133"/>
      <c r="S251" s="133"/>
      <c r="T251" s="133"/>
      <c r="U251" s="133"/>
      <c r="V251" s="133"/>
      <c r="W251" s="133"/>
      <c r="X251" s="70"/>
      <c r="Y251" s="53"/>
      <c r="Z251" s="135"/>
      <c r="AA251" s="135"/>
      <c r="AB251" s="70"/>
      <c r="AC251" s="70"/>
      <c r="AD251" s="70"/>
      <c r="AE251" s="70"/>
      <c r="AF251" s="70"/>
      <c r="AG251" s="135">
        <f t="shared" si="420"/>
        <v>0</v>
      </c>
      <c r="AH251" s="135"/>
      <c r="AI251" s="53"/>
      <c r="AJ251" s="135"/>
      <c r="AK251" s="135"/>
      <c r="AL251" s="70"/>
      <c r="AM251" s="70"/>
      <c r="AN251" s="70"/>
      <c r="AO251" s="70"/>
      <c r="AP251" s="70"/>
      <c r="AQ251" s="70">
        <f t="shared" si="421"/>
        <v>0</v>
      </c>
      <c r="AR251" s="70"/>
      <c r="AS251" s="53"/>
      <c r="AT251" s="135"/>
      <c r="AU251" s="135"/>
      <c r="AV251" s="70"/>
      <c r="AW251" s="70"/>
      <c r="AX251" s="70"/>
      <c r="AY251" s="70"/>
      <c r="AZ251" s="70"/>
      <c r="BC251" s="53"/>
      <c r="BD251" s="135"/>
      <c r="BE251" s="135"/>
      <c r="BF251" s="70"/>
      <c r="BG251" s="70"/>
      <c r="BH251" s="70"/>
      <c r="BI251" s="70"/>
      <c r="BJ251" s="70"/>
      <c r="BM251" s="53"/>
      <c r="BN251" s="135"/>
      <c r="BO251" s="135"/>
      <c r="BP251" s="70"/>
      <c r="BQ251" s="70"/>
      <c r="BR251" s="70"/>
      <c r="BS251" s="70"/>
      <c r="BT251" s="70"/>
      <c r="BW251" s="53"/>
      <c r="BX251" s="135"/>
      <c r="BY251" s="135"/>
      <c r="BZ251" s="70"/>
      <c r="CA251" s="70"/>
      <c r="CB251" s="70"/>
      <c r="CC251" s="70"/>
      <c r="CD251" s="70"/>
      <c r="CG251" s="53"/>
      <c r="CH251" s="135"/>
      <c r="CI251" s="135"/>
      <c r="CJ251" s="70"/>
      <c r="CK251" s="70"/>
      <c r="CL251" s="70"/>
      <c r="CM251" s="70"/>
      <c r="CN251" s="70"/>
      <c r="CO251" s="70"/>
      <c r="CP251" s="70"/>
      <c r="CR251" s="53"/>
      <c r="CS251" s="135"/>
      <c r="CT251" s="135"/>
      <c r="CU251" s="70"/>
      <c r="CV251" s="134"/>
      <c r="CW251" s="134"/>
      <c r="CX251" s="134"/>
      <c r="CY251" s="134"/>
      <c r="CZ251" s="134"/>
      <c r="DC251" s="53"/>
      <c r="DD251" s="135"/>
      <c r="DE251" s="135"/>
      <c r="DF251" s="70"/>
      <c r="DG251" s="134"/>
      <c r="DH251" s="134"/>
      <c r="DI251" s="134"/>
      <c r="DJ251" s="134"/>
      <c r="DM251" s="53"/>
      <c r="DN251" s="135"/>
      <c r="DO251" s="135"/>
      <c r="DP251" s="70"/>
      <c r="DQ251" s="134"/>
      <c r="DR251" s="134"/>
      <c r="DS251" s="134"/>
      <c r="DT251" s="134"/>
      <c r="DW251" s="53"/>
      <c r="DX251" s="135"/>
      <c r="DY251" s="135"/>
      <c r="DZ251" s="70"/>
      <c r="EA251" s="134"/>
      <c r="EB251" s="134"/>
      <c r="EC251" s="134"/>
      <c r="ED251" s="134"/>
      <c r="EG251" s="53"/>
      <c r="EH251" s="135"/>
      <c r="EI251" s="135"/>
      <c r="EJ251" s="70"/>
      <c r="EK251" s="134"/>
      <c r="EL251" s="134"/>
      <c r="EM251" s="134"/>
      <c r="EN251" s="134"/>
      <c r="EO251" s="134"/>
      <c r="ER251" s="53"/>
      <c r="ES251" s="135"/>
      <c r="ET251" s="135"/>
      <c r="EU251" s="70"/>
      <c r="EV251" s="134"/>
      <c r="EW251" s="134"/>
      <c r="EX251" s="134"/>
      <c r="EY251" s="134"/>
      <c r="IB251" s="53"/>
      <c r="IF251" s="70"/>
      <c r="IG251" s="70"/>
      <c r="IH251" s="70"/>
      <c r="II251" s="70"/>
      <c r="IJ251" s="245"/>
      <c r="IM251" s="53"/>
      <c r="IQ251" s="70"/>
      <c r="IR251" s="70"/>
      <c r="IS251" s="70"/>
      <c r="IT251" s="70"/>
      <c r="IU251" s="245"/>
    </row>
    <row r="252" spans="1:255" s="132" customFormat="1" x14ac:dyDescent="0.2">
      <c r="A252" s="53"/>
      <c r="B252" s="135">
        <f t="shared" si="414"/>
        <v>0</v>
      </c>
      <c r="C252" s="135">
        <f t="shared" si="415"/>
        <v>0</v>
      </c>
      <c r="D252" s="133">
        <f t="shared" si="416"/>
        <v>0</v>
      </c>
      <c r="E252" s="133" t="str">
        <f t="shared" si="422"/>
        <v/>
      </c>
      <c r="F252" s="133">
        <f t="shared" si="423"/>
        <v>0</v>
      </c>
      <c r="G252" s="133"/>
      <c r="H252" s="133"/>
      <c r="I252" s="133"/>
      <c r="J252" s="133">
        <f t="shared" si="417"/>
        <v>0</v>
      </c>
      <c r="K252" s="133"/>
      <c r="L252" s="133"/>
      <c r="M252"/>
      <c r="N252"/>
      <c r="O252" s="53"/>
      <c r="P252" s="135"/>
      <c r="Q252" s="135"/>
      <c r="R252" s="133"/>
      <c r="S252" s="133"/>
      <c r="T252" s="133"/>
      <c r="U252" s="133"/>
      <c r="V252" s="133"/>
      <c r="W252" s="133"/>
      <c r="X252" s="70"/>
      <c r="Y252" s="53"/>
      <c r="Z252" s="135"/>
      <c r="AA252" s="135"/>
      <c r="AB252" s="70"/>
      <c r="AC252" s="70"/>
      <c r="AD252" s="70"/>
      <c r="AE252" s="70"/>
      <c r="AF252" s="70"/>
      <c r="AG252" s="135">
        <f t="shared" si="420"/>
        <v>0</v>
      </c>
      <c r="AH252" s="135"/>
      <c r="AI252" s="53"/>
      <c r="AJ252" s="135"/>
      <c r="AK252" s="135"/>
      <c r="AL252" s="70"/>
      <c r="AM252" s="70"/>
      <c r="AN252" s="70"/>
      <c r="AO252" s="70"/>
      <c r="AP252" s="70"/>
      <c r="AQ252" s="70">
        <f t="shared" si="421"/>
        <v>0</v>
      </c>
      <c r="AR252" s="70"/>
      <c r="AS252" s="53"/>
      <c r="AT252" s="135"/>
      <c r="AU252" s="135"/>
      <c r="AV252" s="70"/>
      <c r="AW252" s="70"/>
      <c r="AX252" s="70"/>
      <c r="AY252" s="70"/>
      <c r="AZ252" s="70"/>
      <c r="BC252" s="53"/>
      <c r="BD252" s="135"/>
      <c r="BE252" s="135"/>
      <c r="BF252" s="70"/>
      <c r="BG252" s="70"/>
      <c r="BH252" s="70"/>
      <c r="BI252" s="70"/>
      <c r="BJ252" s="70"/>
      <c r="BM252" s="53"/>
      <c r="BN252" s="135"/>
      <c r="BO252" s="135"/>
      <c r="BP252" s="70"/>
      <c r="BQ252" s="70"/>
      <c r="BR252" s="70"/>
      <c r="BS252" s="70"/>
      <c r="BT252" s="70"/>
      <c r="BW252" s="53"/>
      <c r="BX252" s="135"/>
      <c r="BY252" s="135"/>
      <c r="BZ252" s="70"/>
      <c r="CA252" s="70"/>
      <c r="CB252" s="70"/>
      <c r="CC252" s="70"/>
      <c r="CD252" s="70"/>
      <c r="CG252" s="53"/>
      <c r="CH252" s="135"/>
      <c r="CI252" s="135"/>
      <c r="CJ252" s="70"/>
      <c r="CK252" s="70"/>
      <c r="CL252" s="70"/>
      <c r="CM252" s="70"/>
      <c r="CN252" s="70"/>
      <c r="CO252" s="70"/>
      <c r="CP252" s="70"/>
      <c r="CR252" s="53"/>
      <c r="CS252" s="135"/>
      <c r="CT252" s="135"/>
      <c r="CU252" s="70"/>
      <c r="CV252" s="134"/>
      <c r="CW252" s="134"/>
      <c r="CX252" s="134"/>
      <c r="CY252" s="134"/>
      <c r="CZ252" s="134"/>
      <c r="DC252" s="53"/>
      <c r="DD252" s="135"/>
      <c r="DE252" s="135"/>
      <c r="DF252" s="70"/>
      <c r="DG252" s="134"/>
      <c r="DH252" s="134"/>
      <c r="DI252" s="134"/>
      <c r="DJ252" s="134"/>
      <c r="DM252" s="53"/>
      <c r="DN252" s="135"/>
      <c r="DO252" s="135"/>
      <c r="DP252" s="70"/>
      <c r="DQ252" s="134"/>
      <c r="DR252" s="134"/>
      <c r="DS252" s="134"/>
      <c r="DT252" s="134"/>
      <c r="DW252" s="53"/>
      <c r="DX252" s="135"/>
      <c r="DY252" s="135"/>
      <c r="DZ252" s="70"/>
      <c r="EA252" s="134"/>
      <c r="EB252" s="134"/>
      <c r="EC252" s="134"/>
      <c r="ED252" s="134"/>
      <c r="EG252" s="53"/>
      <c r="EH252" s="135"/>
      <c r="EI252" s="135"/>
      <c r="EJ252" s="70"/>
      <c r="EK252" s="134"/>
      <c r="EL252" s="134"/>
      <c r="EM252" s="134"/>
      <c r="EN252" s="134"/>
      <c r="EO252" s="134"/>
      <c r="ER252" s="53"/>
      <c r="ES252" s="135"/>
      <c r="ET252" s="135"/>
      <c r="EU252" s="70"/>
      <c r="EV252" s="134"/>
      <c r="EW252" s="134"/>
      <c r="EX252" s="134"/>
      <c r="EY252" s="134"/>
      <c r="IB252" s="53"/>
      <c r="IF252" s="70"/>
      <c r="IG252" s="70"/>
      <c r="IH252" s="70"/>
      <c r="II252" s="70"/>
      <c r="IJ252" s="245"/>
      <c r="IM252" s="53"/>
      <c r="IQ252" s="70"/>
      <c r="IR252" s="70"/>
      <c r="IS252" s="70"/>
      <c r="IT252" s="70"/>
      <c r="IU252" s="245"/>
    </row>
    <row r="253" spans="1:255" s="132" customFormat="1" x14ac:dyDescent="0.2">
      <c r="A253" s="53"/>
      <c r="B253" s="135">
        <f t="shared" si="414"/>
        <v>0</v>
      </c>
      <c r="C253" s="135">
        <f t="shared" si="415"/>
        <v>0</v>
      </c>
      <c r="D253" s="133">
        <f t="shared" si="416"/>
        <v>0</v>
      </c>
      <c r="E253" s="133" t="str">
        <f t="shared" si="422"/>
        <v/>
      </c>
      <c r="F253" s="133">
        <f t="shared" si="423"/>
        <v>0</v>
      </c>
      <c r="G253" s="133"/>
      <c r="H253" s="133"/>
      <c r="I253" s="133"/>
      <c r="J253" s="133">
        <f t="shared" si="417"/>
        <v>0</v>
      </c>
      <c r="K253" s="133"/>
      <c r="L253" s="133"/>
      <c r="M253"/>
      <c r="N253"/>
      <c r="O253" s="53"/>
      <c r="P253" s="135"/>
      <c r="Q253" s="135"/>
      <c r="R253" s="133"/>
      <c r="S253" s="133"/>
      <c r="T253" s="133"/>
      <c r="U253" s="133"/>
      <c r="V253" s="133"/>
      <c r="W253" s="133"/>
      <c r="X253" s="70"/>
      <c r="Y253" s="53"/>
      <c r="Z253" s="135"/>
      <c r="AA253" s="135"/>
      <c r="AB253" s="70"/>
      <c r="AC253" s="70"/>
      <c r="AD253" s="70"/>
      <c r="AE253" s="70"/>
      <c r="AF253" s="70"/>
      <c r="AG253" s="135">
        <f t="shared" si="420"/>
        <v>0</v>
      </c>
      <c r="AH253" s="135"/>
      <c r="AI253" s="53"/>
      <c r="AJ253" s="135"/>
      <c r="AK253" s="135"/>
      <c r="AL253" s="70"/>
      <c r="AM253" s="70"/>
      <c r="AN253" s="70"/>
      <c r="AO253" s="70"/>
      <c r="AP253" s="70"/>
      <c r="AQ253" s="70">
        <f t="shared" si="421"/>
        <v>0</v>
      </c>
      <c r="AR253" s="70"/>
      <c r="AS253" s="53"/>
      <c r="AT253" s="135"/>
      <c r="AU253" s="135"/>
      <c r="AV253" s="70"/>
      <c r="AW253" s="70"/>
      <c r="AX253" s="70"/>
      <c r="AY253" s="70"/>
      <c r="AZ253" s="70"/>
      <c r="BC253" s="53"/>
      <c r="BD253" s="135"/>
      <c r="BE253" s="135"/>
      <c r="BF253" s="70"/>
      <c r="BG253" s="70"/>
      <c r="BH253" s="70"/>
      <c r="BI253" s="70"/>
      <c r="BJ253" s="70"/>
      <c r="BM253" s="53"/>
      <c r="BN253" s="135"/>
      <c r="BO253" s="135"/>
      <c r="BP253" s="70"/>
      <c r="BQ253" s="70"/>
      <c r="BR253" s="70"/>
      <c r="BS253" s="70"/>
      <c r="BT253" s="70"/>
      <c r="BW253" s="53"/>
      <c r="BX253" s="135"/>
      <c r="BY253" s="135"/>
      <c r="BZ253" s="70"/>
      <c r="CA253" s="70"/>
      <c r="CB253" s="70"/>
      <c r="CC253" s="70"/>
      <c r="CD253" s="70"/>
      <c r="CG253" s="53"/>
      <c r="CH253" s="135"/>
      <c r="CI253" s="135"/>
      <c r="CJ253" s="70"/>
      <c r="CK253" s="70"/>
      <c r="CL253" s="70"/>
      <c r="CM253" s="70"/>
      <c r="CN253" s="70"/>
      <c r="CO253" s="70"/>
      <c r="CP253" s="70"/>
      <c r="CR253" s="53"/>
      <c r="CS253" s="135"/>
      <c r="CT253" s="135"/>
      <c r="CU253" s="70"/>
      <c r="CV253" s="134"/>
      <c r="CW253" s="134"/>
      <c r="CX253" s="134"/>
      <c r="CY253" s="134"/>
      <c r="CZ253" s="134"/>
      <c r="DC253" s="53"/>
      <c r="DD253" s="135"/>
      <c r="DE253" s="135"/>
      <c r="DF253" s="70"/>
      <c r="DG253" s="134"/>
      <c r="DH253" s="134"/>
      <c r="DI253" s="134"/>
      <c r="DJ253" s="134"/>
      <c r="DM253" s="53"/>
      <c r="DN253" s="135"/>
      <c r="DO253" s="135"/>
      <c r="DP253" s="70"/>
      <c r="DQ253" s="134"/>
      <c r="DR253" s="134"/>
      <c r="DS253" s="134"/>
      <c r="DT253" s="134"/>
      <c r="DW253" s="53"/>
      <c r="DX253" s="135"/>
      <c r="DY253" s="135"/>
      <c r="DZ253" s="70"/>
      <c r="EA253" s="134"/>
      <c r="EB253" s="134"/>
      <c r="EC253" s="134"/>
      <c r="ED253" s="134"/>
      <c r="EG253" s="53"/>
      <c r="EH253" s="135"/>
      <c r="EI253" s="135"/>
      <c r="EJ253" s="70"/>
      <c r="EK253" s="134"/>
      <c r="EL253" s="134"/>
      <c r="EM253" s="134"/>
      <c r="EN253" s="134"/>
      <c r="EO253" s="134"/>
      <c r="ER253" s="53"/>
      <c r="ES253" s="135"/>
      <c r="ET253" s="135"/>
      <c r="EU253" s="70"/>
      <c r="EV253" s="134"/>
      <c r="EW253" s="134"/>
      <c r="EX253" s="134"/>
      <c r="EY253" s="134"/>
      <c r="IB253" s="53"/>
      <c r="IF253" s="70"/>
      <c r="IG253" s="70"/>
      <c r="IH253" s="70"/>
      <c r="II253" s="70"/>
      <c r="IJ253" s="245"/>
      <c r="IM253" s="53"/>
      <c r="IQ253" s="70"/>
      <c r="IR253" s="70"/>
      <c r="IS253" s="70"/>
      <c r="IT253" s="70"/>
      <c r="IU253" s="245"/>
    </row>
    <row r="254" spans="1:255" s="132" customFormat="1" x14ac:dyDescent="0.2">
      <c r="A254" s="53"/>
      <c r="B254" s="135">
        <f t="shared" si="414"/>
        <v>0</v>
      </c>
      <c r="C254" s="135">
        <f t="shared" si="415"/>
        <v>0</v>
      </c>
      <c r="D254" s="133">
        <f t="shared" si="416"/>
        <v>0</v>
      </c>
      <c r="E254" s="133" t="str">
        <f t="shared" si="422"/>
        <v/>
      </c>
      <c r="F254" s="133">
        <f t="shared" si="423"/>
        <v>0</v>
      </c>
      <c r="G254" s="133"/>
      <c r="H254" s="133"/>
      <c r="I254" s="133"/>
      <c r="J254" s="133">
        <f t="shared" si="417"/>
        <v>0</v>
      </c>
      <c r="K254" s="133"/>
      <c r="L254" s="133"/>
      <c r="M254"/>
      <c r="N254"/>
      <c r="O254" s="53"/>
      <c r="P254"/>
      <c r="Q254"/>
      <c r="R254"/>
      <c r="S254"/>
      <c r="T254"/>
      <c r="U254"/>
      <c r="V254"/>
      <c r="W254"/>
      <c r="Y254" s="53"/>
      <c r="AI254" s="53"/>
      <c r="AS254" s="53"/>
      <c r="BC254" s="53"/>
      <c r="BM254" s="53"/>
      <c r="BW254" s="53"/>
      <c r="CG254" s="53"/>
      <c r="CR254" s="53"/>
      <c r="CV254" s="243"/>
      <c r="CW254" s="243"/>
      <c r="CX254" s="243"/>
      <c r="CY254" s="243"/>
      <c r="CZ254" s="243"/>
      <c r="DC254" s="53"/>
      <c r="DG254" s="243"/>
      <c r="DH254" s="243"/>
      <c r="DI254" s="243"/>
      <c r="DJ254" s="243"/>
      <c r="DM254" s="53"/>
      <c r="DQ254" s="243"/>
      <c r="DR254" s="243"/>
      <c r="DS254" s="243"/>
      <c r="DT254" s="243"/>
      <c r="DW254" s="53"/>
      <c r="EA254" s="243"/>
      <c r="EB254" s="243"/>
      <c r="EC254" s="243"/>
      <c r="ED254" s="243"/>
      <c r="EG254" s="53"/>
      <c r="EK254" s="243"/>
      <c r="EL254" s="243"/>
      <c r="EM254" s="243"/>
      <c r="EN254" s="243"/>
      <c r="EO254" s="243"/>
      <c r="ER254" s="53"/>
      <c r="EV254" s="243"/>
      <c r="EW254" s="243"/>
      <c r="EX254" s="243"/>
      <c r="EY254" s="243"/>
      <c r="IB254" s="53"/>
      <c r="IF254" s="70"/>
      <c r="IG254" s="70"/>
      <c r="IH254" s="70"/>
      <c r="II254" s="70"/>
      <c r="IJ254" s="245"/>
      <c r="IM254" s="53"/>
      <c r="IQ254" s="70"/>
      <c r="IR254" s="70"/>
      <c r="IS254" s="70"/>
      <c r="IT254" s="70"/>
      <c r="IU254" s="245"/>
    </row>
    <row r="255" spans="1:255" s="132" customFormat="1" x14ac:dyDescent="0.2">
      <c r="A255" s="53"/>
      <c r="B255" s="135">
        <f t="shared" si="414"/>
        <v>0</v>
      </c>
      <c r="C255" s="135">
        <f t="shared" si="415"/>
        <v>0</v>
      </c>
      <c r="D255" s="133">
        <f t="shared" si="416"/>
        <v>0</v>
      </c>
      <c r="E255" s="133" t="str">
        <f t="shared" si="422"/>
        <v/>
      </c>
      <c r="F255" s="133">
        <f t="shared" si="423"/>
        <v>0</v>
      </c>
      <c r="G255" s="133"/>
      <c r="H255" s="133"/>
      <c r="I255" s="133"/>
      <c r="J255" s="133">
        <f t="shared" si="417"/>
        <v>0</v>
      </c>
      <c r="K255" s="133"/>
      <c r="L255" s="133"/>
      <c r="M255"/>
      <c r="N255"/>
      <c r="O255" s="53"/>
      <c r="P255" s="135"/>
      <c r="Q255" s="135"/>
      <c r="R255" s="133"/>
      <c r="S255" s="133"/>
      <c r="T255" s="133"/>
      <c r="U255" s="133"/>
      <c r="V255" s="133"/>
      <c r="W255" s="133"/>
      <c r="X255" s="70"/>
      <c r="Y255" s="53"/>
      <c r="Z255" s="135"/>
      <c r="AA255" s="135"/>
      <c r="AB255" s="70"/>
      <c r="AC255" s="70"/>
      <c r="AD255" s="70"/>
      <c r="AE255" s="70"/>
      <c r="AF255" s="70"/>
      <c r="AG255" s="135">
        <f t="shared" ref="AG255:AG260" si="424">VLOOKUP($O255,Namn,27)</f>
        <v>0</v>
      </c>
      <c r="AH255" s="135"/>
      <c r="AI255" s="53"/>
      <c r="AJ255" s="135"/>
      <c r="AK255" s="135"/>
      <c r="AL255" s="70"/>
      <c r="AM255" s="70"/>
      <c r="AN255" s="70"/>
      <c r="AO255" s="70"/>
      <c r="AP255" s="70"/>
      <c r="AQ255" s="70">
        <f t="shared" ref="AQ255:AQ260" si="425">VLOOKUP($O255,Namn,26)</f>
        <v>0</v>
      </c>
      <c r="AR255" s="70"/>
      <c r="AS255" s="53"/>
      <c r="AT255" s="135"/>
      <c r="AU255" s="135"/>
      <c r="AV255" s="70"/>
      <c r="AW255" s="70"/>
      <c r="AX255" s="70"/>
      <c r="AY255" s="70"/>
      <c r="AZ255" s="70"/>
      <c r="BC255" s="53"/>
      <c r="BD255" s="135"/>
      <c r="BE255" s="135"/>
      <c r="BF255" s="70"/>
      <c r="BG255" s="70"/>
      <c r="BH255" s="70"/>
      <c r="BI255" s="70"/>
      <c r="BJ255" s="70"/>
      <c r="BM255" s="53"/>
      <c r="BN255" s="135"/>
      <c r="BO255" s="135"/>
      <c r="BP255" s="70"/>
      <c r="BQ255" s="70"/>
      <c r="BR255" s="70"/>
      <c r="BS255" s="70"/>
      <c r="BT255" s="70"/>
      <c r="BW255" s="53"/>
      <c r="BX255" s="135"/>
      <c r="BY255" s="135"/>
      <c r="BZ255" s="70"/>
      <c r="CA255" s="70"/>
      <c r="CB255" s="70"/>
      <c r="CC255" s="70"/>
      <c r="CD255" s="70"/>
      <c r="CG255" s="53"/>
      <c r="CH255" s="135"/>
      <c r="CI255" s="135"/>
      <c r="CJ255" s="70"/>
      <c r="CK255" s="70"/>
      <c r="CL255" s="70"/>
      <c r="CM255" s="70"/>
      <c r="CN255" s="70"/>
      <c r="CO255" s="70"/>
      <c r="CP255" s="70"/>
      <c r="CR255" s="53"/>
      <c r="CS255" s="135"/>
      <c r="CT255" s="135"/>
      <c r="CU255" s="70"/>
      <c r="CV255" s="134"/>
      <c r="CW255" s="134"/>
      <c r="CX255" s="134"/>
      <c r="CY255" s="134"/>
      <c r="CZ255" s="134"/>
      <c r="DC255" s="53"/>
      <c r="DD255" s="135"/>
      <c r="DE255" s="135"/>
      <c r="DF255" s="70"/>
      <c r="DG255" s="134"/>
      <c r="DH255" s="134"/>
      <c r="DI255" s="134"/>
      <c r="DJ255" s="134"/>
      <c r="DM255" s="53"/>
      <c r="DN255" s="135"/>
      <c r="DO255" s="135"/>
      <c r="DP255" s="70"/>
      <c r="DQ255" s="134"/>
      <c r="DR255" s="134"/>
      <c r="DS255" s="134"/>
      <c r="DT255" s="134"/>
      <c r="DW255" s="53"/>
      <c r="DX255" s="135"/>
      <c r="DY255" s="135"/>
      <c r="DZ255" s="70"/>
      <c r="EA255" s="134"/>
      <c r="EB255" s="134"/>
      <c r="EC255" s="134"/>
      <c r="ED255" s="134"/>
      <c r="EG255" s="53"/>
      <c r="EH255" s="135"/>
      <c r="EI255" s="135"/>
      <c r="EJ255" s="70"/>
      <c r="EK255" s="134"/>
      <c r="EL255" s="134"/>
      <c r="EM255" s="134"/>
      <c r="EN255" s="134"/>
      <c r="EO255" s="134"/>
      <c r="ER255" s="53"/>
      <c r="ES255" s="135"/>
      <c r="ET255" s="135"/>
      <c r="EU255" s="70"/>
      <c r="EV255" s="134"/>
      <c r="EW255" s="134"/>
      <c r="EX255" s="134"/>
      <c r="EY255" s="134"/>
      <c r="IB255" s="53"/>
      <c r="IF255" s="70"/>
      <c r="IG255" s="70"/>
      <c r="IH255" s="70"/>
      <c r="II255" s="70"/>
      <c r="IJ255" s="245"/>
      <c r="IM255" s="53"/>
      <c r="IQ255" s="70"/>
      <c r="IR255" s="70"/>
      <c r="IS255" s="70"/>
      <c r="IT255" s="70"/>
      <c r="IU255" s="245"/>
    </row>
    <row r="256" spans="1:255" s="132" customFormat="1" x14ac:dyDescent="0.2">
      <c r="A256" s="53"/>
      <c r="B256" s="135">
        <f t="shared" si="414"/>
        <v>0</v>
      </c>
      <c r="C256" s="135">
        <f t="shared" si="415"/>
        <v>0</v>
      </c>
      <c r="D256" s="133">
        <f t="shared" si="416"/>
        <v>0</v>
      </c>
      <c r="E256" s="133" t="str">
        <f t="shared" si="422"/>
        <v/>
      </c>
      <c r="F256" s="133">
        <f t="shared" si="423"/>
        <v>0</v>
      </c>
      <c r="G256" s="133"/>
      <c r="H256" s="133"/>
      <c r="I256" s="133"/>
      <c r="J256" s="133">
        <f t="shared" si="417"/>
        <v>0</v>
      </c>
      <c r="K256" s="133"/>
      <c r="L256" s="133"/>
      <c r="M256"/>
      <c r="N256"/>
      <c r="O256" s="53"/>
      <c r="P256" s="135"/>
      <c r="Q256" s="135"/>
      <c r="R256" s="133"/>
      <c r="S256" s="133"/>
      <c r="T256" s="133"/>
      <c r="U256" s="133"/>
      <c r="V256" s="133"/>
      <c r="W256" s="133"/>
      <c r="X256" s="70"/>
      <c r="Y256" s="53"/>
      <c r="Z256" s="135"/>
      <c r="AA256" s="135"/>
      <c r="AB256" s="70"/>
      <c r="AC256" s="70"/>
      <c r="AD256" s="70"/>
      <c r="AE256" s="70"/>
      <c r="AF256" s="70"/>
      <c r="AG256" s="135">
        <f t="shared" si="424"/>
        <v>0</v>
      </c>
      <c r="AH256" s="135"/>
      <c r="AI256" s="53"/>
      <c r="AJ256" s="135"/>
      <c r="AK256" s="135"/>
      <c r="AL256" s="70"/>
      <c r="AM256" s="70"/>
      <c r="AN256" s="70"/>
      <c r="AO256" s="70"/>
      <c r="AP256" s="70"/>
      <c r="AQ256" s="70">
        <f t="shared" si="425"/>
        <v>0</v>
      </c>
      <c r="AR256" s="70"/>
      <c r="AS256" s="53"/>
      <c r="AT256" s="135"/>
      <c r="AU256" s="135"/>
      <c r="AV256" s="70"/>
      <c r="AW256" s="70"/>
      <c r="AX256" s="70"/>
      <c r="AY256" s="70"/>
      <c r="AZ256" s="70"/>
      <c r="BC256" s="53"/>
      <c r="BD256" s="135"/>
      <c r="BE256" s="135"/>
      <c r="BF256" s="70"/>
      <c r="BG256" s="70"/>
      <c r="BH256" s="70"/>
      <c r="BI256" s="70"/>
      <c r="BJ256" s="70"/>
      <c r="BM256" s="53"/>
      <c r="BN256" s="135"/>
      <c r="BO256" s="135"/>
      <c r="BP256" s="70"/>
      <c r="BQ256" s="70"/>
      <c r="BR256" s="70"/>
      <c r="BS256" s="70"/>
      <c r="BT256" s="70"/>
      <c r="BW256" s="53"/>
      <c r="BX256" s="135"/>
      <c r="BY256" s="135"/>
      <c r="BZ256" s="70"/>
      <c r="CA256" s="70"/>
      <c r="CB256" s="70"/>
      <c r="CC256" s="70"/>
      <c r="CD256" s="70"/>
      <c r="CG256" s="53"/>
      <c r="CH256" s="135"/>
      <c r="CI256" s="135"/>
      <c r="CJ256" s="70"/>
      <c r="CK256" s="70"/>
      <c r="CL256" s="70"/>
      <c r="CM256" s="70"/>
      <c r="CN256" s="70"/>
      <c r="CO256" s="70"/>
      <c r="CP256" s="70"/>
      <c r="CR256" s="53"/>
      <c r="CS256" s="135"/>
      <c r="CT256" s="135"/>
      <c r="CU256" s="70"/>
      <c r="CV256" s="134"/>
      <c r="CW256" s="134"/>
      <c r="CX256" s="134"/>
      <c r="CY256" s="134"/>
      <c r="CZ256" s="134"/>
      <c r="DC256" s="53"/>
      <c r="DD256" s="135"/>
      <c r="DE256" s="135"/>
      <c r="DF256" s="70"/>
      <c r="DG256" s="134"/>
      <c r="DH256" s="134"/>
      <c r="DI256" s="134"/>
      <c r="DJ256" s="134"/>
      <c r="DM256" s="53"/>
      <c r="DN256" s="135"/>
      <c r="DO256" s="135"/>
      <c r="DP256" s="70"/>
      <c r="DQ256" s="134"/>
      <c r="DR256" s="134"/>
      <c r="DS256" s="134"/>
      <c r="DT256" s="134"/>
      <c r="DW256" s="53"/>
      <c r="DX256" s="135"/>
      <c r="DY256" s="135"/>
      <c r="DZ256" s="70"/>
      <c r="EA256" s="134"/>
      <c r="EB256" s="134"/>
      <c r="EC256" s="134"/>
      <c r="ED256" s="134"/>
      <c r="EG256" s="53"/>
      <c r="EH256" s="135"/>
      <c r="EI256" s="135"/>
      <c r="EJ256" s="70"/>
      <c r="EK256" s="134"/>
      <c r="EL256" s="134"/>
      <c r="EM256" s="134"/>
      <c r="EN256" s="134"/>
      <c r="EO256" s="134"/>
      <c r="ER256" s="53"/>
      <c r="ES256" s="135"/>
      <c r="ET256" s="135"/>
      <c r="EU256" s="70"/>
      <c r="EV256" s="134"/>
      <c r="EW256" s="134"/>
      <c r="EX256" s="134"/>
      <c r="EY256" s="134"/>
      <c r="IB256" s="53"/>
      <c r="IJ256" s="245"/>
      <c r="IM256" s="53"/>
      <c r="IU256" s="245"/>
    </row>
    <row r="257" spans="1:255" s="132" customFormat="1" x14ac:dyDescent="0.2">
      <c r="A257" s="53"/>
      <c r="B257" s="135">
        <f t="shared" si="414"/>
        <v>0</v>
      </c>
      <c r="C257" s="135">
        <f t="shared" si="415"/>
        <v>0</v>
      </c>
      <c r="D257" s="133">
        <f t="shared" si="416"/>
        <v>0</v>
      </c>
      <c r="E257" s="133" t="str">
        <f t="shared" si="422"/>
        <v/>
      </c>
      <c r="F257" s="133">
        <f t="shared" si="423"/>
        <v>0</v>
      </c>
      <c r="G257" s="133"/>
      <c r="H257" s="133"/>
      <c r="I257" s="133"/>
      <c r="J257" s="133">
        <f t="shared" si="417"/>
        <v>0</v>
      </c>
      <c r="K257" s="133"/>
      <c r="L257" s="133"/>
      <c r="M257"/>
      <c r="N257"/>
      <c r="O257" s="128"/>
      <c r="P257" s="135"/>
      <c r="Q257" s="135"/>
      <c r="R257" s="133"/>
      <c r="S257" s="133"/>
      <c r="T257" s="133"/>
      <c r="U257" s="133"/>
      <c r="V257" s="133"/>
      <c r="W257" s="133"/>
      <c r="X257" s="70"/>
      <c r="Y257" s="128"/>
      <c r="Z257" s="135"/>
      <c r="AA257" s="135"/>
      <c r="AB257" s="70"/>
      <c r="AC257" s="70"/>
      <c r="AD257" s="70"/>
      <c r="AE257" s="70"/>
      <c r="AF257" s="70"/>
      <c r="AG257" s="135">
        <f t="shared" si="424"/>
        <v>0</v>
      </c>
      <c r="AH257" s="135"/>
      <c r="AI257" s="128"/>
      <c r="AJ257" s="135"/>
      <c r="AK257" s="135"/>
      <c r="AL257" s="70"/>
      <c r="AM257" s="70"/>
      <c r="AN257" s="70"/>
      <c r="AO257" s="70"/>
      <c r="AP257" s="70"/>
      <c r="AQ257" s="70">
        <f t="shared" si="425"/>
        <v>0</v>
      </c>
      <c r="AR257" s="70"/>
      <c r="AS257" s="128"/>
      <c r="AT257" s="135"/>
      <c r="AU257" s="135"/>
      <c r="AV257" s="70"/>
      <c r="AW257" s="70"/>
      <c r="AX257" s="70"/>
      <c r="AY257" s="70"/>
      <c r="AZ257" s="70"/>
      <c r="BC257" s="128"/>
      <c r="BD257" s="135"/>
      <c r="BE257" s="135"/>
      <c r="BF257" s="70"/>
      <c r="BG257" s="70"/>
      <c r="BH257" s="70"/>
      <c r="BI257" s="70"/>
      <c r="BJ257" s="70"/>
      <c r="BM257" s="128"/>
      <c r="BN257" s="135"/>
      <c r="BO257" s="135"/>
      <c r="BP257" s="70"/>
      <c r="BQ257" s="70"/>
      <c r="BR257" s="70"/>
      <c r="BS257" s="70"/>
      <c r="BT257" s="70"/>
      <c r="BW257" s="128"/>
      <c r="BX257" s="135"/>
      <c r="BY257" s="135"/>
      <c r="BZ257" s="70"/>
      <c r="CA257" s="70"/>
      <c r="CB257" s="70"/>
      <c r="CC257" s="70"/>
      <c r="CD257" s="70"/>
      <c r="CG257" s="128"/>
      <c r="CH257" s="135"/>
      <c r="CI257" s="135"/>
      <c r="CJ257" s="70"/>
      <c r="CK257" s="70"/>
      <c r="CL257" s="70"/>
      <c r="CM257" s="70"/>
      <c r="CN257" s="70"/>
      <c r="CO257" s="70"/>
      <c r="CP257" s="70"/>
      <c r="CR257" s="128"/>
      <c r="CS257" s="135"/>
      <c r="CT257" s="135"/>
      <c r="CU257" s="70"/>
      <c r="CV257" s="134"/>
      <c r="CW257" s="134"/>
      <c r="CX257" s="134"/>
      <c r="CY257" s="134"/>
      <c r="CZ257" s="134"/>
      <c r="DC257" s="128"/>
      <c r="DD257" s="135"/>
      <c r="DE257" s="135"/>
      <c r="DF257" s="70"/>
      <c r="DG257" s="134"/>
      <c r="DH257" s="134"/>
      <c r="DI257" s="134"/>
      <c r="DJ257" s="134"/>
      <c r="DM257" s="128"/>
      <c r="DN257" s="135"/>
      <c r="DO257" s="135"/>
      <c r="DP257" s="70"/>
      <c r="DQ257" s="134"/>
      <c r="DR257" s="134"/>
      <c r="DS257" s="134"/>
      <c r="DT257" s="134"/>
      <c r="DW257" s="128"/>
      <c r="DX257" s="135"/>
      <c r="DY257" s="135"/>
      <c r="DZ257" s="70"/>
      <c r="EA257" s="134"/>
      <c r="EB257" s="134"/>
      <c r="EC257" s="134"/>
      <c r="ED257" s="134"/>
      <c r="EG257" s="128"/>
      <c r="EH257" s="135"/>
      <c r="EI257" s="135"/>
      <c r="EJ257" s="70"/>
      <c r="EK257" s="134"/>
      <c r="EL257" s="134"/>
      <c r="EM257" s="134"/>
      <c r="EN257" s="134"/>
      <c r="EO257" s="134"/>
      <c r="ER257" s="128"/>
      <c r="ES257" s="135"/>
      <c r="ET257" s="135"/>
      <c r="EU257" s="70"/>
      <c r="EV257" s="134"/>
      <c r="EW257" s="134"/>
      <c r="EX257" s="134"/>
      <c r="EY257" s="134"/>
      <c r="IB257" s="53"/>
      <c r="IJ257" s="245"/>
      <c r="IM257" s="53"/>
      <c r="IU257" s="245"/>
    </row>
    <row r="258" spans="1:255" s="132" customFormat="1" x14ac:dyDescent="0.2">
      <c r="A258" s="53"/>
      <c r="B258" s="135">
        <f t="shared" si="414"/>
        <v>0</v>
      </c>
      <c r="C258" s="135">
        <f t="shared" si="415"/>
        <v>0</v>
      </c>
      <c r="D258" s="133">
        <f t="shared" si="416"/>
        <v>0</v>
      </c>
      <c r="E258" s="133" t="s">
        <v>327</v>
      </c>
      <c r="F258" s="133">
        <f t="shared" si="423"/>
        <v>0</v>
      </c>
      <c r="G258" s="133"/>
      <c r="H258" s="133"/>
      <c r="I258" s="133"/>
      <c r="J258" s="133">
        <f t="shared" si="417"/>
        <v>0</v>
      </c>
      <c r="K258" s="133"/>
      <c r="L258" s="133"/>
      <c r="M258"/>
      <c r="N258"/>
      <c r="O258" s="53"/>
      <c r="P258" s="135"/>
      <c r="Q258" s="135"/>
      <c r="R258" s="133"/>
      <c r="S258" s="133"/>
      <c r="T258" s="133"/>
      <c r="U258" s="133"/>
      <c r="V258" s="133"/>
      <c r="W258" s="133"/>
      <c r="X258" s="70"/>
      <c r="Y258" s="53"/>
      <c r="Z258" s="135"/>
      <c r="AA258" s="135"/>
      <c r="AB258" s="70"/>
      <c r="AC258" s="70"/>
      <c r="AD258" s="70"/>
      <c r="AE258" s="70"/>
      <c r="AF258" s="70"/>
      <c r="AG258" s="135">
        <f t="shared" si="424"/>
        <v>0</v>
      </c>
      <c r="AH258" s="135"/>
      <c r="AI258" s="53"/>
      <c r="AJ258" s="135"/>
      <c r="AK258" s="135"/>
      <c r="AL258" s="70"/>
      <c r="AM258" s="70"/>
      <c r="AN258" s="70"/>
      <c r="AO258" s="70"/>
      <c r="AP258" s="70"/>
      <c r="AQ258" s="70">
        <f t="shared" si="425"/>
        <v>0</v>
      </c>
      <c r="AR258" s="70"/>
      <c r="AS258" s="53"/>
      <c r="AT258" s="135"/>
      <c r="AU258" s="135"/>
      <c r="AV258" s="70"/>
      <c r="AW258" s="70"/>
      <c r="AX258" s="70"/>
      <c r="AY258" s="70"/>
      <c r="AZ258" s="70"/>
      <c r="BC258" s="53"/>
      <c r="BD258" s="135"/>
      <c r="BE258" s="135"/>
      <c r="BF258" s="70"/>
      <c r="BG258" s="70"/>
      <c r="BH258" s="70"/>
      <c r="BI258" s="70"/>
      <c r="BJ258" s="70"/>
      <c r="BM258" s="53"/>
      <c r="BN258" s="135"/>
      <c r="BO258" s="135"/>
      <c r="BP258" s="70"/>
      <c r="BQ258" s="70"/>
      <c r="BR258" s="70"/>
      <c r="BS258" s="70"/>
      <c r="BT258" s="70"/>
      <c r="BW258" s="53"/>
      <c r="BX258" s="135"/>
      <c r="BY258" s="135"/>
      <c r="BZ258" s="70"/>
      <c r="CA258" s="70"/>
      <c r="CB258" s="70"/>
      <c r="CC258" s="70"/>
      <c r="CD258" s="70"/>
      <c r="CG258" s="53"/>
      <c r="CH258" s="135"/>
      <c r="CI258" s="135"/>
      <c r="CJ258" s="70"/>
      <c r="CK258" s="70"/>
      <c r="CL258" s="70"/>
      <c r="CM258" s="70"/>
      <c r="CN258" s="70"/>
      <c r="CO258" s="70"/>
      <c r="CP258" s="70"/>
      <c r="CR258" s="53"/>
      <c r="CS258" s="135"/>
      <c r="CT258" s="135"/>
      <c r="CU258" s="70"/>
      <c r="CV258" s="134"/>
      <c r="CW258" s="134"/>
      <c r="CX258" s="134"/>
      <c r="CY258" s="134"/>
      <c r="CZ258" s="134"/>
      <c r="DC258" s="53"/>
      <c r="DD258" s="135"/>
      <c r="DE258" s="135"/>
      <c r="DF258" s="70"/>
      <c r="DG258" s="134"/>
      <c r="DH258" s="134"/>
      <c r="DI258" s="134"/>
      <c r="DJ258" s="134"/>
      <c r="DM258" s="53"/>
      <c r="DN258" s="135"/>
      <c r="DO258" s="135"/>
      <c r="DP258" s="70"/>
      <c r="DQ258" s="134"/>
      <c r="DR258" s="134"/>
      <c r="DS258" s="134"/>
      <c r="DT258" s="134"/>
      <c r="DW258" s="53"/>
      <c r="DX258" s="135"/>
      <c r="DY258" s="135"/>
      <c r="DZ258" s="70"/>
      <c r="EA258" s="134"/>
      <c r="EB258" s="134"/>
      <c r="EC258" s="134"/>
      <c r="ED258" s="134"/>
      <c r="EG258" s="53"/>
      <c r="EH258" s="135"/>
      <c r="EI258" s="135"/>
      <c r="EJ258" s="70"/>
      <c r="EK258" s="134"/>
      <c r="EL258" s="134"/>
      <c r="EM258" s="134"/>
      <c r="EN258" s="134"/>
      <c r="EO258" s="134"/>
      <c r="ER258" s="53"/>
      <c r="ES258" s="135"/>
      <c r="ET258" s="135"/>
      <c r="EU258" s="70"/>
      <c r="EV258" s="134"/>
      <c r="EW258" s="134"/>
      <c r="EX258" s="134"/>
      <c r="EY258" s="134"/>
      <c r="IB258" s="53"/>
      <c r="IJ258" s="245"/>
      <c r="IM258" s="53"/>
      <c r="IU258" s="245"/>
    </row>
    <row r="259" spans="1:255" s="132" customFormat="1" x14ac:dyDescent="0.2">
      <c r="A259"/>
      <c r="B259" s="135">
        <f t="shared" si="414"/>
        <v>0</v>
      </c>
      <c r="C259" s="135">
        <f t="shared" si="415"/>
        <v>0</v>
      </c>
      <c r="D259" s="133">
        <f t="shared" si="416"/>
        <v>0</v>
      </c>
      <c r="E259" s="133" t="str">
        <f t="shared" ref="E259:E264" si="426">IF(VLOOKUP(A259,Namn,8)="X","Elit",IF(VLOOKUP(A259,Namn,9)="X","A",IF(VLOOKUP(A259,Namn,10)="X","B",IF(VLOOKUP(A259,Namn,11)="X","C",IF(VLOOKUP(A259,Namn,12)="X","D",IF(VLOOKUP(A259,Namn,13)="X","OB",IF(VLOOKUP(A259,Namn,10)="X","OG","")))))))</f>
        <v/>
      </c>
      <c r="F259" s="133">
        <f t="shared" si="423"/>
        <v>0</v>
      </c>
      <c r="G259" s="133"/>
      <c r="H259" s="133"/>
      <c r="I259" s="133"/>
      <c r="J259" s="133">
        <f t="shared" si="417"/>
        <v>0</v>
      </c>
      <c r="K259" s="133"/>
      <c r="L259" s="133"/>
      <c r="M259"/>
      <c r="N259"/>
      <c r="O259" s="53"/>
      <c r="P259" s="135"/>
      <c r="Q259" s="135"/>
      <c r="R259" s="133"/>
      <c r="S259" s="133"/>
      <c r="T259" s="133"/>
      <c r="U259" s="133"/>
      <c r="V259" s="133"/>
      <c r="W259" s="133"/>
      <c r="X259" s="70"/>
      <c r="Y259" s="53"/>
      <c r="Z259" s="135"/>
      <c r="AA259" s="135"/>
      <c r="AB259" s="70"/>
      <c r="AC259" s="70"/>
      <c r="AD259" s="70"/>
      <c r="AE259" s="70"/>
      <c r="AF259" s="70"/>
      <c r="AG259" s="135">
        <f t="shared" si="424"/>
        <v>0</v>
      </c>
      <c r="AH259" s="135"/>
      <c r="AI259" s="53"/>
      <c r="AJ259" s="135"/>
      <c r="AK259" s="135"/>
      <c r="AL259" s="70"/>
      <c r="AM259" s="70"/>
      <c r="AN259" s="70"/>
      <c r="AO259" s="70"/>
      <c r="AP259" s="70"/>
      <c r="AQ259" s="70">
        <f t="shared" si="425"/>
        <v>0</v>
      </c>
      <c r="AR259" s="70"/>
      <c r="AS259" s="53"/>
      <c r="AT259" s="135"/>
      <c r="AU259" s="135"/>
      <c r="AV259" s="70"/>
      <c r="AW259" s="70"/>
      <c r="AX259" s="70"/>
      <c r="AY259" s="70"/>
      <c r="AZ259" s="70"/>
      <c r="BC259" s="53"/>
      <c r="BD259" s="135"/>
      <c r="BE259" s="135"/>
      <c r="BF259" s="70"/>
      <c r="BG259" s="70"/>
      <c r="BH259" s="70"/>
      <c r="BI259" s="70"/>
      <c r="BJ259" s="70"/>
      <c r="BM259" s="53"/>
      <c r="BN259" s="135"/>
      <c r="BO259" s="135"/>
      <c r="BP259" s="70"/>
      <c r="BQ259" s="70"/>
      <c r="BR259" s="70"/>
      <c r="BS259" s="70"/>
      <c r="BT259" s="70"/>
      <c r="BW259" s="53"/>
      <c r="BX259" s="135"/>
      <c r="BY259" s="135"/>
      <c r="BZ259" s="70"/>
      <c r="CA259" s="70"/>
      <c r="CB259" s="70"/>
      <c r="CC259" s="70"/>
      <c r="CD259" s="70"/>
      <c r="CG259" s="53"/>
      <c r="CH259" s="135"/>
      <c r="CI259" s="135"/>
      <c r="CJ259" s="70"/>
      <c r="CK259" s="70"/>
      <c r="CL259" s="70"/>
      <c r="CM259" s="70"/>
      <c r="CN259" s="70"/>
      <c r="CO259" s="70"/>
      <c r="CP259" s="70"/>
      <c r="CR259" s="53"/>
      <c r="CS259" s="135"/>
      <c r="CT259" s="135"/>
      <c r="CU259" s="70"/>
      <c r="CV259" s="134"/>
      <c r="CW259" s="134"/>
      <c r="CX259" s="134"/>
      <c r="CY259" s="134"/>
      <c r="CZ259" s="134"/>
      <c r="DC259" s="53"/>
      <c r="DD259" s="135"/>
      <c r="DE259" s="135"/>
      <c r="DF259" s="70"/>
      <c r="DG259" s="134"/>
      <c r="DH259" s="134"/>
      <c r="DI259" s="134"/>
      <c r="DJ259" s="134"/>
      <c r="DM259" s="53"/>
      <c r="DN259" s="135"/>
      <c r="DO259" s="135"/>
      <c r="DP259" s="70"/>
      <c r="DQ259" s="134"/>
      <c r="DR259" s="134"/>
      <c r="DS259" s="134"/>
      <c r="DT259" s="134"/>
      <c r="DW259" s="53"/>
      <c r="DX259" s="135"/>
      <c r="DY259" s="135"/>
      <c r="DZ259" s="70"/>
      <c r="EA259" s="134"/>
      <c r="EB259" s="134"/>
      <c r="EC259" s="134"/>
      <c r="ED259" s="134"/>
      <c r="EG259" s="53"/>
      <c r="EH259" s="135"/>
      <c r="EI259" s="135"/>
      <c r="EJ259" s="70"/>
      <c r="EK259" s="134"/>
      <c r="EL259" s="134"/>
      <c r="EM259" s="134"/>
      <c r="EN259" s="134"/>
      <c r="EO259" s="134"/>
      <c r="ER259" s="53"/>
      <c r="ES259" s="135"/>
      <c r="ET259" s="135"/>
      <c r="EU259" s="70"/>
      <c r="EV259" s="134"/>
      <c r="EW259" s="134"/>
      <c r="EX259" s="134"/>
      <c r="EY259" s="134"/>
      <c r="IB259" s="53"/>
      <c r="IJ259" s="245"/>
      <c r="IM259" s="53"/>
      <c r="IU259" s="245"/>
    </row>
    <row r="260" spans="1:255" s="132" customFormat="1" x14ac:dyDescent="0.2">
      <c r="A260" s="53"/>
      <c r="B260" s="135">
        <f t="shared" si="414"/>
        <v>0</v>
      </c>
      <c r="C260" s="135">
        <f t="shared" si="415"/>
        <v>0</v>
      </c>
      <c r="D260" s="133">
        <f t="shared" si="416"/>
        <v>0</v>
      </c>
      <c r="E260" s="133" t="str">
        <f t="shared" si="426"/>
        <v/>
      </c>
      <c r="F260" s="133">
        <f t="shared" si="423"/>
        <v>0</v>
      </c>
      <c r="G260" s="133"/>
      <c r="H260" s="133"/>
      <c r="I260" s="133"/>
      <c r="J260" s="133">
        <f t="shared" si="417"/>
        <v>0</v>
      </c>
      <c r="K260" s="133"/>
      <c r="L260" s="133"/>
      <c r="M260"/>
      <c r="N260"/>
      <c r="O260" s="53"/>
      <c r="P260" s="135"/>
      <c r="Q260" s="135"/>
      <c r="R260" s="133"/>
      <c r="S260" s="133"/>
      <c r="T260" s="133"/>
      <c r="U260" s="133"/>
      <c r="V260" s="133"/>
      <c r="W260" s="133"/>
      <c r="X260" s="70"/>
      <c r="Y260" s="53"/>
      <c r="Z260" s="135"/>
      <c r="AA260" s="135"/>
      <c r="AB260" s="70"/>
      <c r="AC260" s="70"/>
      <c r="AD260" s="70"/>
      <c r="AE260" s="70"/>
      <c r="AF260" s="70"/>
      <c r="AG260" s="135">
        <f t="shared" si="424"/>
        <v>0</v>
      </c>
      <c r="AH260" s="135"/>
      <c r="AI260" s="53"/>
      <c r="AJ260" s="135"/>
      <c r="AK260" s="135"/>
      <c r="AL260" s="70"/>
      <c r="AM260" s="70"/>
      <c r="AN260" s="70"/>
      <c r="AO260" s="70"/>
      <c r="AP260" s="70"/>
      <c r="AQ260" s="70">
        <f t="shared" si="425"/>
        <v>0</v>
      </c>
      <c r="AR260" s="70"/>
      <c r="AS260" s="53"/>
      <c r="AT260" s="135"/>
      <c r="AU260" s="135"/>
      <c r="AV260" s="70"/>
      <c r="AW260" s="70"/>
      <c r="AX260" s="70"/>
      <c r="AY260" s="70"/>
      <c r="AZ260" s="70"/>
      <c r="BC260" s="53"/>
      <c r="BD260" s="135"/>
      <c r="BE260" s="135"/>
      <c r="BF260" s="70"/>
      <c r="BG260" s="70"/>
      <c r="BH260" s="70"/>
      <c r="BI260" s="70"/>
      <c r="BJ260" s="70"/>
      <c r="BM260" s="53"/>
      <c r="BN260" s="135"/>
      <c r="BO260" s="135"/>
      <c r="BP260" s="70"/>
      <c r="BQ260" s="70"/>
      <c r="BR260" s="70"/>
      <c r="BS260" s="70"/>
      <c r="BT260" s="70"/>
      <c r="BW260" s="53"/>
      <c r="BX260" s="135"/>
      <c r="BY260" s="135"/>
      <c r="BZ260" s="70"/>
      <c r="CA260" s="70"/>
      <c r="CB260" s="70"/>
      <c r="CC260" s="70"/>
      <c r="CD260" s="70"/>
      <c r="CG260" s="53"/>
      <c r="CH260" s="135"/>
      <c r="CI260" s="135"/>
      <c r="CJ260" s="70"/>
      <c r="CK260" s="70"/>
      <c r="CL260" s="70"/>
      <c r="CM260" s="70"/>
      <c r="CN260" s="70"/>
      <c r="CO260" s="70"/>
      <c r="CP260" s="70"/>
      <c r="CR260" s="53"/>
      <c r="CS260" s="135"/>
      <c r="CT260" s="135"/>
      <c r="CU260" s="70"/>
      <c r="CV260" s="134"/>
      <c r="CW260" s="134"/>
      <c r="CX260" s="134"/>
      <c r="CY260" s="134"/>
      <c r="CZ260" s="134"/>
      <c r="DC260" s="53"/>
      <c r="DD260" s="135"/>
      <c r="DE260" s="135"/>
      <c r="DF260" s="70"/>
      <c r="DG260" s="134"/>
      <c r="DH260" s="134"/>
      <c r="DI260" s="134"/>
      <c r="DJ260" s="134"/>
      <c r="DM260" s="53"/>
      <c r="DN260" s="135"/>
      <c r="DO260" s="135"/>
      <c r="DP260" s="70"/>
      <c r="DQ260" s="134"/>
      <c r="DR260" s="134"/>
      <c r="DS260" s="134"/>
      <c r="DT260" s="134"/>
      <c r="DW260" s="53"/>
      <c r="DX260" s="135"/>
      <c r="DY260" s="135"/>
      <c r="DZ260" s="70"/>
      <c r="EA260" s="134"/>
      <c r="EB260" s="134"/>
      <c r="EC260" s="134"/>
      <c r="ED260" s="134"/>
      <c r="EG260" s="53"/>
      <c r="EH260" s="135"/>
      <c r="EI260" s="135"/>
      <c r="EJ260" s="70"/>
      <c r="EK260" s="134"/>
      <c r="EL260" s="134"/>
      <c r="EM260" s="134"/>
      <c r="EN260" s="134"/>
      <c r="EO260" s="134"/>
      <c r="ER260" s="53"/>
      <c r="ES260" s="135"/>
      <c r="ET260" s="135"/>
      <c r="EU260" s="70"/>
      <c r="EV260" s="134"/>
      <c r="EW260" s="134"/>
      <c r="EX260" s="134"/>
      <c r="EY260" s="134"/>
      <c r="IB260" s="53"/>
      <c r="IJ260" s="245"/>
      <c r="IM260" s="53"/>
      <c r="IU260" s="245"/>
    </row>
    <row r="261" spans="1:255" s="132" customFormat="1" x14ac:dyDescent="0.2">
      <c r="A261" s="53"/>
      <c r="B261" s="135">
        <f t="shared" si="414"/>
        <v>0</v>
      </c>
      <c r="C261" s="135">
        <f t="shared" si="415"/>
        <v>0</v>
      </c>
      <c r="D261" s="133">
        <f t="shared" si="416"/>
        <v>0</v>
      </c>
      <c r="E261" s="133" t="str">
        <f t="shared" si="426"/>
        <v/>
      </c>
      <c r="F261" s="133">
        <f t="shared" si="423"/>
        <v>0</v>
      </c>
      <c r="G261" s="133"/>
      <c r="H261" s="133"/>
      <c r="I261" s="133"/>
      <c r="J261" s="133">
        <f t="shared" si="417"/>
        <v>0</v>
      </c>
      <c r="K261" s="133"/>
      <c r="L261" s="133"/>
      <c r="M261"/>
      <c r="N261"/>
      <c r="O261" s="53"/>
      <c r="P261"/>
      <c r="Q261"/>
      <c r="R261"/>
      <c r="S261"/>
      <c r="T261"/>
      <c r="U261"/>
      <c r="V261"/>
      <c r="W261"/>
      <c r="Y261" s="53"/>
      <c r="AI261" s="53"/>
      <c r="AS261" s="53"/>
      <c r="BC261" s="53"/>
      <c r="BM261" s="53"/>
      <c r="BW261" s="53"/>
      <c r="CG261" s="53"/>
      <c r="CR261" s="53"/>
      <c r="CV261" s="243"/>
      <c r="CW261" s="243"/>
      <c r="CX261" s="243"/>
      <c r="CY261" s="243"/>
      <c r="CZ261" s="243"/>
      <c r="DC261" s="53"/>
      <c r="DG261" s="243"/>
      <c r="DH261" s="243"/>
      <c r="DI261" s="243"/>
      <c r="DJ261" s="243"/>
      <c r="DM261" s="53"/>
      <c r="DQ261" s="243"/>
      <c r="DR261" s="243"/>
      <c r="DS261" s="243"/>
      <c r="DT261" s="243"/>
      <c r="DW261" s="53"/>
      <c r="EA261" s="243"/>
      <c r="EB261" s="243"/>
      <c r="EC261" s="243"/>
      <c r="ED261" s="243"/>
      <c r="EG261" s="53"/>
      <c r="EK261" s="243"/>
      <c r="EL261" s="243"/>
      <c r="EM261" s="243"/>
      <c r="EN261" s="243"/>
      <c r="EO261" s="243"/>
      <c r="ER261" s="53"/>
      <c r="EV261" s="243"/>
      <c r="EW261" s="243"/>
      <c r="EX261" s="243"/>
      <c r="EY261" s="243"/>
      <c r="IB261" s="53"/>
      <c r="IJ261" s="245"/>
      <c r="IM261" s="53"/>
      <c r="IU261" s="245"/>
    </row>
    <row r="262" spans="1:255" s="132" customFormat="1" x14ac:dyDescent="0.2">
      <c r="A262" s="53"/>
      <c r="B262" s="135">
        <f t="shared" si="414"/>
        <v>0</v>
      </c>
      <c r="C262" s="135">
        <f t="shared" si="415"/>
        <v>0</v>
      </c>
      <c r="D262" s="133">
        <f t="shared" si="416"/>
        <v>0</v>
      </c>
      <c r="E262" s="133" t="str">
        <f t="shared" si="426"/>
        <v/>
      </c>
      <c r="F262" s="133">
        <f t="shared" si="423"/>
        <v>0</v>
      </c>
      <c r="G262" s="133"/>
      <c r="H262" s="133"/>
      <c r="I262" s="133"/>
      <c r="J262" s="133">
        <f t="shared" si="417"/>
        <v>0</v>
      </c>
      <c r="K262" s="133"/>
      <c r="L262" s="133"/>
      <c r="M262"/>
      <c r="N262"/>
      <c r="O262"/>
      <c r="P262" s="135"/>
      <c r="Q262" s="135"/>
      <c r="R262" s="133"/>
      <c r="S262" s="133"/>
      <c r="T262" s="133"/>
      <c r="U262" s="133"/>
      <c r="V262" s="133"/>
      <c r="W262" s="133"/>
      <c r="X262" s="70"/>
      <c r="Z262" s="135"/>
      <c r="AA262" s="135"/>
      <c r="AB262" s="70"/>
      <c r="AC262" s="70"/>
      <c r="AD262" s="70"/>
      <c r="AE262" s="70"/>
      <c r="AF262" s="70"/>
      <c r="AG262" s="135">
        <f t="shared" ref="AG262:AG267" si="427">VLOOKUP($O262,Namn,27)</f>
        <v>0</v>
      </c>
      <c r="AH262" s="135"/>
      <c r="AJ262" s="135"/>
      <c r="AK262" s="135"/>
      <c r="AL262" s="70"/>
      <c r="AM262" s="70"/>
      <c r="AN262" s="70"/>
      <c r="AO262" s="70"/>
      <c r="AP262" s="70"/>
      <c r="AQ262" s="70">
        <f t="shared" ref="AQ262:AQ267" si="428">VLOOKUP($O262,Namn,26)</f>
        <v>0</v>
      </c>
      <c r="AR262" s="70"/>
      <c r="AT262" s="135"/>
      <c r="AU262" s="135"/>
      <c r="AV262" s="70"/>
      <c r="AW262" s="70"/>
      <c r="AX262" s="70"/>
      <c r="AY262" s="70"/>
      <c r="AZ262" s="70"/>
      <c r="BD262" s="135"/>
      <c r="BE262" s="135"/>
      <c r="BF262" s="70"/>
      <c r="BG262" s="70"/>
      <c r="BH262" s="70"/>
      <c r="BI262" s="70"/>
      <c r="BJ262" s="70"/>
      <c r="BN262" s="135"/>
      <c r="BO262" s="135"/>
      <c r="BP262" s="70"/>
      <c r="BQ262" s="70"/>
      <c r="BR262" s="70"/>
      <c r="BS262" s="70"/>
      <c r="BT262" s="70"/>
      <c r="BX262" s="135"/>
      <c r="BY262" s="135"/>
      <c r="BZ262" s="70"/>
      <c r="CA262" s="70"/>
      <c r="CB262" s="70"/>
      <c r="CC262" s="70"/>
      <c r="CD262" s="70"/>
      <c r="CH262" s="135"/>
      <c r="CI262" s="135"/>
      <c r="CJ262" s="70"/>
      <c r="CK262" s="70"/>
      <c r="CL262" s="70"/>
      <c r="CM262" s="70"/>
      <c r="CN262" s="70"/>
      <c r="CO262" s="70"/>
      <c r="CP262" s="70"/>
      <c r="CS262" s="135"/>
      <c r="CT262" s="135"/>
      <c r="CU262" s="70"/>
      <c r="CV262" s="134"/>
      <c r="CW262" s="134"/>
      <c r="CX262" s="134"/>
      <c r="CY262" s="134"/>
      <c r="CZ262" s="134"/>
      <c r="DD262" s="135"/>
      <c r="DE262" s="135"/>
      <c r="DF262" s="70"/>
      <c r="DG262" s="134"/>
      <c r="DH262" s="134"/>
      <c r="DI262" s="134"/>
      <c r="DJ262" s="134"/>
      <c r="DN262" s="135"/>
      <c r="DO262" s="135"/>
      <c r="DP262" s="70"/>
      <c r="DQ262" s="134"/>
      <c r="DR262" s="134"/>
      <c r="DS262" s="134"/>
      <c r="DT262" s="134"/>
      <c r="DX262" s="135"/>
      <c r="DY262" s="135"/>
      <c r="DZ262" s="70"/>
      <c r="EA262" s="134"/>
      <c r="EB262" s="134"/>
      <c r="EC262" s="134"/>
      <c r="ED262" s="134"/>
      <c r="EH262" s="135"/>
      <c r="EI262" s="135"/>
      <c r="EJ262" s="70"/>
      <c r="EK262" s="134"/>
      <c r="EL262" s="134"/>
      <c r="EM262" s="134"/>
      <c r="EN262" s="134"/>
      <c r="EO262" s="134"/>
      <c r="ES262" s="135"/>
      <c r="ET262" s="135"/>
      <c r="EU262" s="70"/>
      <c r="EV262" s="134"/>
      <c r="EW262" s="134"/>
      <c r="EX262" s="134"/>
      <c r="EY262" s="134"/>
      <c r="IB262" s="53"/>
      <c r="IJ262" s="245"/>
      <c r="IM262" s="53"/>
      <c r="IU262" s="245"/>
    </row>
    <row r="263" spans="1:255" s="132" customFormat="1" x14ac:dyDescent="0.2">
      <c r="A263"/>
      <c r="B263" s="135">
        <f t="shared" si="414"/>
        <v>0</v>
      </c>
      <c r="C263" s="135">
        <f t="shared" si="415"/>
        <v>0</v>
      </c>
      <c r="D263" s="133">
        <f t="shared" si="416"/>
        <v>0</v>
      </c>
      <c r="E263" s="133" t="str">
        <f t="shared" si="426"/>
        <v/>
      </c>
      <c r="F263" s="133">
        <f t="shared" si="423"/>
        <v>0</v>
      </c>
      <c r="G263" s="133"/>
      <c r="H263" s="133"/>
      <c r="I263" s="133"/>
      <c r="J263" s="133">
        <f t="shared" si="417"/>
        <v>0</v>
      </c>
      <c r="K263" s="133"/>
      <c r="L263" s="133"/>
      <c r="M263"/>
      <c r="N263"/>
      <c r="O263" s="53"/>
      <c r="P263" s="135"/>
      <c r="Q263" s="135"/>
      <c r="R263" s="133"/>
      <c r="S263" s="133"/>
      <c r="T263" s="133"/>
      <c r="U263" s="133"/>
      <c r="V263" s="133"/>
      <c r="W263" s="133"/>
      <c r="X263" s="70"/>
      <c r="Y263" s="53"/>
      <c r="Z263" s="135"/>
      <c r="AA263" s="135"/>
      <c r="AB263" s="70"/>
      <c r="AC263" s="70"/>
      <c r="AD263" s="70"/>
      <c r="AE263" s="70"/>
      <c r="AF263" s="70"/>
      <c r="AG263" s="135">
        <f t="shared" si="427"/>
        <v>0</v>
      </c>
      <c r="AH263" s="135"/>
      <c r="AI263" s="53"/>
      <c r="AJ263" s="135"/>
      <c r="AK263" s="135"/>
      <c r="AL263" s="70"/>
      <c r="AM263" s="70"/>
      <c r="AN263" s="70"/>
      <c r="AO263" s="70"/>
      <c r="AP263" s="70"/>
      <c r="AQ263" s="70">
        <f t="shared" si="428"/>
        <v>0</v>
      </c>
      <c r="AR263" s="70"/>
      <c r="AS263" s="53"/>
      <c r="AT263" s="135"/>
      <c r="AU263" s="135"/>
      <c r="AV263" s="70"/>
      <c r="AW263" s="70"/>
      <c r="AX263" s="70"/>
      <c r="AY263" s="70"/>
      <c r="AZ263" s="70"/>
      <c r="BC263" s="53"/>
      <c r="BD263" s="135"/>
      <c r="BE263" s="135"/>
      <c r="BF263" s="70"/>
      <c r="BG263" s="70"/>
      <c r="BH263" s="70"/>
      <c r="BI263" s="70"/>
      <c r="BJ263" s="70"/>
      <c r="BM263" s="53"/>
      <c r="BN263" s="135"/>
      <c r="BO263" s="135"/>
      <c r="BP263" s="70"/>
      <c r="BQ263" s="70"/>
      <c r="BR263" s="70"/>
      <c r="BS263" s="70"/>
      <c r="BT263" s="70"/>
      <c r="BW263" s="53"/>
      <c r="BX263" s="135"/>
      <c r="BY263" s="135"/>
      <c r="BZ263" s="70"/>
      <c r="CA263" s="70"/>
      <c r="CB263" s="70"/>
      <c r="CC263" s="70"/>
      <c r="CD263" s="70"/>
      <c r="CG263" s="53"/>
      <c r="CH263" s="135"/>
      <c r="CI263" s="135"/>
      <c r="CJ263" s="70"/>
      <c r="CK263" s="70"/>
      <c r="CL263" s="70"/>
      <c r="CM263" s="70"/>
      <c r="CN263" s="70"/>
      <c r="CO263" s="70"/>
      <c r="CP263" s="70"/>
      <c r="CR263" s="53"/>
      <c r="CS263" s="135"/>
      <c r="CT263" s="135"/>
      <c r="CU263" s="70"/>
      <c r="CV263" s="134"/>
      <c r="CW263" s="134"/>
      <c r="CX263" s="134"/>
      <c r="CY263" s="134"/>
      <c r="CZ263" s="134"/>
      <c r="DC263" s="53"/>
      <c r="DD263" s="135"/>
      <c r="DE263" s="135"/>
      <c r="DF263" s="70"/>
      <c r="DG263" s="134"/>
      <c r="DH263" s="134"/>
      <c r="DI263" s="134"/>
      <c r="DJ263" s="134"/>
      <c r="DM263" s="53"/>
      <c r="DN263" s="135"/>
      <c r="DO263" s="135"/>
      <c r="DP263" s="70"/>
      <c r="DQ263" s="134"/>
      <c r="DR263" s="134"/>
      <c r="DS263" s="134"/>
      <c r="DT263" s="134"/>
      <c r="DW263" s="53"/>
      <c r="DX263" s="135"/>
      <c r="DY263" s="135"/>
      <c r="DZ263" s="70"/>
      <c r="EA263" s="134"/>
      <c r="EB263" s="134"/>
      <c r="EC263" s="134"/>
      <c r="ED263" s="134"/>
      <c r="EG263" s="53"/>
      <c r="EH263" s="135"/>
      <c r="EI263" s="135"/>
      <c r="EJ263" s="70"/>
      <c r="EK263" s="134"/>
      <c r="EL263" s="134"/>
      <c r="EM263" s="134"/>
      <c r="EN263" s="134"/>
      <c r="EO263" s="134"/>
      <c r="ER263" s="53"/>
      <c r="ES263" s="135"/>
      <c r="ET263" s="135"/>
      <c r="EU263" s="70"/>
      <c r="EV263" s="134"/>
      <c r="EW263" s="134"/>
      <c r="EX263" s="134"/>
      <c r="EY263" s="134"/>
      <c r="IB263" s="53"/>
      <c r="IJ263" s="245"/>
      <c r="IM263" s="53"/>
      <c r="IU263" s="245"/>
    </row>
    <row r="264" spans="1:255" s="132" customFormat="1" x14ac:dyDescent="0.2">
      <c r="A264" s="53"/>
      <c r="B264" s="135">
        <f t="shared" si="414"/>
        <v>0</v>
      </c>
      <c r="C264" s="135">
        <f t="shared" si="415"/>
        <v>0</v>
      </c>
      <c r="D264" s="133">
        <f t="shared" si="416"/>
        <v>0</v>
      </c>
      <c r="E264" s="133" t="str">
        <f t="shared" si="426"/>
        <v/>
      </c>
      <c r="F264" s="133">
        <f t="shared" si="423"/>
        <v>0</v>
      </c>
      <c r="G264" s="133"/>
      <c r="H264" s="133"/>
      <c r="I264" s="133"/>
      <c r="J264" s="133">
        <f t="shared" si="417"/>
        <v>0</v>
      </c>
      <c r="K264" s="133"/>
      <c r="L264" s="133"/>
      <c r="M264"/>
      <c r="N264"/>
      <c r="O264" s="53"/>
      <c r="P264" s="135"/>
      <c r="Q264" s="135"/>
      <c r="R264" s="133"/>
      <c r="S264" s="133"/>
      <c r="T264" s="133"/>
      <c r="U264" s="133"/>
      <c r="V264" s="133"/>
      <c r="W264" s="133"/>
      <c r="X264" s="70"/>
      <c r="Y264" s="53"/>
      <c r="Z264" s="135"/>
      <c r="AA264" s="135"/>
      <c r="AB264" s="70"/>
      <c r="AC264" s="70"/>
      <c r="AD264" s="70"/>
      <c r="AE264" s="70"/>
      <c r="AF264" s="70"/>
      <c r="AG264" s="135">
        <f t="shared" si="427"/>
        <v>0</v>
      </c>
      <c r="AH264" s="135"/>
      <c r="AI264" s="53"/>
      <c r="AJ264" s="135"/>
      <c r="AK264" s="135"/>
      <c r="AL264" s="70"/>
      <c r="AM264" s="70"/>
      <c r="AN264" s="70"/>
      <c r="AO264" s="70"/>
      <c r="AP264" s="70"/>
      <c r="AQ264" s="70">
        <f t="shared" si="428"/>
        <v>0</v>
      </c>
      <c r="AR264" s="70"/>
      <c r="AS264" s="53"/>
      <c r="AT264" s="135"/>
      <c r="AU264" s="135"/>
      <c r="AV264" s="70"/>
      <c r="AW264" s="70"/>
      <c r="AX264" s="70"/>
      <c r="AY264" s="70"/>
      <c r="AZ264" s="70"/>
      <c r="BC264" s="53"/>
      <c r="BD264" s="135"/>
      <c r="BE264" s="135"/>
      <c r="BF264" s="70"/>
      <c r="BG264" s="70"/>
      <c r="BH264" s="70"/>
      <c r="BI264" s="70"/>
      <c r="BJ264" s="70"/>
      <c r="BM264" s="53"/>
      <c r="BN264" s="135"/>
      <c r="BO264" s="135"/>
      <c r="BP264" s="70"/>
      <c r="BQ264" s="70"/>
      <c r="BR264" s="70"/>
      <c r="BS264" s="70"/>
      <c r="BT264" s="70"/>
      <c r="BW264" s="53"/>
      <c r="BX264" s="135"/>
      <c r="BY264" s="135"/>
      <c r="BZ264" s="70"/>
      <c r="CA264" s="70"/>
      <c r="CB264" s="70"/>
      <c r="CC264" s="70"/>
      <c r="CD264" s="70"/>
      <c r="CG264" s="53"/>
      <c r="CH264" s="135"/>
      <c r="CI264" s="135"/>
      <c r="CJ264" s="70"/>
      <c r="CK264" s="70"/>
      <c r="CL264" s="70"/>
      <c r="CM264" s="70"/>
      <c r="CN264" s="70"/>
      <c r="CO264" s="70"/>
      <c r="CP264" s="70"/>
      <c r="CR264" s="53"/>
      <c r="CS264" s="135"/>
      <c r="CT264" s="135"/>
      <c r="CU264" s="70"/>
      <c r="CV264" s="134"/>
      <c r="CW264" s="134"/>
      <c r="CX264" s="134"/>
      <c r="CY264" s="134"/>
      <c r="CZ264" s="134"/>
      <c r="DC264" s="53"/>
      <c r="DD264" s="135"/>
      <c r="DE264" s="135"/>
      <c r="DF264" s="70"/>
      <c r="DG264" s="134"/>
      <c r="DH264" s="134"/>
      <c r="DI264" s="134"/>
      <c r="DJ264" s="134"/>
      <c r="DM264" s="53"/>
      <c r="DN264" s="135"/>
      <c r="DO264" s="135"/>
      <c r="DP264" s="70"/>
      <c r="DQ264" s="134"/>
      <c r="DR264" s="134"/>
      <c r="DS264" s="134"/>
      <c r="DT264" s="134"/>
      <c r="DW264" s="53"/>
      <c r="DX264" s="135"/>
      <c r="DY264" s="135"/>
      <c r="DZ264" s="70"/>
      <c r="EA264" s="134"/>
      <c r="EB264" s="134"/>
      <c r="EC264" s="134"/>
      <c r="ED264" s="134"/>
      <c r="EG264" s="53"/>
      <c r="EH264" s="135"/>
      <c r="EI264" s="135"/>
      <c r="EJ264" s="70"/>
      <c r="EK264" s="134"/>
      <c r="EL264" s="134"/>
      <c r="EM264" s="134"/>
      <c r="EN264" s="134"/>
      <c r="EO264" s="134"/>
      <c r="ER264" s="53"/>
      <c r="ES264" s="135"/>
      <c r="ET264" s="135"/>
      <c r="EU264" s="70"/>
      <c r="EV264" s="134"/>
      <c r="EW264" s="134"/>
      <c r="EX264" s="134"/>
      <c r="EY264" s="134"/>
      <c r="IB264" s="53"/>
      <c r="IJ264" s="245"/>
      <c r="IM264" s="53"/>
      <c r="IU264" s="245"/>
    </row>
    <row r="265" spans="1:255" s="132" customFormat="1" x14ac:dyDescent="0.2">
      <c r="A265" s="53"/>
      <c r="B265" s="135">
        <f t="shared" si="414"/>
        <v>0</v>
      </c>
      <c r="C265" s="135">
        <f t="shared" si="415"/>
        <v>0</v>
      </c>
      <c r="D265" s="133">
        <f t="shared" si="416"/>
        <v>0</v>
      </c>
      <c r="E265" s="133" t="s">
        <v>327</v>
      </c>
      <c r="F265" s="133">
        <f t="shared" si="423"/>
        <v>0</v>
      </c>
      <c r="G265" s="133"/>
      <c r="H265" s="133"/>
      <c r="I265" s="133"/>
      <c r="J265" s="133">
        <f t="shared" si="417"/>
        <v>0</v>
      </c>
      <c r="K265" s="133"/>
      <c r="L265" s="133"/>
      <c r="M265"/>
      <c r="N265"/>
      <c r="O265" s="53"/>
      <c r="P265" s="135"/>
      <c r="Q265" s="135"/>
      <c r="R265" s="133"/>
      <c r="S265" s="133"/>
      <c r="T265" s="133"/>
      <c r="U265" s="133"/>
      <c r="V265" s="133"/>
      <c r="W265" s="133"/>
      <c r="X265" s="70"/>
      <c r="Y265" s="53"/>
      <c r="Z265" s="135"/>
      <c r="AA265" s="135"/>
      <c r="AB265" s="70"/>
      <c r="AC265" s="70"/>
      <c r="AD265" s="70"/>
      <c r="AE265" s="70"/>
      <c r="AF265" s="70"/>
      <c r="AG265" s="135">
        <f t="shared" si="427"/>
        <v>0</v>
      </c>
      <c r="AH265" s="135"/>
      <c r="AI265" s="53"/>
      <c r="AJ265" s="135"/>
      <c r="AK265" s="135"/>
      <c r="AL265" s="70"/>
      <c r="AM265" s="70"/>
      <c r="AN265" s="70"/>
      <c r="AO265" s="70"/>
      <c r="AP265" s="70"/>
      <c r="AQ265" s="70">
        <f t="shared" si="428"/>
        <v>0</v>
      </c>
      <c r="AR265" s="70"/>
      <c r="AS265" s="53"/>
      <c r="AT265" s="135"/>
      <c r="AU265" s="135"/>
      <c r="AV265" s="70"/>
      <c r="AW265" s="70"/>
      <c r="AX265" s="70"/>
      <c r="AY265" s="70"/>
      <c r="AZ265" s="70"/>
      <c r="BC265" s="53"/>
      <c r="BD265" s="135"/>
      <c r="BE265" s="135"/>
      <c r="BF265" s="70"/>
      <c r="BG265" s="70"/>
      <c r="BH265" s="70"/>
      <c r="BI265" s="70"/>
      <c r="BJ265" s="70"/>
      <c r="BM265" s="53"/>
      <c r="BN265" s="135"/>
      <c r="BO265" s="135"/>
      <c r="BP265" s="70"/>
      <c r="BQ265" s="70"/>
      <c r="BR265" s="70"/>
      <c r="BS265" s="70"/>
      <c r="BT265" s="70"/>
      <c r="BW265" s="53"/>
      <c r="BX265" s="135"/>
      <c r="BY265" s="135"/>
      <c r="BZ265" s="70"/>
      <c r="CA265" s="70"/>
      <c r="CB265" s="70"/>
      <c r="CC265" s="70"/>
      <c r="CD265" s="70"/>
      <c r="CG265" s="53"/>
      <c r="CH265" s="135"/>
      <c r="CI265" s="135"/>
      <c r="CJ265" s="70"/>
      <c r="CK265" s="70"/>
      <c r="CL265" s="70"/>
      <c r="CM265" s="70"/>
      <c r="CN265" s="70"/>
      <c r="CO265" s="70"/>
      <c r="CP265" s="70"/>
      <c r="CR265" s="53"/>
      <c r="CS265" s="135"/>
      <c r="CT265" s="135"/>
      <c r="CU265" s="70"/>
      <c r="CV265" s="134"/>
      <c r="CW265" s="134"/>
      <c r="CX265" s="134"/>
      <c r="CY265" s="134"/>
      <c r="CZ265" s="134"/>
      <c r="DC265" s="53"/>
      <c r="DD265" s="135"/>
      <c r="DE265" s="135"/>
      <c r="DF265" s="70"/>
      <c r="DG265" s="134"/>
      <c r="DH265" s="134"/>
      <c r="DI265" s="134"/>
      <c r="DJ265" s="134"/>
      <c r="DM265" s="53"/>
      <c r="DN265" s="135"/>
      <c r="DO265" s="135"/>
      <c r="DP265" s="70"/>
      <c r="DQ265" s="134"/>
      <c r="DR265" s="134"/>
      <c r="DS265" s="134"/>
      <c r="DT265" s="134"/>
      <c r="DW265" s="53"/>
      <c r="DX265" s="135"/>
      <c r="DY265" s="135"/>
      <c r="DZ265" s="70"/>
      <c r="EA265" s="134"/>
      <c r="EB265" s="134"/>
      <c r="EC265" s="134"/>
      <c r="ED265" s="134"/>
      <c r="EG265" s="53"/>
      <c r="EH265" s="135"/>
      <c r="EI265" s="135"/>
      <c r="EJ265" s="70"/>
      <c r="EK265" s="134"/>
      <c r="EL265" s="134"/>
      <c r="EM265" s="134"/>
      <c r="EN265" s="134"/>
      <c r="EO265" s="134"/>
      <c r="ER265" s="53"/>
      <c r="ES265" s="135"/>
      <c r="ET265" s="135"/>
      <c r="EU265" s="70"/>
      <c r="EV265" s="134"/>
      <c r="EW265" s="134"/>
      <c r="EX265" s="134"/>
      <c r="EY265" s="134"/>
      <c r="IB265" s="53"/>
      <c r="IJ265" s="245"/>
      <c r="IM265" s="53"/>
      <c r="IU265" s="245"/>
    </row>
    <row r="266" spans="1:255" s="132" customFormat="1" x14ac:dyDescent="0.2">
      <c r="A266" s="53"/>
      <c r="B266" s="135">
        <f t="shared" si="414"/>
        <v>0</v>
      </c>
      <c r="C266" s="135">
        <f t="shared" si="415"/>
        <v>0</v>
      </c>
      <c r="D266" s="133">
        <f t="shared" si="416"/>
        <v>0</v>
      </c>
      <c r="E266" s="133" t="str">
        <f>IF(VLOOKUP(A266,Namn,8)="X","Elit",IF(VLOOKUP(A266,Namn,9)="X","A",IF(VLOOKUP(A266,Namn,10)="X","B",IF(VLOOKUP(A266,Namn,11)="X","C",IF(VLOOKUP(A266,Namn,12)="X","D",IF(VLOOKUP(A266,Namn,13)="X","OB",IF(VLOOKUP(A266,Namn,10)="X","OG","")))))))</f>
        <v/>
      </c>
      <c r="F266" s="133">
        <f t="shared" si="423"/>
        <v>0</v>
      </c>
      <c r="G266" s="133"/>
      <c r="H266" s="133"/>
      <c r="I266" s="133"/>
      <c r="J266" s="133">
        <f t="shared" si="417"/>
        <v>0</v>
      </c>
      <c r="K266" s="133"/>
      <c r="L266" s="133"/>
      <c r="M266"/>
      <c r="N266"/>
      <c r="O266" s="53"/>
      <c r="P266" s="135"/>
      <c r="Q266" s="135"/>
      <c r="R266" s="133"/>
      <c r="S266" s="133"/>
      <c r="T266" s="133"/>
      <c r="U266" s="133"/>
      <c r="V266" s="133"/>
      <c r="W266" s="133"/>
      <c r="X266" s="70"/>
      <c r="Y266" s="53"/>
      <c r="Z266" s="135"/>
      <c r="AA266" s="135"/>
      <c r="AB266" s="70"/>
      <c r="AC266" s="70"/>
      <c r="AD266" s="70"/>
      <c r="AE266" s="70"/>
      <c r="AF266" s="70"/>
      <c r="AG266" s="135">
        <f t="shared" si="427"/>
        <v>0</v>
      </c>
      <c r="AH266" s="135"/>
      <c r="AI266" s="53"/>
      <c r="AJ266" s="135"/>
      <c r="AK266" s="135"/>
      <c r="AL266" s="70"/>
      <c r="AM266" s="70"/>
      <c r="AN266" s="70"/>
      <c r="AO266" s="70"/>
      <c r="AP266" s="70"/>
      <c r="AQ266" s="70">
        <f t="shared" si="428"/>
        <v>0</v>
      </c>
      <c r="AR266" s="70"/>
      <c r="AS266" s="53"/>
      <c r="AT266" s="135"/>
      <c r="AU266" s="135"/>
      <c r="AV266" s="70"/>
      <c r="AW266" s="70"/>
      <c r="AX266" s="70"/>
      <c r="AY266" s="70"/>
      <c r="AZ266" s="70"/>
      <c r="BC266" s="53"/>
      <c r="BD266" s="135"/>
      <c r="BE266" s="135"/>
      <c r="BF266" s="70"/>
      <c r="BG266" s="70"/>
      <c r="BH266" s="70"/>
      <c r="BI266" s="70"/>
      <c r="BJ266" s="70"/>
      <c r="BM266" s="53"/>
      <c r="BN266" s="135"/>
      <c r="BO266" s="135"/>
      <c r="BP266" s="70"/>
      <c r="BQ266" s="70"/>
      <c r="BR266" s="70"/>
      <c r="BS266" s="70"/>
      <c r="BT266" s="70"/>
      <c r="BW266" s="53"/>
      <c r="BX266" s="135"/>
      <c r="BY266" s="135"/>
      <c r="BZ266" s="70"/>
      <c r="CA266" s="70"/>
      <c r="CB266" s="70"/>
      <c r="CC266" s="70"/>
      <c r="CD266" s="70"/>
      <c r="CG266" s="53"/>
      <c r="CH266" s="135"/>
      <c r="CI266" s="135"/>
      <c r="CJ266" s="70"/>
      <c r="CK266" s="70"/>
      <c r="CL266" s="70"/>
      <c r="CM266" s="70"/>
      <c r="CN266" s="70"/>
      <c r="CO266" s="70"/>
      <c r="CP266" s="70"/>
      <c r="CR266" s="53"/>
      <c r="CS266" s="135"/>
      <c r="CT266" s="135"/>
      <c r="CU266" s="70"/>
      <c r="CV266" s="134"/>
      <c r="CW266" s="134"/>
      <c r="CX266" s="134"/>
      <c r="CY266" s="134"/>
      <c r="CZ266" s="134"/>
      <c r="DC266" s="53"/>
      <c r="DD266" s="135"/>
      <c r="DE266" s="135"/>
      <c r="DF266" s="70"/>
      <c r="DG266" s="134"/>
      <c r="DH266" s="134"/>
      <c r="DI266" s="134"/>
      <c r="DJ266" s="134"/>
      <c r="DM266" s="53"/>
      <c r="DN266" s="135"/>
      <c r="DO266" s="135"/>
      <c r="DP266" s="70"/>
      <c r="DQ266" s="134"/>
      <c r="DR266" s="134"/>
      <c r="DS266" s="134"/>
      <c r="DT266" s="134"/>
      <c r="DW266" s="53"/>
      <c r="DX266" s="135"/>
      <c r="DY266" s="135"/>
      <c r="DZ266" s="70"/>
      <c r="EA266" s="134"/>
      <c r="EB266" s="134"/>
      <c r="EC266" s="134"/>
      <c r="ED266" s="134"/>
      <c r="EG266" s="53"/>
      <c r="EH266" s="135"/>
      <c r="EI266" s="135"/>
      <c r="EJ266" s="70"/>
      <c r="EK266" s="134"/>
      <c r="EL266" s="134"/>
      <c r="EM266" s="134"/>
      <c r="EN266" s="134"/>
      <c r="EO266" s="134"/>
      <c r="ER266" s="53"/>
      <c r="ES266" s="135"/>
      <c r="ET266" s="135"/>
      <c r="EU266" s="70"/>
      <c r="EV266" s="134"/>
      <c r="EW266" s="134"/>
      <c r="EX266" s="134"/>
      <c r="EY266" s="134"/>
      <c r="IB266" s="53"/>
      <c r="IJ266" s="245"/>
      <c r="IM266" s="53"/>
      <c r="IU266" s="245"/>
    </row>
    <row r="267" spans="1:255" s="132" customFormat="1" x14ac:dyDescent="0.2">
      <c r="A267" s="53"/>
      <c r="B267" s="135">
        <f t="shared" si="414"/>
        <v>0</v>
      </c>
      <c r="C267" s="135">
        <f t="shared" si="415"/>
        <v>0</v>
      </c>
      <c r="D267" s="133">
        <f t="shared" si="416"/>
        <v>0</v>
      </c>
      <c r="E267" s="133" t="str">
        <f>IF(VLOOKUP(A267,Namn,8)="X","Elit",IF(VLOOKUP(A267,Namn,9)="X","A",IF(VLOOKUP(A267,Namn,10)="X","B",IF(VLOOKUP(A267,Namn,11)="X","C",IF(VLOOKUP(A267,Namn,12)="X","D",IF(VLOOKUP(A267,Namn,13)="X","OB",IF(VLOOKUP(A267,Namn,10)="X","OG","")))))))</f>
        <v/>
      </c>
      <c r="F267" s="133">
        <f t="shared" si="423"/>
        <v>0</v>
      </c>
      <c r="G267" s="133"/>
      <c r="H267" s="133"/>
      <c r="I267" s="133"/>
      <c r="J267" s="133">
        <f t="shared" si="417"/>
        <v>0</v>
      </c>
      <c r="K267" s="133"/>
      <c r="L267" s="133"/>
      <c r="M267"/>
      <c r="N267"/>
      <c r="O267" s="53"/>
      <c r="P267" s="135"/>
      <c r="Q267" s="135"/>
      <c r="R267" s="133"/>
      <c r="S267" s="133"/>
      <c r="T267" s="133"/>
      <c r="U267" s="133"/>
      <c r="V267" s="133"/>
      <c r="W267" s="133"/>
      <c r="X267" s="70"/>
      <c r="Y267" s="53"/>
      <c r="Z267" s="135"/>
      <c r="AA267" s="135"/>
      <c r="AB267" s="70"/>
      <c r="AC267" s="70"/>
      <c r="AD267" s="70"/>
      <c r="AE267" s="70"/>
      <c r="AF267" s="70"/>
      <c r="AG267" s="135">
        <f t="shared" si="427"/>
        <v>0</v>
      </c>
      <c r="AH267" s="135"/>
      <c r="AI267" s="53"/>
      <c r="AJ267" s="135"/>
      <c r="AK267" s="135"/>
      <c r="AL267" s="70"/>
      <c r="AM267" s="70"/>
      <c r="AN267" s="70"/>
      <c r="AO267" s="70"/>
      <c r="AP267" s="70"/>
      <c r="AQ267" s="70">
        <f t="shared" si="428"/>
        <v>0</v>
      </c>
      <c r="AR267" s="70"/>
      <c r="AS267" s="53"/>
      <c r="AT267" s="135"/>
      <c r="AU267" s="135"/>
      <c r="AV267" s="70"/>
      <c r="AW267" s="70"/>
      <c r="AX267" s="70"/>
      <c r="AY267" s="70"/>
      <c r="AZ267" s="70"/>
      <c r="BC267" s="53"/>
      <c r="BD267" s="135"/>
      <c r="BE267" s="135"/>
      <c r="BF267" s="70"/>
      <c r="BG267" s="70"/>
      <c r="BH267" s="70"/>
      <c r="BI267" s="70"/>
      <c r="BJ267" s="70"/>
      <c r="BM267" s="53"/>
      <c r="BN267" s="135"/>
      <c r="BO267" s="135"/>
      <c r="BP267" s="70"/>
      <c r="BQ267" s="70"/>
      <c r="BR267" s="70"/>
      <c r="BS267" s="70"/>
      <c r="BT267" s="70"/>
      <c r="BW267" s="53"/>
      <c r="BX267" s="135"/>
      <c r="BY267" s="135"/>
      <c r="BZ267" s="70"/>
      <c r="CA267" s="70"/>
      <c r="CB267" s="70"/>
      <c r="CC267" s="70"/>
      <c r="CD267" s="70"/>
      <c r="CG267" s="53"/>
      <c r="CH267" s="135"/>
      <c r="CI267" s="135"/>
      <c r="CJ267" s="70"/>
      <c r="CK267" s="70"/>
      <c r="CL267" s="70"/>
      <c r="CM267" s="70"/>
      <c r="CN267" s="70"/>
      <c r="CO267" s="70"/>
      <c r="CP267" s="70"/>
      <c r="CR267" s="53"/>
      <c r="CS267" s="135"/>
      <c r="CT267" s="135"/>
      <c r="CU267" s="70"/>
      <c r="CV267" s="134"/>
      <c r="CW267" s="134"/>
      <c r="CX267" s="134"/>
      <c r="CY267" s="134"/>
      <c r="CZ267" s="134"/>
      <c r="DC267" s="53"/>
      <c r="DD267" s="135"/>
      <c r="DE267" s="135"/>
      <c r="DF267" s="70"/>
      <c r="DG267" s="134"/>
      <c r="DH267" s="134"/>
      <c r="DI267" s="134"/>
      <c r="DJ267" s="134"/>
      <c r="DM267" s="53"/>
      <c r="DN267" s="135"/>
      <c r="DO267" s="135"/>
      <c r="DP267" s="70"/>
      <c r="DQ267" s="134"/>
      <c r="DR267" s="134"/>
      <c r="DS267" s="134"/>
      <c r="DT267" s="134"/>
      <c r="DW267" s="53"/>
      <c r="DX267" s="135"/>
      <c r="DY267" s="135"/>
      <c r="DZ267" s="70"/>
      <c r="EA267" s="134"/>
      <c r="EB267" s="134"/>
      <c r="EC267" s="134"/>
      <c r="ED267" s="134"/>
      <c r="EG267" s="53"/>
      <c r="EH267" s="135"/>
      <c r="EI267" s="135"/>
      <c r="EJ267" s="70"/>
      <c r="EK267" s="134"/>
      <c r="EL267" s="134"/>
      <c r="EM267" s="134"/>
      <c r="EN267" s="134"/>
      <c r="EO267" s="134"/>
      <c r="ER267" s="53"/>
      <c r="ES267" s="135"/>
      <c r="ET267" s="135"/>
      <c r="EU267" s="70"/>
      <c r="EV267" s="134"/>
      <c r="EW267" s="134"/>
      <c r="EX267" s="134"/>
      <c r="EY267" s="134"/>
      <c r="IB267" s="53"/>
      <c r="IJ267" s="245"/>
      <c r="IM267" s="53"/>
      <c r="IU267" s="245"/>
    </row>
    <row r="268" spans="1:255" s="132" customFormat="1" x14ac:dyDescent="0.2">
      <c r="A268" s="53"/>
      <c r="B268" s="135">
        <f t="shared" si="414"/>
        <v>0</v>
      </c>
      <c r="C268" s="135">
        <f t="shared" si="415"/>
        <v>0</v>
      </c>
      <c r="D268" s="133">
        <f t="shared" si="416"/>
        <v>0</v>
      </c>
      <c r="E268" s="133" t="str">
        <f>IF(VLOOKUP(A268,Namn,8)="X","Elit",IF(VLOOKUP(A268,Namn,9)="X","A",IF(VLOOKUP(A268,Namn,10)="X","B",IF(VLOOKUP(A268,Namn,11)="X","C",IF(VLOOKUP(A268,Namn,12)="X","D",IF(VLOOKUP(A268,Namn,13)="X","OB",IF(VLOOKUP(A268,Namn,10)="X","OG","")))))))</f>
        <v/>
      </c>
      <c r="F268" s="133">
        <f t="shared" si="423"/>
        <v>0</v>
      </c>
      <c r="G268" s="133"/>
      <c r="H268" s="133"/>
      <c r="I268" s="133"/>
      <c r="J268" s="133">
        <f t="shared" si="417"/>
        <v>0</v>
      </c>
      <c r="K268" s="133"/>
      <c r="L268" s="133"/>
      <c r="M268"/>
      <c r="N268"/>
      <c r="O268" s="53"/>
      <c r="P268"/>
      <c r="Q268"/>
      <c r="R268"/>
      <c r="S268"/>
      <c r="T268"/>
      <c r="U268"/>
      <c r="V268"/>
      <c r="W268"/>
      <c r="Y268" s="53"/>
      <c r="AI268" s="53"/>
      <c r="AS268" s="53"/>
      <c r="BC268" s="53"/>
      <c r="BM268" s="53"/>
      <c r="BW268" s="53"/>
      <c r="CG268" s="53"/>
      <c r="CR268" s="53"/>
      <c r="CV268" s="243"/>
      <c r="CW268" s="243"/>
      <c r="CX268" s="243"/>
      <c r="CY268" s="243"/>
      <c r="CZ268" s="243"/>
      <c r="DC268" s="53"/>
      <c r="DG268" s="243"/>
      <c r="DH268" s="243"/>
      <c r="DI268" s="243"/>
      <c r="DJ268" s="243"/>
      <c r="DM268" s="53"/>
      <c r="DQ268" s="243"/>
      <c r="DR268" s="243"/>
      <c r="DS268" s="243"/>
      <c r="DT268" s="243"/>
      <c r="DW268" s="53"/>
      <c r="EA268" s="243"/>
      <c r="EB268" s="243"/>
      <c r="EC268" s="243"/>
      <c r="ED268" s="243"/>
      <c r="EG268" s="53"/>
      <c r="EK268" s="243"/>
      <c r="EL268" s="243"/>
      <c r="EM268" s="243"/>
      <c r="EN268" s="243"/>
      <c r="EO268" s="243"/>
      <c r="ER268" s="53"/>
      <c r="EV268" s="243"/>
      <c r="EW268" s="243"/>
      <c r="EX268" s="243"/>
      <c r="EY268" s="243"/>
      <c r="IB268" s="53"/>
      <c r="IJ268" s="245"/>
      <c r="IM268" s="53"/>
      <c r="IU268" s="245"/>
    </row>
    <row r="269" spans="1:255" s="132" customFormat="1" x14ac:dyDescent="0.2">
      <c r="A269" s="53"/>
      <c r="B269" s="135">
        <f t="shared" si="414"/>
        <v>0</v>
      </c>
      <c r="C269" s="135">
        <f t="shared" si="415"/>
        <v>0</v>
      </c>
      <c r="D269" s="133">
        <f t="shared" si="416"/>
        <v>0</v>
      </c>
      <c r="E269" s="133" t="str">
        <f>IF(VLOOKUP(A269,Namn,8)="X","Elit",IF(VLOOKUP(A269,Namn,9)="X","A",IF(VLOOKUP(A269,Namn,10)="X","B",IF(VLOOKUP(A269,Namn,11)="X","C",IF(VLOOKUP(A269,Namn,12)="X","D",IF(VLOOKUP(A269,Namn,13)="X","OB",IF(VLOOKUP(A269,Namn,10)="X","OG","")))))))</f>
        <v/>
      </c>
      <c r="F269" s="133">
        <f t="shared" si="423"/>
        <v>0</v>
      </c>
      <c r="G269" s="133"/>
      <c r="H269" s="133"/>
      <c r="I269" s="133"/>
      <c r="J269" s="133">
        <f t="shared" si="417"/>
        <v>0</v>
      </c>
      <c r="K269" s="133"/>
      <c r="L269" s="133"/>
      <c r="M269"/>
      <c r="N269"/>
      <c r="O269" s="53"/>
      <c r="P269" s="135"/>
      <c r="Q269" s="135"/>
      <c r="R269" s="133"/>
      <c r="S269" s="133"/>
      <c r="T269" s="133"/>
      <c r="U269" s="133"/>
      <c r="V269" s="133"/>
      <c r="W269" s="133"/>
      <c r="X269" s="70"/>
      <c r="Y269" s="53"/>
      <c r="Z269" s="135"/>
      <c r="AA269" s="135"/>
      <c r="AB269" s="70"/>
      <c r="AC269" s="70"/>
      <c r="AD269" s="70"/>
      <c r="AE269" s="70"/>
      <c r="AF269" s="70"/>
      <c r="AG269" s="135">
        <f t="shared" ref="AG269:AG274" si="429">VLOOKUP($O269,Namn,27)</f>
        <v>0</v>
      </c>
      <c r="AH269" s="135"/>
      <c r="AI269" s="53"/>
      <c r="AJ269" s="135"/>
      <c r="AK269" s="135"/>
      <c r="AL269" s="70"/>
      <c r="AM269" s="70"/>
      <c r="AN269" s="70"/>
      <c r="AO269" s="70"/>
      <c r="AP269" s="70"/>
      <c r="AQ269" s="70">
        <f t="shared" ref="AQ269:AQ274" si="430">VLOOKUP($O269,Namn,26)</f>
        <v>0</v>
      </c>
      <c r="AR269" s="70"/>
      <c r="AS269" s="53"/>
      <c r="AT269" s="135"/>
      <c r="AU269" s="135"/>
      <c r="AV269" s="70"/>
      <c r="AW269" s="70"/>
      <c r="AX269" s="70"/>
      <c r="AY269" s="70"/>
      <c r="AZ269" s="70"/>
      <c r="BC269" s="53"/>
      <c r="BD269" s="135"/>
      <c r="BE269" s="135"/>
      <c r="BF269" s="70"/>
      <c r="BG269" s="70"/>
      <c r="BH269" s="70"/>
      <c r="BI269" s="70"/>
      <c r="BJ269" s="70"/>
      <c r="BM269" s="53"/>
      <c r="BN269" s="135"/>
      <c r="BO269" s="135"/>
      <c r="BP269" s="70"/>
      <c r="BQ269" s="70"/>
      <c r="BR269" s="70"/>
      <c r="BS269" s="70"/>
      <c r="BT269" s="70"/>
      <c r="BW269" s="53"/>
      <c r="BX269" s="135"/>
      <c r="BY269" s="135"/>
      <c r="BZ269" s="70"/>
      <c r="CA269" s="70"/>
      <c r="CB269" s="70"/>
      <c r="CC269" s="70"/>
      <c r="CD269" s="70"/>
      <c r="CG269" s="53"/>
      <c r="CH269" s="135"/>
      <c r="CI269" s="135"/>
      <c r="CJ269" s="70"/>
      <c r="CK269" s="70"/>
      <c r="CL269" s="70"/>
      <c r="CM269" s="70"/>
      <c r="CN269" s="70"/>
      <c r="CO269" s="70"/>
      <c r="CP269" s="70"/>
      <c r="CR269" s="53"/>
      <c r="CS269" s="135"/>
      <c r="CT269" s="135"/>
      <c r="CU269" s="70"/>
      <c r="CV269" s="134"/>
      <c r="CW269" s="134"/>
      <c r="CX269" s="134"/>
      <c r="CY269" s="134"/>
      <c r="CZ269" s="134"/>
      <c r="DC269" s="53"/>
      <c r="DD269" s="135"/>
      <c r="DE269" s="135"/>
      <c r="DF269" s="70"/>
      <c r="DG269" s="134"/>
      <c r="DH269" s="134"/>
      <c r="DI269" s="134"/>
      <c r="DJ269" s="134"/>
      <c r="DM269" s="53"/>
      <c r="DN269" s="135"/>
      <c r="DO269" s="135"/>
      <c r="DP269" s="70"/>
      <c r="DQ269" s="134"/>
      <c r="DR269" s="134"/>
      <c r="DS269" s="134"/>
      <c r="DT269" s="134"/>
      <c r="DW269" s="53"/>
      <c r="DX269" s="135"/>
      <c r="DY269" s="135"/>
      <c r="DZ269" s="70"/>
      <c r="EA269" s="134"/>
      <c r="EB269" s="134"/>
      <c r="EC269" s="134"/>
      <c r="ED269" s="134"/>
      <c r="EG269" s="53"/>
      <c r="EH269" s="135"/>
      <c r="EI269" s="135"/>
      <c r="EJ269" s="70"/>
      <c r="EK269" s="134"/>
      <c r="EL269" s="134"/>
      <c r="EM269" s="134"/>
      <c r="EN269" s="134"/>
      <c r="EO269" s="134"/>
      <c r="ER269" s="53"/>
      <c r="ES269" s="135"/>
      <c r="ET269" s="135"/>
      <c r="EU269" s="70"/>
      <c r="EV269" s="134"/>
      <c r="EW269" s="134"/>
      <c r="EX269" s="134"/>
      <c r="EY269" s="134"/>
      <c r="IB269" s="53"/>
      <c r="IJ269" s="245"/>
      <c r="IM269" s="53"/>
      <c r="IU269" s="245"/>
    </row>
    <row r="270" spans="1:255" s="132" customFormat="1" x14ac:dyDescent="0.2">
      <c r="A270" s="53"/>
      <c r="B270" s="135">
        <f t="shared" si="414"/>
        <v>0</v>
      </c>
      <c r="C270" s="135">
        <f t="shared" si="415"/>
        <v>0</v>
      </c>
      <c r="D270" s="133">
        <f t="shared" si="416"/>
        <v>0</v>
      </c>
      <c r="E270" s="133" t="s">
        <v>327</v>
      </c>
      <c r="F270" s="133">
        <f t="shared" si="423"/>
        <v>0</v>
      </c>
      <c r="G270" s="133"/>
      <c r="H270" s="133"/>
      <c r="I270" s="133"/>
      <c r="J270" s="133">
        <f t="shared" si="417"/>
        <v>0</v>
      </c>
      <c r="K270" s="133"/>
      <c r="L270" s="133"/>
      <c r="M270"/>
      <c r="N270"/>
      <c r="O270" s="53"/>
      <c r="P270" s="135"/>
      <c r="Q270" s="135"/>
      <c r="R270" s="133"/>
      <c r="S270" s="133"/>
      <c r="T270" s="133"/>
      <c r="U270" s="133"/>
      <c r="V270" s="133"/>
      <c r="W270" s="133"/>
      <c r="X270" s="70"/>
      <c r="Y270" s="53"/>
      <c r="Z270" s="135"/>
      <c r="AA270" s="135"/>
      <c r="AB270" s="70"/>
      <c r="AC270" s="70"/>
      <c r="AD270" s="70"/>
      <c r="AE270" s="70"/>
      <c r="AF270" s="70"/>
      <c r="AG270" s="135">
        <f t="shared" si="429"/>
        <v>0</v>
      </c>
      <c r="AH270" s="135"/>
      <c r="AI270" s="53"/>
      <c r="AJ270" s="135"/>
      <c r="AK270" s="135"/>
      <c r="AL270" s="70"/>
      <c r="AM270" s="70"/>
      <c r="AN270" s="70"/>
      <c r="AO270" s="70"/>
      <c r="AP270" s="70"/>
      <c r="AQ270" s="70">
        <f t="shared" si="430"/>
        <v>0</v>
      </c>
      <c r="AR270" s="70"/>
      <c r="AS270" s="53"/>
      <c r="AT270" s="135"/>
      <c r="AU270" s="135"/>
      <c r="AV270" s="70"/>
      <c r="AW270" s="70"/>
      <c r="AX270" s="70"/>
      <c r="AY270" s="70"/>
      <c r="AZ270" s="70"/>
      <c r="BC270" s="53"/>
      <c r="BD270" s="135"/>
      <c r="BE270" s="135"/>
      <c r="BF270" s="70"/>
      <c r="BG270" s="70"/>
      <c r="BH270" s="70"/>
      <c r="BI270" s="70"/>
      <c r="BJ270" s="70"/>
      <c r="BM270" s="53"/>
      <c r="BN270" s="135"/>
      <c r="BO270" s="135"/>
      <c r="BP270" s="70"/>
      <c r="BQ270" s="70"/>
      <c r="BR270" s="70"/>
      <c r="BS270" s="70"/>
      <c r="BT270" s="70"/>
      <c r="BW270" s="53"/>
      <c r="BX270" s="135"/>
      <c r="BY270" s="135"/>
      <c r="BZ270" s="70"/>
      <c r="CA270" s="70"/>
      <c r="CB270" s="70"/>
      <c r="CC270" s="70"/>
      <c r="CD270" s="70"/>
      <c r="CG270" s="53"/>
      <c r="CH270" s="135"/>
      <c r="CI270" s="135"/>
      <c r="CJ270" s="70"/>
      <c r="CK270" s="70"/>
      <c r="CL270" s="70"/>
      <c r="CM270" s="70"/>
      <c r="CN270" s="70"/>
      <c r="CO270" s="70"/>
      <c r="CP270" s="70"/>
      <c r="CR270" s="53"/>
      <c r="CS270" s="135"/>
      <c r="CT270" s="135"/>
      <c r="CU270" s="70"/>
      <c r="CV270" s="134"/>
      <c r="CW270" s="134"/>
      <c r="CX270" s="134"/>
      <c r="CY270" s="134"/>
      <c r="CZ270" s="134"/>
      <c r="DC270" s="53"/>
      <c r="DD270" s="135"/>
      <c r="DE270" s="135"/>
      <c r="DF270" s="70"/>
      <c r="DG270" s="134"/>
      <c r="DH270" s="134"/>
      <c r="DI270" s="134"/>
      <c r="DJ270" s="134"/>
      <c r="DM270" s="53"/>
      <c r="DN270" s="135"/>
      <c r="DO270" s="135"/>
      <c r="DP270" s="70"/>
      <c r="DQ270" s="134"/>
      <c r="DR270" s="134"/>
      <c r="DS270" s="134"/>
      <c r="DT270" s="134"/>
      <c r="DW270" s="53"/>
      <c r="DX270" s="135"/>
      <c r="DY270" s="135"/>
      <c r="DZ270" s="70"/>
      <c r="EA270" s="134"/>
      <c r="EB270" s="134"/>
      <c r="EC270" s="134"/>
      <c r="ED270" s="134"/>
      <c r="EG270" s="53"/>
      <c r="EH270" s="135"/>
      <c r="EI270" s="135"/>
      <c r="EJ270" s="70"/>
      <c r="EK270" s="134"/>
      <c r="EL270" s="134"/>
      <c r="EM270" s="134"/>
      <c r="EN270" s="134"/>
      <c r="EO270" s="134"/>
      <c r="ER270" s="53"/>
      <c r="ES270" s="135"/>
      <c r="ET270" s="135"/>
      <c r="EU270" s="70"/>
      <c r="EV270" s="134"/>
      <c r="EW270" s="134"/>
      <c r="EX270" s="134"/>
      <c r="EY270" s="134"/>
      <c r="IB270" s="53"/>
      <c r="IJ270" s="245"/>
      <c r="IM270" s="53"/>
      <c r="IU270" s="245"/>
    </row>
    <row r="271" spans="1:255" s="132" customFormat="1" x14ac:dyDescent="0.2">
      <c r="A271" s="53"/>
      <c r="B271" s="135">
        <f t="shared" si="414"/>
        <v>0</v>
      </c>
      <c r="C271" s="135">
        <f t="shared" si="415"/>
        <v>0</v>
      </c>
      <c r="D271" s="133">
        <f t="shared" si="416"/>
        <v>0</v>
      </c>
      <c r="E271" s="133" t="s">
        <v>327</v>
      </c>
      <c r="F271" s="133">
        <f t="shared" si="423"/>
        <v>0</v>
      </c>
      <c r="G271" s="133"/>
      <c r="H271" s="133"/>
      <c r="I271" s="133"/>
      <c r="J271" s="133">
        <f t="shared" si="417"/>
        <v>0</v>
      </c>
      <c r="K271" s="133"/>
      <c r="L271" s="133"/>
      <c r="M271"/>
      <c r="N271"/>
      <c r="O271" s="53"/>
      <c r="P271" s="135"/>
      <c r="Q271" s="135"/>
      <c r="R271" s="133"/>
      <c r="S271" s="133"/>
      <c r="T271" s="133"/>
      <c r="U271" s="133"/>
      <c r="V271" s="133"/>
      <c r="W271" s="133"/>
      <c r="X271" s="70"/>
      <c r="Y271" s="53"/>
      <c r="Z271" s="135"/>
      <c r="AA271" s="135"/>
      <c r="AB271" s="70"/>
      <c r="AC271" s="70"/>
      <c r="AD271" s="70"/>
      <c r="AE271" s="70"/>
      <c r="AF271" s="70"/>
      <c r="AG271" s="135">
        <f t="shared" si="429"/>
        <v>0</v>
      </c>
      <c r="AH271" s="135"/>
      <c r="AI271" s="53"/>
      <c r="AJ271" s="135"/>
      <c r="AK271" s="135"/>
      <c r="AL271" s="70"/>
      <c r="AM271" s="70"/>
      <c r="AN271" s="70"/>
      <c r="AO271" s="70"/>
      <c r="AP271" s="70"/>
      <c r="AQ271" s="70">
        <f t="shared" si="430"/>
        <v>0</v>
      </c>
      <c r="AR271" s="70"/>
      <c r="AS271" s="53"/>
      <c r="AT271" s="135"/>
      <c r="AU271" s="135"/>
      <c r="AV271" s="70"/>
      <c r="AW271" s="70"/>
      <c r="AX271" s="70"/>
      <c r="AY271" s="70"/>
      <c r="AZ271" s="70"/>
      <c r="BC271" s="53"/>
      <c r="BD271" s="135"/>
      <c r="BE271" s="135"/>
      <c r="BF271" s="70"/>
      <c r="BG271" s="70"/>
      <c r="BH271" s="70"/>
      <c r="BI271" s="70"/>
      <c r="BJ271" s="70"/>
      <c r="BM271" s="53"/>
      <c r="BN271" s="135"/>
      <c r="BO271" s="135"/>
      <c r="BP271" s="70"/>
      <c r="BQ271" s="70"/>
      <c r="BR271" s="70"/>
      <c r="BS271" s="70"/>
      <c r="BT271" s="70"/>
      <c r="BW271" s="53"/>
      <c r="BX271" s="135"/>
      <c r="BY271" s="135"/>
      <c r="BZ271" s="70"/>
      <c r="CA271" s="70"/>
      <c r="CB271" s="70"/>
      <c r="CC271" s="70"/>
      <c r="CD271" s="70"/>
      <c r="CG271" s="53"/>
      <c r="CH271" s="135"/>
      <c r="CI271" s="135"/>
      <c r="CJ271" s="70"/>
      <c r="CK271" s="70"/>
      <c r="CL271" s="70"/>
      <c r="CM271" s="70"/>
      <c r="CN271" s="70"/>
      <c r="CO271" s="70"/>
      <c r="CP271" s="70"/>
      <c r="CR271" s="53"/>
      <c r="CS271" s="135"/>
      <c r="CT271" s="135"/>
      <c r="CU271" s="70"/>
      <c r="CV271" s="134"/>
      <c r="CW271" s="134"/>
      <c r="CX271" s="134"/>
      <c r="CY271" s="134"/>
      <c r="CZ271" s="134"/>
      <c r="DC271" s="53"/>
      <c r="DD271" s="135"/>
      <c r="DE271" s="135"/>
      <c r="DF271" s="70"/>
      <c r="DG271" s="134"/>
      <c r="DH271" s="134"/>
      <c r="DI271" s="134"/>
      <c r="DJ271" s="134"/>
      <c r="DM271" s="53"/>
      <c r="DN271" s="135"/>
      <c r="DO271" s="135"/>
      <c r="DP271" s="70"/>
      <c r="DQ271" s="134"/>
      <c r="DR271" s="134"/>
      <c r="DS271" s="134"/>
      <c r="DT271" s="134"/>
      <c r="DW271" s="53"/>
      <c r="DX271" s="135"/>
      <c r="DY271" s="135"/>
      <c r="DZ271" s="70"/>
      <c r="EA271" s="134"/>
      <c r="EB271" s="134"/>
      <c r="EC271" s="134"/>
      <c r="ED271" s="134"/>
      <c r="EG271" s="53"/>
      <c r="EH271" s="135"/>
      <c r="EI271" s="135"/>
      <c r="EJ271" s="70"/>
      <c r="EK271" s="134"/>
      <c r="EL271" s="134"/>
      <c r="EM271" s="134"/>
      <c r="EN271" s="134"/>
      <c r="EO271" s="134"/>
      <c r="ER271" s="53"/>
      <c r="ES271" s="135"/>
      <c r="ET271" s="135"/>
      <c r="EU271" s="70"/>
      <c r="EV271" s="134"/>
      <c r="EW271" s="134"/>
      <c r="EX271" s="134"/>
      <c r="EY271" s="134"/>
      <c r="IB271" s="53"/>
      <c r="IJ271" s="245"/>
      <c r="IM271" s="53"/>
      <c r="IU271" s="245"/>
    </row>
    <row r="272" spans="1:255" s="132" customFormat="1" x14ac:dyDescent="0.2">
      <c r="A272" s="53"/>
      <c r="B272" s="135">
        <f t="shared" si="414"/>
        <v>0</v>
      </c>
      <c r="C272" s="135">
        <f t="shared" si="415"/>
        <v>0</v>
      </c>
      <c r="D272" s="133">
        <f t="shared" si="416"/>
        <v>0</v>
      </c>
      <c r="E272" s="133" t="str">
        <f>IF(VLOOKUP(A272,Namn,8)="X","Elit",IF(VLOOKUP(A272,Namn,9)="X","A",IF(VLOOKUP(A272,Namn,10)="X","B",IF(VLOOKUP(A272,Namn,11)="X","C",IF(VLOOKUP(A272,Namn,12)="X","D",IF(VLOOKUP(A272,Namn,13)="X","OB",IF(VLOOKUP(A272,Namn,10)="X","OG","")))))))</f>
        <v/>
      </c>
      <c r="F272" s="133">
        <f t="shared" si="423"/>
        <v>0</v>
      </c>
      <c r="G272" s="133"/>
      <c r="H272" s="133"/>
      <c r="I272" s="133"/>
      <c r="J272" s="133">
        <f t="shared" si="417"/>
        <v>0</v>
      </c>
      <c r="K272" s="133"/>
      <c r="L272" s="133"/>
      <c r="M272"/>
      <c r="N272"/>
      <c r="O272" s="53"/>
      <c r="P272" s="135"/>
      <c r="Q272" s="135"/>
      <c r="R272" s="133"/>
      <c r="S272" s="133"/>
      <c r="T272" s="133"/>
      <c r="U272" s="133"/>
      <c r="V272" s="133"/>
      <c r="W272" s="133"/>
      <c r="X272" s="70"/>
      <c r="Y272" s="53"/>
      <c r="Z272" s="135"/>
      <c r="AA272" s="135"/>
      <c r="AB272" s="70"/>
      <c r="AC272" s="70"/>
      <c r="AD272" s="70"/>
      <c r="AE272" s="70"/>
      <c r="AF272" s="70"/>
      <c r="AG272" s="135">
        <f t="shared" si="429"/>
        <v>0</v>
      </c>
      <c r="AH272" s="135"/>
      <c r="AI272" s="53"/>
      <c r="AJ272" s="135"/>
      <c r="AK272" s="135"/>
      <c r="AL272" s="70"/>
      <c r="AM272" s="70"/>
      <c r="AN272" s="70"/>
      <c r="AO272" s="70"/>
      <c r="AP272" s="70"/>
      <c r="AQ272" s="70">
        <f t="shared" si="430"/>
        <v>0</v>
      </c>
      <c r="AR272" s="70"/>
      <c r="AS272" s="53"/>
      <c r="AT272" s="135"/>
      <c r="AU272" s="135"/>
      <c r="AV272" s="70"/>
      <c r="AW272" s="70"/>
      <c r="AX272" s="70"/>
      <c r="AY272" s="70"/>
      <c r="AZ272" s="70"/>
      <c r="BC272" s="53"/>
      <c r="BD272" s="135"/>
      <c r="BE272" s="135"/>
      <c r="BF272" s="70"/>
      <c r="BG272" s="70"/>
      <c r="BH272" s="70"/>
      <c r="BI272" s="70"/>
      <c r="BJ272" s="70"/>
      <c r="BM272" s="53"/>
      <c r="BN272" s="135"/>
      <c r="BO272" s="135"/>
      <c r="BP272" s="70"/>
      <c r="BQ272" s="70"/>
      <c r="BR272" s="70"/>
      <c r="BS272" s="70"/>
      <c r="BT272" s="70"/>
      <c r="BW272" s="53"/>
      <c r="BX272" s="135"/>
      <c r="BY272" s="135"/>
      <c r="BZ272" s="70"/>
      <c r="CA272" s="70"/>
      <c r="CB272" s="70"/>
      <c r="CC272" s="70"/>
      <c r="CD272" s="70"/>
      <c r="CG272" s="53"/>
      <c r="CH272" s="135"/>
      <c r="CI272" s="135"/>
      <c r="CJ272" s="70"/>
      <c r="CK272" s="70"/>
      <c r="CL272" s="70"/>
      <c r="CM272" s="70"/>
      <c r="CN272" s="70"/>
      <c r="CO272" s="70"/>
      <c r="CP272" s="70"/>
      <c r="CR272" s="53"/>
      <c r="CS272" s="135"/>
      <c r="CT272" s="135"/>
      <c r="CU272" s="70"/>
      <c r="CV272" s="134"/>
      <c r="CW272" s="134"/>
      <c r="CX272" s="134"/>
      <c r="CY272" s="134"/>
      <c r="CZ272" s="134"/>
      <c r="DC272" s="53"/>
      <c r="DD272" s="135"/>
      <c r="DE272" s="135"/>
      <c r="DF272" s="70"/>
      <c r="DG272" s="134"/>
      <c r="DH272" s="134"/>
      <c r="DI272" s="134"/>
      <c r="DJ272" s="134"/>
      <c r="DM272" s="53"/>
      <c r="DN272" s="135"/>
      <c r="DO272" s="135"/>
      <c r="DP272" s="70"/>
      <c r="DQ272" s="134"/>
      <c r="DR272" s="134"/>
      <c r="DS272" s="134"/>
      <c r="DT272" s="134"/>
      <c r="DW272" s="53"/>
      <c r="DX272" s="135"/>
      <c r="DY272" s="135"/>
      <c r="DZ272" s="70"/>
      <c r="EA272" s="134"/>
      <c r="EB272" s="134"/>
      <c r="EC272" s="134"/>
      <c r="ED272" s="134"/>
      <c r="EG272" s="53"/>
      <c r="EH272" s="135"/>
      <c r="EI272" s="135"/>
      <c r="EJ272" s="70"/>
      <c r="EK272" s="134"/>
      <c r="EL272" s="134"/>
      <c r="EM272" s="134"/>
      <c r="EN272" s="134"/>
      <c r="EO272" s="134"/>
      <c r="ER272" s="53"/>
      <c r="ES272" s="135"/>
      <c r="ET272" s="135"/>
      <c r="EU272" s="70"/>
      <c r="EV272" s="134"/>
      <c r="EW272" s="134"/>
      <c r="EX272" s="134"/>
      <c r="EY272" s="134"/>
      <c r="IB272" s="53"/>
      <c r="IJ272" s="245"/>
      <c r="IM272" s="53"/>
      <c r="IU272" s="245"/>
    </row>
    <row r="273" spans="1:255" s="132" customFormat="1" x14ac:dyDescent="0.2">
      <c r="A273" s="53"/>
      <c r="B273" s="135">
        <f t="shared" ref="B273:B304" si="431">VLOOKUP(A273,Namn,27)</f>
        <v>0</v>
      </c>
      <c r="C273" s="135">
        <f t="shared" ref="C273:C308" si="432">VLOOKUP(A273,Namn,3)</f>
        <v>0</v>
      </c>
      <c r="D273" s="133">
        <f t="shared" ref="D273:D308" si="433">VLOOKUP(A273,Namn,26)</f>
        <v>0</v>
      </c>
      <c r="E273" s="133" t="str">
        <f>IF(VLOOKUP(A273,Namn,8)="X","Elit",IF(VLOOKUP(A273,Namn,9)="X","A",IF(VLOOKUP(A273,Namn,10)="X","B",IF(VLOOKUP(A273,Namn,11)="X","C",IF(VLOOKUP(A273,Namn,12)="X","D",IF(VLOOKUP(A273,Namn,13)="X","OB",IF(VLOOKUP(A273,Namn,10)="X","OG","")))))))</f>
        <v/>
      </c>
      <c r="F273" s="133">
        <f t="shared" si="423"/>
        <v>0</v>
      </c>
      <c r="G273" s="133"/>
      <c r="H273" s="133"/>
      <c r="I273" s="133"/>
      <c r="J273" s="133">
        <f t="shared" ref="J273:J290" si="434">SUM(G273:I273)</f>
        <v>0</v>
      </c>
      <c r="K273" s="133"/>
      <c r="L273" s="133"/>
      <c r="M273"/>
      <c r="N273"/>
      <c r="O273" s="53"/>
      <c r="P273" s="135"/>
      <c r="Q273" s="135"/>
      <c r="R273" s="133"/>
      <c r="S273" s="133"/>
      <c r="T273" s="133"/>
      <c r="U273" s="133"/>
      <c r="V273" s="133"/>
      <c r="W273" s="133"/>
      <c r="X273" s="70"/>
      <c r="Y273" s="53"/>
      <c r="Z273" s="135"/>
      <c r="AA273" s="135"/>
      <c r="AB273" s="70"/>
      <c r="AC273" s="70"/>
      <c r="AD273" s="70"/>
      <c r="AE273" s="70"/>
      <c r="AF273" s="70"/>
      <c r="AG273" s="135">
        <f t="shared" si="429"/>
        <v>0</v>
      </c>
      <c r="AH273" s="135"/>
      <c r="AI273" s="53"/>
      <c r="AJ273" s="135"/>
      <c r="AK273" s="135"/>
      <c r="AL273" s="70"/>
      <c r="AM273" s="70"/>
      <c r="AN273" s="70"/>
      <c r="AO273" s="70"/>
      <c r="AP273" s="70"/>
      <c r="AQ273" s="70">
        <f t="shared" si="430"/>
        <v>0</v>
      </c>
      <c r="AR273" s="70"/>
      <c r="AS273" s="53"/>
      <c r="AT273" s="135"/>
      <c r="AU273" s="135"/>
      <c r="AV273" s="70"/>
      <c r="AW273" s="70"/>
      <c r="AX273" s="70"/>
      <c r="AY273" s="70"/>
      <c r="AZ273" s="70"/>
      <c r="BC273" s="53"/>
      <c r="BD273" s="135"/>
      <c r="BE273" s="135"/>
      <c r="BF273" s="70"/>
      <c r="BG273" s="70"/>
      <c r="BH273" s="70"/>
      <c r="BI273" s="70"/>
      <c r="BJ273" s="70"/>
      <c r="BM273" s="53"/>
      <c r="BN273" s="135"/>
      <c r="BO273" s="135"/>
      <c r="BP273" s="70"/>
      <c r="BQ273" s="70"/>
      <c r="BR273" s="70"/>
      <c r="BS273" s="70"/>
      <c r="BT273" s="70"/>
      <c r="BW273" s="53"/>
      <c r="BX273" s="135"/>
      <c r="BY273" s="135"/>
      <c r="BZ273" s="70"/>
      <c r="CA273" s="70"/>
      <c r="CB273" s="70"/>
      <c r="CC273" s="70"/>
      <c r="CD273" s="70"/>
      <c r="CG273" s="53"/>
      <c r="CH273" s="135"/>
      <c r="CI273" s="135"/>
      <c r="CJ273" s="70"/>
      <c r="CK273" s="70"/>
      <c r="CL273" s="70"/>
      <c r="CM273" s="70"/>
      <c r="CN273" s="70"/>
      <c r="CO273" s="70"/>
      <c r="CP273" s="70"/>
      <c r="CR273" s="53"/>
      <c r="CS273" s="135"/>
      <c r="CT273" s="135"/>
      <c r="CU273" s="70"/>
      <c r="CV273" s="134"/>
      <c r="CW273" s="134"/>
      <c r="CX273" s="134"/>
      <c r="CY273" s="134"/>
      <c r="CZ273" s="134"/>
      <c r="DC273" s="53"/>
      <c r="DD273" s="135"/>
      <c r="DE273" s="135"/>
      <c r="DF273" s="70"/>
      <c r="DG273" s="134"/>
      <c r="DH273" s="134"/>
      <c r="DI273" s="134"/>
      <c r="DJ273" s="134"/>
      <c r="DM273" s="53"/>
      <c r="DN273" s="135"/>
      <c r="DO273" s="135"/>
      <c r="DP273" s="70"/>
      <c r="DQ273" s="134"/>
      <c r="DR273" s="134"/>
      <c r="DS273" s="134"/>
      <c r="DT273" s="134"/>
      <c r="DW273" s="53"/>
      <c r="DX273" s="135"/>
      <c r="DY273" s="135"/>
      <c r="DZ273" s="70"/>
      <c r="EA273" s="134"/>
      <c r="EB273" s="134"/>
      <c r="EC273" s="134"/>
      <c r="ED273" s="134"/>
      <c r="EG273" s="53"/>
      <c r="EH273" s="135"/>
      <c r="EI273" s="135"/>
      <c r="EJ273" s="70"/>
      <c r="EK273" s="134"/>
      <c r="EL273" s="134"/>
      <c r="EM273" s="134"/>
      <c r="EN273" s="134"/>
      <c r="EO273" s="134"/>
      <c r="ER273" s="53"/>
      <c r="ES273" s="135"/>
      <c r="ET273" s="135"/>
      <c r="EU273" s="70"/>
      <c r="EV273" s="134"/>
      <c r="EW273" s="134"/>
      <c r="EX273" s="134"/>
      <c r="EY273" s="134"/>
      <c r="IB273" s="53"/>
      <c r="IJ273" s="245"/>
      <c r="IM273" s="53"/>
      <c r="IU273" s="245"/>
    </row>
    <row r="274" spans="1:255" s="132" customFormat="1" x14ac:dyDescent="0.2">
      <c r="A274"/>
      <c r="B274" s="135">
        <f t="shared" si="431"/>
        <v>0</v>
      </c>
      <c r="C274" s="135">
        <f t="shared" si="432"/>
        <v>0</v>
      </c>
      <c r="D274" s="133">
        <f t="shared" si="433"/>
        <v>0</v>
      </c>
      <c r="E274" s="133" t="str">
        <f>IF(VLOOKUP(A274,Namn,8)="X","Elit",IF(VLOOKUP(A274,Namn,9)="X","A",IF(VLOOKUP(A274,Namn,10)="X","B",IF(VLOOKUP(A274,Namn,11)="X","C",IF(VLOOKUP(A274,Namn,12)="X","D",IF(VLOOKUP(A274,Namn,13)="X","OB",IF(VLOOKUP(A274,Namn,10)="X","OG","")))))))</f>
        <v/>
      </c>
      <c r="F274" s="133">
        <f t="shared" si="423"/>
        <v>0</v>
      </c>
      <c r="G274" s="133"/>
      <c r="H274" s="133"/>
      <c r="I274" s="133"/>
      <c r="J274" s="133">
        <f t="shared" si="434"/>
        <v>0</v>
      </c>
      <c r="K274" s="133"/>
      <c r="L274" s="133"/>
      <c r="M274"/>
      <c r="N274"/>
      <c r="O274" s="53"/>
      <c r="P274" s="135"/>
      <c r="Q274" s="135"/>
      <c r="R274" s="133"/>
      <c r="S274" s="133"/>
      <c r="T274" s="133"/>
      <c r="U274" s="133"/>
      <c r="V274" s="133"/>
      <c r="W274" s="133"/>
      <c r="X274" s="70"/>
      <c r="Y274" s="53"/>
      <c r="Z274" s="135"/>
      <c r="AA274" s="135"/>
      <c r="AB274" s="70"/>
      <c r="AC274" s="70"/>
      <c r="AD274" s="70"/>
      <c r="AE274" s="70"/>
      <c r="AF274" s="70"/>
      <c r="AG274" s="135">
        <f t="shared" si="429"/>
        <v>0</v>
      </c>
      <c r="AH274" s="135"/>
      <c r="AI274" s="53"/>
      <c r="AJ274" s="135"/>
      <c r="AK274" s="135"/>
      <c r="AL274" s="70"/>
      <c r="AM274" s="70"/>
      <c r="AN274" s="70"/>
      <c r="AO274" s="70"/>
      <c r="AP274" s="70"/>
      <c r="AQ274" s="70">
        <f t="shared" si="430"/>
        <v>0</v>
      </c>
      <c r="AR274" s="70"/>
      <c r="AS274" s="53"/>
      <c r="AT274" s="135"/>
      <c r="AU274" s="135"/>
      <c r="AV274" s="70"/>
      <c r="AW274" s="70"/>
      <c r="AX274" s="70"/>
      <c r="AY274" s="70"/>
      <c r="AZ274" s="70"/>
      <c r="BC274" s="53"/>
      <c r="BD274" s="135"/>
      <c r="BE274" s="135"/>
      <c r="BF274" s="70"/>
      <c r="BG274" s="70"/>
      <c r="BH274" s="70"/>
      <c r="BI274" s="70"/>
      <c r="BJ274" s="70"/>
      <c r="BM274" s="53"/>
      <c r="BN274" s="135"/>
      <c r="BO274" s="135"/>
      <c r="BP274" s="70"/>
      <c r="BQ274" s="70"/>
      <c r="BR274" s="70"/>
      <c r="BS274" s="70"/>
      <c r="BT274" s="70"/>
      <c r="BW274" s="53"/>
      <c r="BX274" s="135"/>
      <c r="BY274" s="135"/>
      <c r="BZ274" s="70"/>
      <c r="CA274" s="70"/>
      <c r="CB274" s="70"/>
      <c r="CC274" s="70"/>
      <c r="CD274" s="70"/>
      <c r="CG274" s="53"/>
      <c r="CH274" s="135"/>
      <c r="CI274" s="135"/>
      <c r="CJ274" s="70"/>
      <c r="CK274" s="70"/>
      <c r="CL274" s="70"/>
      <c r="CM274" s="70"/>
      <c r="CN274" s="70"/>
      <c r="CO274" s="70"/>
      <c r="CP274" s="70"/>
      <c r="CR274" s="53"/>
      <c r="CS274" s="135"/>
      <c r="CT274" s="135"/>
      <c r="CU274" s="70"/>
      <c r="CV274" s="134"/>
      <c r="CW274" s="134"/>
      <c r="CX274" s="134"/>
      <c r="CY274" s="134"/>
      <c r="CZ274" s="134"/>
      <c r="DC274" s="53"/>
      <c r="DD274" s="135"/>
      <c r="DE274" s="135"/>
      <c r="DF274" s="70"/>
      <c r="DG274" s="134"/>
      <c r="DH274" s="134"/>
      <c r="DI274" s="134"/>
      <c r="DJ274" s="134"/>
      <c r="DM274" s="53"/>
      <c r="DN274" s="135"/>
      <c r="DO274" s="135"/>
      <c r="DP274" s="70"/>
      <c r="DQ274" s="134"/>
      <c r="DR274" s="134"/>
      <c r="DS274" s="134"/>
      <c r="DT274" s="134"/>
      <c r="DW274" s="53"/>
      <c r="DX274" s="135"/>
      <c r="DY274" s="135"/>
      <c r="DZ274" s="70"/>
      <c r="EA274" s="134"/>
      <c r="EB274" s="134"/>
      <c r="EC274" s="134"/>
      <c r="ED274" s="134"/>
      <c r="EG274" s="53"/>
      <c r="EH274" s="135"/>
      <c r="EI274" s="135"/>
      <c r="EJ274" s="70"/>
      <c r="EK274" s="134"/>
      <c r="EL274" s="134"/>
      <c r="EM274" s="134"/>
      <c r="EN274" s="134"/>
      <c r="EO274" s="134"/>
      <c r="ER274" s="53"/>
      <c r="ES274" s="135"/>
      <c r="ET274" s="135"/>
      <c r="EU274" s="70"/>
      <c r="EV274" s="134"/>
      <c r="EW274" s="134"/>
      <c r="EX274" s="134"/>
      <c r="EY274" s="134"/>
      <c r="IB274" s="53"/>
      <c r="IJ274" s="245"/>
      <c r="IM274" s="53"/>
      <c r="IU274" s="245"/>
    </row>
    <row r="275" spans="1:255" s="132" customFormat="1" x14ac:dyDescent="0.2">
      <c r="A275"/>
      <c r="B275" s="135">
        <f t="shared" si="431"/>
        <v>0</v>
      </c>
      <c r="C275" s="135">
        <f t="shared" si="432"/>
        <v>0</v>
      </c>
      <c r="D275" s="133">
        <f t="shared" si="433"/>
        <v>0</v>
      </c>
      <c r="E275" s="133" t="str">
        <f>IF(VLOOKUP(A275,Namn,8)="X","Elit",IF(VLOOKUP(A275,Namn,9)="X","A",IF(VLOOKUP(A275,Namn,10)="X","B",IF(VLOOKUP(A275,Namn,11)="X","C",IF(VLOOKUP(A275,Namn,12)="X","D",IF(VLOOKUP(A275,Namn,13)="X","OB",IF(VLOOKUP(A275,Namn,10)="X","OG","")))))))</f>
        <v/>
      </c>
      <c r="F275" s="133">
        <f t="shared" si="423"/>
        <v>0</v>
      </c>
      <c r="G275" s="133"/>
      <c r="H275" s="133"/>
      <c r="I275" s="133"/>
      <c r="J275" s="133">
        <f t="shared" si="434"/>
        <v>0</v>
      </c>
      <c r="K275" s="133"/>
      <c r="L275" s="133"/>
      <c r="M275"/>
      <c r="N275"/>
      <c r="O275" s="53"/>
      <c r="P275"/>
      <c r="Q275"/>
      <c r="R275"/>
      <c r="S275"/>
      <c r="T275"/>
      <c r="U275"/>
      <c r="V275"/>
      <c r="W275"/>
      <c r="Y275" s="53"/>
      <c r="AI275" s="53"/>
      <c r="AS275" s="53"/>
      <c r="BC275" s="53"/>
      <c r="BM275" s="53"/>
      <c r="BW275" s="53"/>
      <c r="CG275" s="53"/>
      <c r="CR275" s="53"/>
      <c r="CV275" s="243"/>
      <c r="CW275" s="243"/>
      <c r="CX275" s="243"/>
      <c r="CY275" s="243"/>
      <c r="CZ275" s="243"/>
      <c r="DC275" s="53"/>
      <c r="DG275" s="243"/>
      <c r="DH275" s="243"/>
      <c r="DI275" s="243"/>
      <c r="DJ275" s="243"/>
      <c r="DM275" s="53"/>
      <c r="DQ275" s="243"/>
      <c r="DR275" s="243"/>
      <c r="DS275" s="243"/>
      <c r="DT275" s="243"/>
      <c r="DW275" s="53"/>
      <c r="EA275" s="243"/>
      <c r="EB275" s="243"/>
      <c r="EC275" s="243"/>
      <c r="ED275" s="243"/>
      <c r="EG275" s="53"/>
      <c r="EK275" s="243"/>
      <c r="EL275" s="243"/>
      <c r="EM275" s="243"/>
      <c r="EN275" s="243"/>
      <c r="EO275" s="243"/>
      <c r="ER275" s="53"/>
      <c r="EV275" s="243"/>
      <c r="EW275" s="243"/>
      <c r="EX275" s="243"/>
      <c r="EY275" s="243"/>
      <c r="IB275" s="53"/>
      <c r="IJ275" s="245"/>
      <c r="IM275" s="53"/>
      <c r="IU275" s="245"/>
    </row>
    <row r="276" spans="1:255" s="132" customFormat="1" x14ac:dyDescent="0.2">
      <c r="A276" s="53"/>
      <c r="B276" s="135">
        <f t="shared" si="431"/>
        <v>0</v>
      </c>
      <c r="C276" s="135">
        <f t="shared" si="432"/>
        <v>0</v>
      </c>
      <c r="D276" s="133">
        <f t="shared" si="433"/>
        <v>0</v>
      </c>
      <c r="E276" s="133" t="str">
        <f>IF(VLOOKUP(A276,Namn,8)="X","Elit",IF(VLOOKUP(A276,Namn,9)="X","A",IF(VLOOKUP(A276,Namn,10)="X","B",IF(VLOOKUP(A276,Namn,11)="X","C",IF(VLOOKUP(A276,Namn,12)="X","D",IF(VLOOKUP(A276,Namn,13)="X","OB",IF(VLOOKUP(A276,Namn,10)="X","OG","")))))))</f>
        <v/>
      </c>
      <c r="F276" s="133">
        <f t="shared" si="423"/>
        <v>0</v>
      </c>
      <c r="G276" s="133"/>
      <c r="H276" s="133"/>
      <c r="I276" s="133"/>
      <c r="J276" s="133">
        <f t="shared" si="434"/>
        <v>0</v>
      </c>
      <c r="K276" s="133"/>
      <c r="L276" s="133"/>
      <c r="M276"/>
      <c r="N276"/>
      <c r="O276" s="53"/>
      <c r="P276" s="135"/>
      <c r="Q276" s="135"/>
      <c r="R276" s="133"/>
      <c r="S276" s="133"/>
      <c r="T276" s="133"/>
      <c r="U276" s="133"/>
      <c r="V276" s="133"/>
      <c r="W276" s="133"/>
      <c r="X276" s="70"/>
      <c r="Y276" s="53"/>
      <c r="Z276" s="135"/>
      <c r="AA276" s="135"/>
      <c r="AB276" s="70"/>
      <c r="AC276" s="70"/>
      <c r="AD276" s="70"/>
      <c r="AE276" s="70"/>
      <c r="AF276" s="70"/>
      <c r="AG276" s="135">
        <f t="shared" ref="AG276:AG281" si="435">VLOOKUP($O276,Namn,27)</f>
        <v>0</v>
      </c>
      <c r="AH276" s="135"/>
      <c r="AI276" s="53"/>
      <c r="AJ276" s="135"/>
      <c r="AK276" s="135"/>
      <c r="AL276" s="70"/>
      <c r="AM276" s="70"/>
      <c r="AN276" s="70"/>
      <c r="AO276" s="70"/>
      <c r="AP276" s="70"/>
      <c r="AQ276" s="70">
        <f t="shared" ref="AQ276:AQ281" si="436">VLOOKUP($O276,Namn,26)</f>
        <v>0</v>
      </c>
      <c r="AR276" s="70"/>
      <c r="AS276" s="53"/>
      <c r="AT276" s="135"/>
      <c r="AU276" s="135"/>
      <c r="AV276" s="70"/>
      <c r="AW276" s="70"/>
      <c r="AX276" s="70"/>
      <c r="AY276" s="70"/>
      <c r="AZ276" s="70"/>
      <c r="BC276" s="53"/>
      <c r="BD276" s="135"/>
      <c r="BE276" s="135"/>
      <c r="BF276" s="70"/>
      <c r="BG276" s="70"/>
      <c r="BH276" s="70"/>
      <c r="BI276" s="70"/>
      <c r="BJ276" s="70"/>
      <c r="BM276" s="53"/>
      <c r="BN276" s="135"/>
      <c r="BO276" s="135"/>
      <c r="BP276" s="70"/>
      <c r="BQ276" s="70"/>
      <c r="BR276" s="70"/>
      <c r="BS276" s="70"/>
      <c r="BT276" s="70"/>
      <c r="BW276" s="53"/>
      <c r="BX276" s="135"/>
      <c r="BY276" s="135"/>
      <c r="BZ276" s="70"/>
      <c r="CA276" s="70"/>
      <c r="CB276" s="70"/>
      <c r="CC276" s="70"/>
      <c r="CD276" s="70"/>
      <c r="CG276" s="53"/>
      <c r="CH276" s="135"/>
      <c r="CI276" s="135"/>
      <c r="CJ276" s="70"/>
      <c r="CK276" s="70"/>
      <c r="CL276" s="70"/>
      <c r="CM276" s="70"/>
      <c r="CN276" s="70"/>
      <c r="CO276" s="70"/>
      <c r="CP276" s="70"/>
      <c r="CR276" s="53"/>
      <c r="CS276" s="135"/>
      <c r="CT276" s="135"/>
      <c r="CU276" s="70"/>
      <c r="CV276" s="134"/>
      <c r="CW276" s="134"/>
      <c r="CX276" s="134"/>
      <c r="CY276" s="134"/>
      <c r="CZ276" s="134"/>
      <c r="DC276" s="53"/>
      <c r="DD276" s="135"/>
      <c r="DE276" s="135"/>
      <c r="DF276" s="70"/>
      <c r="DG276" s="134"/>
      <c r="DH276" s="134"/>
      <c r="DI276" s="134"/>
      <c r="DJ276" s="134"/>
      <c r="DM276" s="53"/>
      <c r="DN276" s="135"/>
      <c r="DO276" s="135"/>
      <c r="DP276" s="70"/>
      <c r="DQ276" s="134"/>
      <c r="DR276" s="134"/>
      <c r="DS276" s="134"/>
      <c r="DT276" s="134"/>
      <c r="DW276" s="53"/>
      <c r="DX276" s="135"/>
      <c r="DY276" s="135"/>
      <c r="DZ276" s="70"/>
      <c r="EA276" s="134"/>
      <c r="EB276" s="134"/>
      <c r="EC276" s="134"/>
      <c r="ED276" s="134"/>
      <c r="EG276" s="53"/>
      <c r="EH276" s="135"/>
      <c r="EI276" s="135"/>
      <c r="EJ276" s="70"/>
      <c r="EK276" s="134"/>
      <c r="EL276" s="134"/>
      <c r="EM276" s="134"/>
      <c r="EN276" s="134"/>
      <c r="EO276" s="134"/>
      <c r="ER276" s="53"/>
      <c r="ES276" s="135"/>
      <c r="ET276" s="135"/>
      <c r="EU276" s="70"/>
      <c r="EV276" s="134"/>
      <c r="EW276" s="134"/>
      <c r="EX276" s="134"/>
      <c r="EY276" s="134"/>
      <c r="IB276" s="53"/>
      <c r="IJ276" s="245"/>
      <c r="IM276" s="53"/>
      <c r="IU276" s="245"/>
    </row>
    <row r="277" spans="1:255" s="132" customFormat="1" x14ac:dyDescent="0.2">
      <c r="A277" s="53"/>
      <c r="B277" s="135">
        <f t="shared" si="431"/>
        <v>0</v>
      </c>
      <c r="C277" s="135">
        <f t="shared" si="432"/>
        <v>0</v>
      </c>
      <c r="D277" s="133">
        <f t="shared" si="433"/>
        <v>0</v>
      </c>
      <c r="E277" s="133" t="s">
        <v>327</v>
      </c>
      <c r="F277" s="133">
        <f t="shared" si="423"/>
        <v>0</v>
      </c>
      <c r="G277" s="133"/>
      <c r="H277" s="133"/>
      <c r="I277" s="133"/>
      <c r="J277" s="133">
        <f t="shared" si="434"/>
        <v>0</v>
      </c>
      <c r="K277" s="133"/>
      <c r="L277" s="133"/>
      <c r="M277"/>
      <c r="N277"/>
      <c r="O277" s="53"/>
      <c r="P277" s="135"/>
      <c r="Q277" s="135"/>
      <c r="R277" s="133"/>
      <c r="S277" s="133"/>
      <c r="T277" s="133"/>
      <c r="U277" s="133"/>
      <c r="V277" s="133"/>
      <c r="W277" s="133"/>
      <c r="X277" s="70"/>
      <c r="Y277" s="53"/>
      <c r="Z277" s="135"/>
      <c r="AA277" s="135"/>
      <c r="AB277" s="70"/>
      <c r="AC277" s="70"/>
      <c r="AD277" s="70"/>
      <c r="AE277" s="70"/>
      <c r="AF277" s="70"/>
      <c r="AG277" s="135">
        <f t="shared" si="435"/>
        <v>0</v>
      </c>
      <c r="AH277" s="135"/>
      <c r="AI277" s="53"/>
      <c r="AJ277" s="135"/>
      <c r="AK277" s="135"/>
      <c r="AL277" s="70"/>
      <c r="AM277" s="70"/>
      <c r="AN277" s="70"/>
      <c r="AO277" s="70"/>
      <c r="AP277" s="70"/>
      <c r="AQ277" s="70">
        <f t="shared" si="436"/>
        <v>0</v>
      </c>
      <c r="AR277" s="70"/>
      <c r="AS277" s="53"/>
      <c r="AT277" s="135"/>
      <c r="AU277" s="135"/>
      <c r="AV277" s="70"/>
      <c r="AW277" s="70"/>
      <c r="AX277" s="70"/>
      <c r="AY277" s="70"/>
      <c r="AZ277" s="70"/>
      <c r="BC277" s="53"/>
      <c r="BD277" s="135"/>
      <c r="BE277" s="135"/>
      <c r="BF277" s="70"/>
      <c r="BG277" s="70"/>
      <c r="BH277" s="70"/>
      <c r="BI277" s="70"/>
      <c r="BJ277" s="70"/>
      <c r="BM277" s="53"/>
      <c r="BN277" s="135"/>
      <c r="BO277" s="135"/>
      <c r="BP277" s="70"/>
      <c r="BQ277" s="70"/>
      <c r="BR277" s="70"/>
      <c r="BS277" s="70"/>
      <c r="BT277" s="70"/>
      <c r="BW277" s="53"/>
      <c r="BX277" s="135"/>
      <c r="BY277" s="135"/>
      <c r="BZ277" s="70"/>
      <c r="CA277" s="70"/>
      <c r="CB277" s="70"/>
      <c r="CC277" s="70"/>
      <c r="CD277" s="70"/>
      <c r="CG277" s="53"/>
      <c r="CH277" s="135"/>
      <c r="CI277" s="135"/>
      <c r="CJ277" s="70"/>
      <c r="CK277" s="70"/>
      <c r="CL277" s="70"/>
      <c r="CM277" s="70"/>
      <c r="CN277" s="70"/>
      <c r="CO277" s="70"/>
      <c r="CP277" s="70"/>
      <c r="CR277" s="53"/>
      <c r="CS277" s="135"/>
      <c r="CT277" s="135"/>
      <c r="CU277" s="70"/>
      <c r="CV277" s="134"/>
      <c r="CW277" s="134"/>
      <c r="CX277" s="134"/>
      <c r="CY277" s="134"/>
      <c r="CZ277" s="134"/>
      <c r="DC277" s="53"/>
      <c r="DD277" s="135"/>
      <c r="DE277" s="135"/>
      <c r="DF277" s="70"/>
      <c r="DG277" s="134"/>
      <c r="DH277" s="134"/>
      <c r="DI277" s="134"/>
      <c r="DJ277" s="134"/>
      <c r="DM277" s="53"/>
      <c r="DN277" s="135"/>
      <c r="DO277" s="135"/>
      <c r="DP277" s="70"/>
      <c r="DQ277" s="134"/>
      <c r="DR277" s="134"/>
      <c r="DS277" s="134"/>
      <c r="DT277" s="134"/>
      <c r="DW277" s="53"/>
      <c r="DX277" s="135"/>
      <c r="DY277" s="135"/>
      <c r="DZ277" s="70"/>
      <c r="EA277" s="134"/>
      <c r="EB277" s="134"/>
      <c r="EC277" s="134"/>
      <c r="ED277" s="134"/>
      <c r="EG277" s="53"/>
      <c r="EH277" s="135"/>
      <c r="EI277" s="135"/>
      <c r="EJ277" s="70"/>
      <c r="EK277" s="134"/>
      <c r="EL277" s="134"/>
      <c r="EM277" s="134"/>
      <c r="EN277" s="134"/>
      <c r="EO277" s="134"/>
      <c r="ER277" s="53"/>
      <c r="ES277" s="135"/>
      <c r="ET277" s="135"/>
      <c r="EU277" s="70"/>
      <c r="EV277" s="134"/>
      <c r="EW277" s="134"/>
      <c r="EX277" s="134"/>
      <c r="EY277" s="134"/>
      <c r="IB277" s="53"/>
      <c r="IJ277" s="245"/>
      <c r="IM277" s="53"/>
      <c r="IU277" s="245"/>
    </row>
    <row r="278" spans="1:255" s="132" customFormat="1" x14ac:dyDescent="0.2">
      <c r="A278" s="53"/>
      <c r="B278" s="135">
        <f t="shared" si="431"/>
        <v>0</v>
      </c>
      <c r="C278" s="135">
        <f t="shared" si="432"/>
        <v>0</v>
      </c>
      <c r="D278" s="133">
        <f t="shared" si="433"/>
        <v>0</v>
      </c>
      <c r="E278" s="133" t="str">
        <f>IF(VLOOKUP(A278,Namn,8)="X","Elit",IF(VLOOKUP(A278,Namn,9)="X","A",IF(VLOOKUP(A278,Namn,10)="X","B",IF(VLOOKUP(A278,Namn,11)="X","C",IF(VLOOKUP(A278,Namn,12)="X","D",IF(VLOOKUP(A278,Namn,13)="X","OB",IF(VLOOKUP(A278,Namn,10)="X","OG","")))))))</f>
        <v/>
      </c>
      <c r="F278" s="133">
        <f t="shared" si="423"/>
        <v>0</v>
      </c>
      <c r="G278" s="133"/>
      <c r="H278" s="133"/>
      <c r="I278" s="133"/>
      <c r="J278" s="133">
        <f t="shared" si="434"/>
        <v>0</v>
      </c>
      <c r="K278" s="133"/>
      <c r="L278" s="133"/>
      <c r="M278"/>
      <c r="N278"/>
      <c r="O278" s="53"/>
      <c r="P278" s="135"/>
      <c r="Q278" s="135"/>
      <c r="R278" s="133"/>
      <c r="S278" s="133"/>
      <c r="T278" s="133"/>
      <c r="U278" s="133"/>
      <c r="V278" s="133"/>
      <c r="W278" s="133"/>
      <c r="X278" s="70"/>
      <c r="Y278" s="53"/>
      <c r="Z278" s="135"/>
      <c r="AA278" s="135"/>
      <c r="AB278" s="70"/>
      <c r="AC278" s="70"/>
      <c r="AD278" s="70"/>
      <c r="AE278" s="70"/>
      <c r="AF278" s="70"/>
      <c r="AG278" s="135">
        <f t="shared" si="435"/>
        <v>0</v>
      </c>
      <c r="AH278" s="135"/>
      <c r="AI278" s="53"/>
      <c r="AJ278" s="135"/>
      <c r="AK278" s="135"/>
      <c r="AL278" s="70"/>
      <c r="AM278" s="70"/>
      <c r="AN278" s="70"/>
      <c r="AO278" s="70"/>
      <c r="AP278" s="70"/>
      <c r="AQ278" s="70">
        <f t="shared" si="436"/>
        <v>0</v>
      </c>
      <c r="AR278" s="70"/>
      <c r="AS278" s="53"/>
      <c r="AT278" s="135"/>
      <c r="AU278" s="135"/>
      <c r="AV278" s="70"/>
      <c r="AW278" s="70"/>
      <c r="AX278" s="70"/>
      <c r="AY278" s="70"/>
      <c r="AZ278" s="70"/>
      <c r="BC278" s="53"/>
      <c r="BD278" s="135"/>
      <c r="BE278" s="135"/>
      <c r="BF278" s="70"/>
      <c r="BG278" s="70"/>
      <c r="BH278" s="70"/>
      <c r="BI278" s="70"/>
      <c r="BJ278" s="70"/>
      <c r="BM278" s="53"/>
      <c r="BN278" s="135"/>
      <c r="BO278" s="135"/>
      <c r="BP278" s="70"/>
      <c r="BQ278" s="70"/>
      <c r="BR278" s="70"/>
      <c r="BS278" s="70"/>
      <c r="BT278" s="70"/>
      <c r="BW278" s="53"/>
      <c r="BX278" s="135"/>
      <c r="BY278" s="135"/>
      <c r="BZ278" s="70"/>
      <c r="CA278" s="70"/>
      <c r="CB278" s="70"/>
      <c r="CC278" s="70"/>
      <c r="CD278" s="70"/>
      <c r="CG278" s="53"/>
      <c r="CH278" s="135"/>
      <c r="CI278" s="135"/>
      <c r="CJ278" s="70"/>
      <c r="CK278" s="70"/>
      <c r="CL278" s="70"/>
      <c r="CM278" s="70"/>
      <c r="CN278" s="70"/>
      <c r="CO278" s="70"/>
      <c r="CP278" s="70"/>
      <c r="CR278" s="53"/>
      <c r="CS278" s="135"/>
      <c r="CT278" s="135"/>
      <c r="CU278" s="70"/>
      <c r="CV278" s="134"/>
      <c r="CW278" s="134"/>
      <c r="CX278" s="134"/>
      <c r="CY278" s="134"/>
      <c r="CZ278" s="134"/>
      <c r="DC278" s="53"/>
      <c r="DD278" s="135"/>
      <c r="DE278" s="135"/>
      <c r="DF278" s="70"/>
      <c r="DG278" s="134"/>
      <c r="DH278" s="134"/>
      <c r="DI278" s="134"/>
      <c r="DJ278" s="134"/>
      <c r="DM278" s="53"/>
      <c r="DN278" s="135"/>
      <c r="DO278" s="135"/>
      <c r="DP278" s="70"/>
      <c r="DQ278" s="134"/>
      <c r="DR278" s="134"/>
      <c r="DS278" s="134"/>
      <c r="DT278" s="134"/>
      <c r="DW278" s="53"/>
      <c r="DX278" s="135"/>
      <c r="DY278" s="135"/>
      <c r="DZ278" s="70"/>
      <c r="EA278" s="134"/>
      <c r="EB278" s="134"/>
      <c r="EC278" s="134"/>
      <c r="ED278" s="134"/>
      <c r="EG278" s="53"/>
      <c r="EH278" s="135"/>
      <c r="EI278" s="135"/>
      <c r="EJ278" s="70"/>
      <c r="EK278" s="134"/>
      <c r="EL278" s="134"/>
      <c r="EM278" s="134"/>
      <c r="EN278" s="134"/>
      <c r="EO278" s="134"/>
      <c r="ER278" s="53"/>
      <c r="ES278" s="135"/>
      <c r="ET278" s="135"/>
      <c r="EU278" s="70"/>
      <c r="EV278" s="134"/>
      <c r="EW278" s="134"/>
      <c r="EX278" s="134"/>
      <c r="EY278" s="134"/>
      <c r="IB278" s="53"/>
      <c r="IJ278" s="245"/>
      <c r="IM278" s="53"/>
      <c r="IU278" s="245"/>
    </row>
    <row r="279" spans="1:255" s="132" customFormat="1" x14ac:dyDescent="0.2">
      <c r="A279" s="53"/>
      <c r="B279" s="135">
        <f t="shared" si="431"/>
        <v>0</v>
      </c>
      <c r="C279" s="135">
        <f t="shared" si="432"/>
        <v>0</v>
      </c>
      <c r="D279" s="133">
        <f t="shared" si="433"/>
        <v>0</v>
      </c>
      <c r="E279" s="133" t="s">
        <v>327</v>
      </c>
      <c r="F279" s="133">
        <f t="shared" si="423"/>
        <v>0</v>
      </c>
      <c r="G279" s="133"/>
      <c r="H279" s="133"/>
      <c r="I279" s="133"/>
      <c r="J279" s="133">
        <f t="shared" si="434"/>
        <v>0</v>
      </c>
      <c r="K279" s="133"/>
      <c r="L279" s="133"/>
      <c r="M279"/>
      <c r="N279"/>
      <c r="O279" s="53"/>
      <c r="P279" s="135"/>
      <c r="Q279" s="135"/>
      <c r="R279" s="133"/>
      <c r="S279" s="133"/>
      <c r="T279" s="133"/>
      <c r="U279" s="133"/>
      <c r="V279" s="133"/>
      <c r="W279" s="133"/>
      <c r="X279" s="70"/>
      <c r="Y279" s="53"/>
      <c r="Z279" s="135"/>
      <c r="AA279" s="135"/>
      <c r="AB279" s="70"/>
      <c r="AC279" s="70"/>
      <c r="AD279" s="70"/>
      <c r="AE279" s="70"/>
      <c r="AF279" s="70"/>
      <c r="AG279" s="135">
        <f t="shared" si="435"/>
        <v>0</v>
      </c>
      <c r="AH279" s="135"/>
      <c r="AI279" s="53"/>
      <c r="AJ279" s="135"/>
      <c r="AK279" s="135"/>
      <c r="AL279" s="70"/>
      <c r="AM279" s="70"/>
      <c r="AN279" s="70"/>
      <c r="AO279" s="70"/>
      <c r="AP279" s="70"/>
      <c r="AQ279" s="70">
        <f t="shared" si="436"/>
        <v>0</v>
      </c>
      <c r="AR279" s="70"/>
      <c r="AS279" s="53"/>
      <c r="AT279" s="135"/>
      <c r="AU279" s="135"/>
      <c r="AV279" s="70"/>
      <c r="AW279" s="70"/>
      <c r="AX279" s="70"/>
      <c r="AY279" s="70"/>
      <c r="AZ279" s="70"/>
      <c r="BC279" s="53"/>
      <c r="BD279" s="135"/>
      <c r="BE279" s="135"/>
      <c r="BF279" s="70"/>
      <c r="BG279" s="70"/>
      <c r="BH279" s="70"/>
      <c r="BI279" s="70"/>
      <c r="BJ279" s="70"/>
      <c r="BM279" s="53"/>
      <c r="BN279" s="135"/>
      <c r="BO279" s="135"/>
      <c r="BP279" s="70"/>
      <c r="BQ279" s="70"/>
      <c r="BR279" s="70"/>
      <c r="BS279" s="70"/>
      <c r="BT279" s="70"/>
      <c r="BW279" s="53"/>
      <c r="BX279" s="135"/>
      <c r="BY279" s="135"/>
      <c r="BZ279" s="70"/>
      <c r="CA279" s="70"/>
      <c r="CB279" s="70"/>
      <c r="CC279" s="70"/>
      <c r="CD279" s="70"/>
      <c r="CG279" s="53"/>
      <c r="CH279" s="135"/>
      <c r="CI279" s="135"/>
      <c r="CJ279" s="70"/>
      <c r="CK279" s="70"/>
      <c r="CL279" s="70"/>
      <c r="CM279" s="70"/>
      <c r="CN279" s="70"/>
      <c r="CO279" s="70"/>
      <c r="CP279" s="70"/>
      <c r="CR279" s="53"/>
      <c r="CS279" s="135"/>
      <c r="CT279" s="135"/>
      <c r="CU279" s="70"/>
      <c r="CV279" s="134"/>
      <c r="CW279" s="134"/>
      <c r="CX279" s="134"/>
      <c r="CY279" s="134"/>
      <c r="CZ279" s="134"/>
      <c r="DC279" s="53"/>
      <c r="DD279" s="135"/>
      <c r="DE279" s="135"/>
      <c r="DF279" s="70"/>
      <c r="DG279" s="134"/>
      <c r="DH279" s="134"/>
      <c r="DI279" s="134"/>
      <c r="DJ279" s="134"/>
      <c r="DM279" s="53"/>
      <c r="DN279" s="135"/>
      <c r="DO279" s="135"/>
      <c r="DP279" s="70"/>
      <c r="DQ279" s="134"/>
      <c r="DR279" s="134"/>
      <c r="DS279" s="134"/>
      <c r="DT279" s="134"/>
      <c r="DW279" s="53"/>
      <c r="DX279" s="135"/>
      <c r="DY279" s="135"/>
      <c r="DZ279" s="70"/>
      <c r="EA279" s="134"/>
      <c r="EB279" s="134"/>
      <c r="EC279" s="134"/>
      <c r="ED279" s="134"/>
      <c r="EG279" s="53"/>
      <c r="EH279" s="135"/>
      <c r="EI279" s="135"/>
      <c r="EJ279" s="70"/>
      <c r="EK279" s="134"/>
      <c r="EL279" s="134"/>
      <c r="EM279" s="134"/>
      <c r="EN279" s="134"/>
      <c r="EO279" s="134"/>
      <c r="ER279" s="53"/>
      <c r="ES279" s="135"/>
      <c r="ET279" s="135"/>
      <c r="EU279" s="70"/>
      <c r="EV279" s="134"/>
      <c r="EW279" s="134"/>
      <c r="EX279" s="134"/>
      <c r="EY279" s="134"/>
      <c r="IB279" s="53"/>
      <c r="IJ279" s="245"/>
      <c r="IM279" s="53"/>
      <c r="IU279" s="245"/>
    </row>
    <row r="280" spans="1:255" s="132" customFormat="1" x14ac:dyDescent="0.2">
      <c r="A280"/>
      <c r="B280" s="135">
        <f t="shared" si="431"/>
        <v>0</v>
      </c>
      <c r="C280" s="135">
        <f t="shared" si="432"/>
        <v>0</v>
      </c>
      <c r="D280" s="133">
        <f t="shared" si="433"/>
        <v>0</v>
      </c>
      <c r="E280" s="133" t="str">
        <f>IF(VLOOKUP(A280,Namn,8)="X","Elit",IF(VLOOKUP(A280,Namn,9)="X","A",IF(VLOOKUP(A280,Namn,10)="X","B",IF(VLOOKUP(A280,Namn,11)="X","C",IF(VLOOKUP(A280,Namn,12)="X","D",IF(VLOOKUP(A280,Namn,13)="X","OB",IF(VLOOKUP(A280,Namn,10)="X","OG","")))))))</f>
        <v/>
      </c>
      <c r="F280" s="133">
        <f t="shared" si="423"/>
        <v>0</v>
      </c>
      <c r="G280" s="133"/>
      <c r="H280" s="133"/>
      <c r="I280" s="133"/>
      <c r="J280" s="133">
        <f t="shared" si="434"/>
        <v>0</v>
      </c>
      <c r="K280" s="133"/>
      <c r="L280" s="133"/>
      <c r="M280"/>
      <c r="N280"/>
      <c r="O280" s="53"/>
      <c r="P280" s="135"/>
      <c r="Q280" s="135"/>
      <c r="R280" s="133"/>
      <c r="S280" s="133"/>
      <c r="T280" s="133"/>
      <c r="U280" s="133"/>
      <c r="V280" s="133"/>
      <c r="W280" s="133"/>
      <c r="X280" s="70"/>
      <c r="Y280" s="53"/>
      <c r="Z280" s="135"/>
      <c r="AA280" s="135"/>
      <c r="AB280" s="70"/>
      <c r="AC280" s="70"/>
      <c r="AD280" s="70"/>
      <c r="AE280" s="70"/>
      <c r="AF280" s="70"/>
      <c r="AG280" s="135">
        <f t="shared" si="435"/>
        <v>0</v>
      </c>
      <c r="AH280" s="135"/>
      <c r="AI280" s="53"/>
      <c r="AJ280" s="135"/>
      <c r="AK280" s="135"/>
      <c r="AL280" s="70"/>
      <c r="AM280" s="70"/>
      <c r="AN280" s="70"/>
      <c r="AO280" s="70"/>
      <c r="AP280" s="70"/>
      <c r="AQ280" s="70">
        <f t="shared" si="436"/>
        <v>0</v>
      </c>
      <c r="AR280" s="70"/>
      <c r="AS280" s="53"/>
      <c r="AT280" s="135"/>
      <c r="AU280" s="135"/>
      <c r="AV280" s="70"/>
      <c r="AW280" s="70"/>
      <c r="AX280" s="70"/>
      <c r="AY280" s="70"/>
      <c r="AZ280" s="70"/>
      <c r="BC280" s="53"/>
      <c r="BD280" s="135"/>
      <c r="BE280" s="135"/>
      <c r="BF280" s="70"/>
      <c r="BG280" s="70"/>
      <c r="BH280" s="70"/>
      <c r="BI280" s="70"/>
      <c r="BJ280" s="70"/>
      <c r="BM280" s="53"/>
      <c r="BN280" s="135"/>
      <c r="BO280" s="135"/>
      <c r="BP280" s="70"/>
      <c r="BQ280" s="70"/>
      <c r="BR280" s="70"/>
      <c r="BS280" s="70"/>
      <c r="BT280" s="70"/>
      <c r="BW280" s="53"/>
      <c r="BX280" s="135"/>
      <c r="BY280" s="135"/>
      <c r="BZ280" s="70"/>
      <c r="CA280" s="70"/>
      <c r="CB280" s="70"/>
      <c r="CC280" s="70"/>
      <c r="CD280" s="70"/>
      <c r="CG280" s="53"/>
      <c r="CH280" s="135"/>
      <c r="CI280" s="135"/>
      <c r="CJ280" s="70"/>
      <c r="CK280" s="70"/>
      <c r="CL280" s="70"/>
      <c r="CM280" s="70"/>
      <c r="CN280" s="70"/>
      <c r="CO280" s="70"/>
      <c r="CP280" s="70"/>
      <c r="CR280" s="53"/>
      <c r="CS280" s="135"/>
      <c r="CT280" s="135"/>
      <c r="CU280" s="70"/>
      <c r="CV280" s="134"/>
      <c r="CW280" s="134"/>
      <c r="CX280" s="134"/>
      <c r="CY280" s="134"/>
      <c r="CZ280" s="134"/>
      <c r="DC280" s="53"/>
      <c r="DD280" s="135"/>
      <c r="DE280" s="135"/>
      <c r="DF280" s="70"/>
      <c r="DG280" s="134"/>
      <c r="DH280" s="134"/>
      <c r="DI280" s="134"/>
      <c r="DJ280" s="134"/>
      <c r="DM280" s="53"/>
      <c r="DN280" s="135"/>
      <c r="DO280" s="135"/>
      <c r="DP280" s="70"/>
      <c r="DQ280" s="134"/>
      <c r="DR280" s="134"/>
      <c r="DS280" s="134"/>
      <c r="DT280" s="134"/>
      <c r="DW280" s="53"/>
      <c r="DX280" s="135"/>
      <c r="DY280" s="135"/>
      <c r="DZ280" s="70"/>
      <c r="EA280" s="134"/>
      <c r="EB280" s="134"/>
      <c r="EC280" s="134"/>
      <c r="ED280" s="134"/>
      <c r="EG280" s="53"/>
      <c r="EH280" s="135"/>
      <c r="EI280" s="135"/>
      <c r="EJ280" s="70"/>
      <c r="EK280" s="134"/>
      <c r="EL280" s="134"/>
      <c r="EM280" s="134"/>
      <c r="EN280" s="134"/>
      <c r="EO280" s="134"/>
      <c r="ER280" s="53"/>
      <c r="ES280" s="135"/>
      <c r="ET280" s="135"/>
      <c r="EU280" s="70"/>
      <c r="EV280" s="134"/>
      <c r="EW280" s="134"/>
      <c r="EX280" s="134"/>
      <c r="EY280" s="134"/>
      <c r="IB280" s="53"/>
      <c r="IJ280" s="245"/>
      <c r="IM280" s="53"/>
      <c r="IU280" s="245"/>
    </row>
    <row r="281" spans="1:255" s="132" customFormat="1" x14ac:dyDescent="0.2">
      <c r="A281" s="53"/>
      <c r="B281" s="135">
        <f t="shared" si="431"/>
        <v>0</v>
      </c>
      <c r="C281" s="135">
        <f t="shared" si="432"/>
        <v>0</v>
      </c>
      <c r="D281" s="133">
        <f t="shared" si="433"/>
        <v>0</v>
      </c>
      <c r="E281" s="133" t="s">
        <v>327</v>
      </c>
      <c r="F281" s="133">
        <f t="shared" si="423"/>
        <v>0</v>
      </c>
      <c r="G281" s="133"/>
      <c r="H281" s="133"/>
      <c r="I281" s="133"/>
      <c r="J281" s="133">
        <f t="shared" si="434"/>
        <v>0</v>
      </c>
      <c r="K281" s="133"/>
      <c r="L281" s="133"/>
      <c r="M281"/>
      <c r="N281"/>
      <c r="O281" s="53"/>
      <c r="P281" s="135"/>
      <c r="Q281" s="135"/>
      <c r="R281" s="133"/>
      <c r="S281" s="133"/>
      <c r="T281" s="133"/>
      <c r="U281" s="133"/>
      <c r="V281" s="133"/>
      <c r="W281" s="133"/>
      <c r="X281" s="70"/>
      <c r="Y281" s="53"/>
      <c r="Z281" s="135"/>
      <c r="AA281" s="135"/>
      <c r="AB281" s="70"/>
      <c r="AC281" s="70"/>
      <c r="AD281" s="70"/>
      <c r="AE281" s="70"/>
      <c r="AF281" s="70"/>
      <c r="AG281" s="135">
        <f t="shared" si="435"/>
        <v>0</v>
      </c>
      <c r="AH281" s="135"/>
      <c r="AI281" s="53"/>
      <c r="AJ281" s="135"/>
      <c r="AK281" s="135"/>
      <c r="AL281" s="70"/>
      <c r="AM281" s="70"/>
      <c r="AN281" s="70"/>
      <c r="AO281" s="70"/>
      <c r="AP281" s="70"/>
      <c r="AQ281" s="70">
        <f t="shared" si="436"/>
        <v>0</v>
      </c>
      <c r="AR281" s="70"/>
      <c r="AS281" s="53"/>
      <c r="AT281" s="135"/>
      <c r="AU281" s="135"/>
      <c r="AV281" s="70"/>
      <c r="AW281" s="70"/>
      <c r="AX281" s="70"/>
      <c r="AY281" s="70"/>
      <c r="AZ281" s="70"/>
      <c r="BC281" s="53"/>
      <c r="BD281" s="135"/>
      <c r="BE281" s="135"/>
      <c r="BF281" s="70"/>
      <c r="BG281" s="70"/>
      <c r="BH281" s="70"/>
      <c r="BI281" s="70"/>
      <c r="BJ281" s="70"/>
      <c r="BM281" s="53"/>
      <c r="BN281" s="135"/>
      <c r="BO281" s="135"/>
      <c r="BP281" s="70"/>
      <c r="BQ281" s="70"/>
      <c r="BR281" s="70"/>
      <c r="BS281" s="70"/>
      <c r="BT281" s="70"/>
      <c r="BW281" s="53"/>
      <c r="BX281" s="135"/>
      <c r="BY281" s="135"/>
      <c r="BZ281" s="70"/>
      <c r="CA281" s="70"/>
      <c r="CB281" s="70"/>
      <c r="CC281" s="70"/>
      <c r="CD281" s="70"/>
      <c r="CG281" s="53"/>
      <c r="CH281" s="135"/>
      <c r="CI281" s="135"/>
      <c r="CJ281" s="70"/>
      <c r="CK281" s="70"/>
      <c r="CL281" s="70"/>
      <c r="CM281" s="70"/>
      <c r="CN281" s="70"/>
      <c r="CO281" s="70"/>
      <c r="CP281" s="70"/>
      <c r="CR281" s="53"/>
      <c r="CS281" s="135"/>
      <c r="CT281" s="135"/>
      <c r="CU281" s="70"/>
      <c r="CV281" s="134"/>
      <c r="CW281" s="134"/>
      <c r="CX281" s="134"/>
      <c r="CY281" s="134"/>
      <c r="CZ281" s="134"/>
      <c r="DC281" s="53"/>
      <c r="DD281" s="135"/>
      <c r="DE281" s="135"/>
      <c r="DF281" s="70"/>
      <c r="DG281" s="134"/>
      <c r="DH281" s="134"/>
      <c r="DI281" s="134"/>
      <c r="DJ281" s="134"/>
      <c r="DM281" s="53"/>
      <c r="DN281" s="135"/>
      <c r="DO281" s="135"/>
      <c r="DP281" s="70"/>
      <c r="DQ281" s="134"/>
      <c r="DR281" s="134"/>
      <c r="DS281" s="134"/>
      <c r="DT281" s="134"/>
      <c r="DW281" s="53"/>
      <c r="DX281" s="135"/>
      <c r="DY281" s="135"/>
      <c r="DZ281" s="70"/>
      <c r="EA281" s="134"/>
      <c r="EB281" s="134"/>
      <c r="EC281" s="134"/>
      <c r="ED281" s="134"/>
      <c r="EG281" s="53"/>
      <c r="EH281" s="135"/>
      <c r="EI281" s="135"/>
      <c r="EJ281" s="70"/>
      <c r="EK281" s="134"/>
      <c r="EL281" s="134"/>
      <c r="EM281" s="134"/>
      <c r="EN281" s="134"/>
      <c r="EO281" s="134"/>
      <c r="ER281" s="53"/>
      <c r="ES281" s="135"/>
      <c r="ET281" s="135"/>
      <c r="EU281" s="70"/>
      <c r="EV281" s="134"/>
      <c r="EW281" s="134"/>
      <c r="EX281" s="134"/>
      <c r="EY281" s="134"/>
      <c r="IB281" s="53"/>
      <c r="IJ281" s="245"/>
      <c r="IM281" s="53"/>
      <c r="IU281" s="245"/>
    </row>
    <row r="282" spans="1:255" s="132" customFormat="1" x14ac:dyDescent="0.2">
      <c r="A282" s="53"/>
      <c r="B282" s="135">
        <f t="shared" si="431"/>
        <v>0</v>
      </c>
      <c r="C282" s="135">
        <f t="shared" si="432"/>
        <v>0</v>
      </c>
      <c r="D282" s="133">
        <f t="shared" si="433"/>
        <v>0</v>
      </c>
      <c r="E282" s="133" t="str">
        <f t="shared" ref="E282:E289" si="437">IF(VLOOKUP(A282,Namn,8)="X","Elit",IF(VLOOKUP(A282,Namn,9)="X","A",IF(VLOOKUP(A282,Namn,10)="X","B",IF(VLOOKUP(A282,Namn,11)="X","C",IF(VLOOKUP(A282,Namn,12)="X","D",IF(VLOOKUP(A282,Namn,13)="X","OB",IF(VLOOKUP(A282,Namn,10)="X","OG","")))))))</f>
        <v/>
      </c>
      <c r="F282" s="133">
        <f t="shared" ref="F282:F313" si="438">VLOOKUP(A282,Namn,3)</f>
        <v>0</v>
      </c>
      <c r="G282" s="133"/>
      <c r="H282" s="133"/>
      <c r="I282" s="133"/>
      <c r="J282" s="133">
        <f t="shared" si="434"/>
        <v>0</v>
      </c>
      <c r="K282" s="133"/>
      <c r="L282" s="133"/>
      <c r="M282"/>
      <c r="N282"/>
      <c r="O282" s="53"/>
      <c r="P282"/>
      <c r="Q282"/>
      <c r="R282"/>
      <c r="S282"/>
      <c r="T282"/>
      <c r="U282"/>
      <c r="V282"/>
      <c r="W282"/>
      <c r="Y282" s="53"/>
      <c r="AI282" s="53"/>
      <c r="AS282" s="53"/>
      <c r="BC282" s="53"/>
      <c r="BM282" s="53"/>
      <c r="BW282" s="53"/>
      <c r="CG282" s="53"/>
      <c r="CR282" s="53"/>
      <c r="CV282" s="243"/>
      <c r="CW282" s="243"/>
      <c r="CX282" s="243"/>
      <c r="CY282" s="243"/>
      <c r="CZ282" s="243"/>
      <c r="DC282" s="53"/>
      <c r="DG282" s="243"/>
      <c r="DH282" s="243"/>
      <c r="DI282" s="243"/>
      <c r="DJ282" s="243"/>
      <c r="DM282" s="53"/>
      <c r="DQ282" s="243"/>
      <c r="DR282" s="243"/>
      <c r="DS282" s="243"/>
      <c r="DT282" s="243"/>
      <c r="DW282" s="53"/>
      <c r="EA282" s="243"/>
      <c r="EB282" s="243"/>
      <c r="EC282" s="243"/>
      <c r="ED282" s="243"/>
      <c r="EG282" s="53"/>
      <c r="EK282" s="243"/>
      <c r="EL282" s="243"/>
      <c r="EM282" s="243"/>
      <c r="EN282" s="243"/>
      <c r="EO282" s="243"/>
      <c r="ER282" s="53"/>
      <c r="EV282" s="243"/>
      <c r="EW282" s="243"/>
      <c r="EX282" s="243"/>
      <c r="EY282" s="243"/>
      <c r="IB282" s="53"/>
      <c r="IJ282" s="245"/>
      <c r="IM282" s="53"/>
      <c r="IU282" s="245"/>
    </row>
    <row r="283" spans="1:255" s="132" customFormat="1" x14ac:dyDescent="0.2">
      <c r="A283" s="53"/>
      <c r="B283" s="135">
        <f t="shared" si="431"/>
        <v>0</v>
      </c>
      <c r="C283" s="135">
        <f t="shared" si="432"/>
        <v>0</v>
      </c>
      <c r="D283" s="133">
        <f t="shared" si="433"/>
        <v>0</v>
      </c>
      <c r="E283" s="133" t="str">
        <f t="shared" si="437"/>
        <v/>
      </c>
      <c r="F283" s="133">
        <f t="shared" si="438"/>
        <v>0</v>
      </c>
      <c r="G283" s="133"/>
      <c r="H283" s="133"/>
      <c r="I283" s="133"/>
      <c r="J283" s="133">
        <f t="shared" si="434"/>
        <v>0</v>
      </c>
      <c r="K283" s="133"/>
      <c r="L283" s="133"/>
      <c r="M283"/>
      <c r="N283"/>
      <c r="O283" s="53"/>
      <c r="P283" s="135"/>
      <c r="Q283" s="135"/>
      <c r="R283" s="133"/>
      <c r="S283" s="133"/>
      <c r="T283" s="133"/>
      <c r="U283" s="133"/>
      <c r="V283" s="133"/>
      <c r="W283" s="133"/>
      <c r="X283" s="70"/>
      <c r="Y283" s="53"/>
      <c r="Z283" s="135"/>
      <c r="AA283" s="135"/>
      <c r="AB283" s="70"/>
      <c r="AC283" s="70"/>
      <c r="AD283" s="70"/>
      <c r="AE283" s="70"/>
      <c r="AF283" s="70"/>
      <c r="AG283" s="135">
        <f t="shared" ref="AG283:AG288" si="439">VLOOKUP($O283,Namn,27)</f>
        <v>0</v>
      </c>
      <c r="AH283" s="135"/>
      <c r="AI283" s="53"/>
      <c r="AJ283" s="135"/>
      <c r="AK283" s="135"/>
      <c r="AL283" s="70"/>
      <c r="AM283" s="70"/>
      <c r="AN283" s="70"/>
      <c r="AO283" s="70"/>
      <c r="AP283" s="70"/>
      <c r="AQ283" s="70">
        <f t="shared" ref="AQ283:AQ288" si="440">VLOOKUP($O283,Namn,26)</f>
        <v>0</v>
      </c>
      <c r="AR283" s="70"/>
      <c r="AS283" s="53"/>
      <c r="AT283" s="135"/>
      <c r="AU283" s="135"/>
      <c r="AV283" s="70"/>
      <c r="AW283" s="70"/>
      <c r="AX283" s="70"/>
      <c r="AY283" s="70"/>
      <c r="AZ283" s="70"/>
      <c r="BC283" s="53"/>
      <c r="BD283" s="135"/>
      <c r="BE283" s="135"/>
      <c r="BF283" s="70"/>
      <c r="BG283" s="70"/>
      <c r="BH283" s="70"/>
      <c r="BI283" s="70"/>
      <c r="BJ283" s="70"/>
      <c r="BM283" s="53"/>
      <c r="BN283" s="135"/>
      <c r="BO283" s="135"/>
      <c r="BP283" s="70"/>
      <c r="BQ283" s="70"/>
      <c r="BR283" s="70"/>
      <c r="BS283" s="70"/>
      <c r="BT283" s="70"/>
      <c r="BW283" s="53"/>
      <c r="BX283" s="135"/>
      <c r="BY283" s="135"/>
      <c r="BZ283" s="70"/>
      <c r="CA283" s="70"/>
      <c r="CB283" s="70"/>
      <c r="CC283" s="70"/>
      <c r="CD283" s="70"/>
      <c r="CG283" s="53"/>
      <c r="CH283" s="135"/>
      <c r="CI283" s="135"/>
      <c r="CJ283" s="70"/>
      <c r="CK283" s="70"/>
      <c r="CL283" s="70"/>
      <c r="CM283" s="70"/>
      <c r="CN283" s="70"/>
      <c r="CO283" s="70"/>
      <c r="CP283" s="70"/>
      <c r="CR283" s="53"/>
      <c r="CS283" s="135"/>
      <c r="CT283" s="135"/>
      <c r="CU283" s="70"/>
      <c r="CV283" s="134"/>
      <c r="CW283" s="134"/>
      <c r="CX283" s="134"/>
      <c r="CY283" s="134"/>
      <c r="CZ283" s="134"/>
      <c r="DC283" s="53"/>
      <c r="DD283" s="135"/>
      <c r="DE283" s="135"/>
      <c r="DF283" s="70"/>
      <c r="DG283" s="134"/>
      <c r="DH283" s="134"/>
      <c r="DI283" s="134"/>
      <c r="DJ283" s="134"/>
      <c r="DM283" s="53"/>
      <c r="DN283" s="135"/>
      <c r="DO283" s="135"/>
      <c r="DP283" s="70"/>
      <c r="DQ283" s="134"/>
      <c r="DR283" s="134"/>
      <c r="DS283" s="134"/>
      <c r="DT283" s="134"/>
      <c r="DW283" s="53"/>
      <c r="DX283" s="135"/>
      <c r="DY283" s="135"/>
      <c r="DZ283" s="70"/>
      <c r="EA283" s="134"/>
      <c r="EB283" s="134"/>
      <c r="EC283" s="134"/>
      <c r="ED283" s="134"/>
      <c r="EG283" s="53"/>
      <c r="EH283" s="135"/>
      <c r="EI283" s="135"/>
      <c r="EJ283" s="70"/>
      <c r="EK283" s="134"/>
      <c r="EL283" s="134"/>
      <c r="EM283" s="134"/>
      <c r="EN283" s="134"/>
      <c r="EO283" s="134"/>
      <c r="ER283" s="53"/>
      <c r="ES283" s="135"/>
      <c r="ET283" s="135"/>
      <c r="EU283" s="70"/>
      <c r="EV283" s="134"/>
      <c r="EW283" s="134"/>
      <c r="EX283" s="134"/>
      <c r="EY283" s="134"/>
      <c r="IB283" s="53"/>
      <c r="IJ283" s="245"/>
      <c r="IM283" s="53"/>
      <c r="IU283" s="245"/>
    </row>
    <row r="284" spans="1:255" s="132" customFormat="1" x14ac:dyDescent="0.2">
      <c r="A284"/>
      <c r="B284" s="135">
        <f t="shared" si="431"/>
        <v>0</v>
      </c>
      <c r="C284" s="135">
        <f t="shared" si="432"/>
        <v>0</v>
      </c>
      <c r="D284" s="133">
        <f t="shared" si="433"/>
        <v>0</v>
      </c>
      <c r="E284" s="133" t="str">
        <f t="shared" si="437"/>
        <v/>
      </c>
      <c r="F284" s="133">
        <f t="shared" si="438"/>
        <v>0</v>
      </c>
      <c r="G284" s="133"/>
      <c r="H284" s="133"/>
      <c r="I284" s="133"/>
      <c r="J284" s="133">
        <f t="shared" si="434"/>
        <v>0</v>
      </c>
      <c r="K284" s="133"/>
      <c r="L284" s="133"/>
      <c r="M284"/>
      <c r="N284"/>
      <c r="O284" s="53"/>
      <c r="P284" s="135"/>
      <c r="Q284" s="135"/>
      <c r="R284" s="133"/>
      <c r="S284" s="133"/>
      <c r="T284" s="133"/>
      <c r="U284" s="133"/>
      <c r="V284" s="133"/>
      <c r="W284" s="133"/>
      <c r="X284" s="70"/>
      <c r="Y284" s="53"/>
      <c r="Z284" s="135"/>
      <c r="AA284" s="135"/>
      <c r="AB284" s="70"/>
      <c r="AC284" s="70"/>
      <c r="AD284" s="70"/>
      <c r="AE284" s="70"/>
      <c r="AF284" s="70"/>
      <c r="AG284" s="135">
        <f t="shared" si="439"/>
        <v>0</v>
      </c>
      <c r="AH284" s="135"/>
      <c r="AI284" s="53"/>
      <c r="AJ284" s="135"/>
      <c r="AK284" s="135"/>
      <c r="AL284" s="70"/>
      <c r="AM284" s="70"/>
      <c r="AN284" s="70"/>
      <c r="AO284" s="70"/>
      <c r="AP284" s="70"/>
      <c r="AQ284" s="70">
        <f t="shared" si="440"/>
        <v>0</v>
      </c>
      <c r="AR284" s="70"/>
      <c r="AS284" s="53"/>
      <c r="AT284" s="135"/>
      <c r="AU284" s="135"/>
      <c r="AV284" s="70"/>
      <c r="AW284" s="70"/>
      <c r="AX284" s="70"/>
      <c r="AY284" s="70"/>
      <c r="AZ284" s="70"/>
      <c r="BC284" s="53"/>
      <c r="BD284" s="135"/>
      <c r="BE284" s="135"/>
      <c r="BF284" s="70"/>
      <c r="BG284" s="70"/>
      <c r="BH284" s="70"/>
      <c r="BI284" s="70"/>
      <c r="BJ284" s="70"/>
      <c r="BM284" s="53"/>
      <c r="BN284" s="135"/>
      <c r="BO284" s="135"/>
      <c r="BP284" s="70"/>
      <c r="BQ284" s="70"/>
      <c r="BR284" s="70"/>
      <c r="BS284" s="70"/>
      <c r="BT284" s="70"/>
      <c r="BW284" s="53"/>
      <c r="BX284" s="135"/>
      <c r="BY284" s="135"/>
      <c r="BZ284" s="70"/>
      <c r="CA284" s="70"/>
      <c r="CB284" s="70"/>
      <c r="CC284" s="70"/>
      <c r="CD284" s="70"/>
      <c r="CG284" s="53"/>
      <c r="CH284" s="135"/>
      <c r="CI284" s="135"/>
      <c r="CJ284" s="70"/>
      <c r="CK284" s="70"/>
      <c r="CL284" s="70"/>
      <c r="CM284" s="70"/>
      <c r="CN284" s="70"/>
      <c r="CO284" s="70"/>
      <c r="CP284" s="70"/>
      <c r="CR284" s="53"/>
      <c r="CS284" s="135"/>
      <c r="CT284" s="135"/>
      <c r="CU284" s="70"/>
      <c r="CV284" s="134"/>
      <c r="CW284" s="134"/>
      <c r="CX284" s="134"/>
      <c r="CY284" s="134"/>
      <c r="CZ284" s="134"/>
      <c r="DC284" s="53"/>
      <c r="DD284" s="135"/>
      <c r="DE284" s="135"/>
      <c r="DF284" s="70"/>
      <c r="DG284" s="134"/>
      <c r="DH284" s="134"/>
      <c r="DI284" s="134"/>
      <c r="DJ284" s="134"/>
      <c r="DM284" s="53"/>
      <c r="DN284" s="135"/>
      <c r="DO284" s="135"/>
      <c r="DP284" s="70"/>
      <c r="DQ284" s="134"/>
      <c r="DR284" s="134"/>
      <c r="DS284" s="134"/>
      <c r="DT284" s="134"/>
      <c r="DW284" s="53"/>
      <c r="DX284" s="135"/>
      <c r="DY284" s="135"/>
      <c r="DZ284" s="70"/>
      <c r="EA284" s="134"/>
      <c r="EB284" s="134"/>
      <c r="EC284" s="134"/>
      <c r="ED284" s="134"/>
      <c r="EG284" s="53"/>
      <c r="EH284" s="135"/>
      <c r="EI284" s="135"/>
      <c r="EJ284" s="70"/>
      <c r="EK284" s="134"/>
      <c r="EL284" s="134"/>
      <c r="EM284" s="134"/>
      <c r="EN284" s="134"/>
      <c r="EO284" s="134"/>
      <c r="ER284" s="53"/>
      <c r="ES284" s="135"/>
      <c r="ET284" s="135"/>
      <c r="EU284" s="70"/>
      <c r="EV284" s="134"/>
      <c r="EW284" s="134"/>
      <c r="EX284" s="134"/>
      <c r="EY284" s="134"/>
      <c r="IB284" s="53"/>
      <c r="IJ284" s="245"/>
      <c r="IM284" s="53"/>
      <c r="IU284" s="245"/>
    </row>
    <row r="285" spans="1:255" s="132" customFormat="1" x14ac:dyDescent="0.2">
      <c r="A285" s="53"/>
      <c r="B285" s="135">
        <f t="shared" si="431"/>
        <v>0</v>
      </c>
      <c r="C285" s="135">
        <f t="shared" si="432"/>
        <v>0</v>
      </c>
      <c r="D285" s="133">
        <f t="shared" si="433"/>
        <v>0</v>
      </c>
      <c r="E285" s="133" t="str">
        <f t="shared" si="437"/>
        <v/>
      </c>
      <c r="F285" s="133">
        <f t="shared" si="438"/>
        <v>0</v>
      </c>
      <c r="G285" s="133"/>
      <c r="H285" s="133"/>
      <c r="I285" s="133"/>
      <c r="J285" s="133">
        <f t="shared" si="434"/>
        <v>0</v>
      </c>
      <c r="K285" s="133"/>
      <c r="L285" s="133"/>
      <c r="M285"/>
      <c r="N285"/>
      <c r="O285" s="53"/>
      <c r="P285" s="135"/>
      <c r="Q285" s="135"/>
      <c r="R285" s="133"/>
      <c r="S285" s="133"/>
      <c r="T285" s="133"/>
      <c r="U285" s="133"/>
      <c r="V285" s="133"/>
      <c r="W285" s="133"/>
      <c r="X285" s="70"/>
      <c r="Y285" s="53"/>
      <c r="Z285" s="135"/>
      <c r="AA285" s="135"/>
      <c r="AB285" s="70"/>
      <c r="AC285" s="70"/>
      <c r="AD285" s="70"/>
      <c r="AE285" s="70"/>
      <c r="AF285" s="70"/>
      <c r="AG285" s="135">
        <f t="shared" si="439"/>
        <v>0</v>
      </c>
      <c r="AH285" s="135"/>
      <c r="AI285" s="53"/>
      <c r="AJ285" s="135"/>
      <c r="AK285" s="135"/>
      <c r="AL285" s="70"/>
      <c r="AM285" s="70"/>
      <c r="AN285" s="70"/>
      <c r="AO285" s="70"/>
      <c r="AP285" s="70"/>
      <c r="AQ285" s="70">
        <f t="shared" si="440"/>
        <v>0</v>
      </c>
      <c r="AR285" s="70"/>
      <c r="AS285" s="53"/>
      <c r="AT285" s="135"/>
      <c r="AU285" s="135"/>
      <c r="AV285" s="70"/>
      <c r="AW285" s="70"/>
      <c r="AX285" s="70"/>
      <c r="AY285" s="70"/>
      <c r="AZ285" s="70"/>
      <c r="BC285" s="53"/>
      <c r="BD285" s="135"/>
      <c r="BE285" s="135"/>
      <c r="BF285" s="70"/>
      <c r="BG285" s="70"/>
      <c r="BH285" s="70"/>
      <c r="BI285" s="70"/>
      <c r="BJ285" s="70"/>
      <c r="BM285" s="53"/>
      <c r="BN285" s="135"/>
      <c r="BO285" s="135"/>
      <c r="BP285" s="70"/>
      <c r="BQ285" s="70"/>
      <c r="BR285" s="70"/>
      <c r="BS285" s="70"/>
      <c r="BT285" s="70"/>
      <c r="BW285" s="53"/>
      <c r="BX285" s="135"/>
      <c r="BY285" s="135"/>
      <c r="BZ285" s="70"/>
      <c r="CA285" s="70"/>
      <c r="CB285" s="70"/>
      <c r="CC285" s="70"/>
      <c r="CD285" s="70"/>
      <c r="CG285" s="53"/>
      <c r="CH285" s="135"/>
      <c r="CI285" s="135"/>
      <c r="CJ285" s="70"/>
      <c r="CK285" s="70"/>
      <c r="CL285" s="70"/>
      <c r="CM285" s="70"/>
      <c r="CN285" s="70"/>
      <c r="CO285" s="70"/>
      <c r="CP285" s="70"/>
      <c r="CR285" s="53"/>
      <c r="CS285" s="135"/>
      <c r="CT285" s="135"/>
      <c r="CU285" s="70"/>
      <c r="CV285" s="134"/>
      <c r="CW285" s="134"/>
      <c r="CX285" s="134"/>
      <c r="CY285" s="134"/>
      <c r="CZ285" s="134"/>
      <c r="DC285" s="53"/>
      <c r="DD285" s="135"/>
      <c r="DE285" s="135"/>
      <c r="DF285" s="70"/>
      <c r="DG285" s="134"/>
      <c r="DH285" s="134"/>
      <c r="DI285" s="134"/>
      <c r="DJ285" s="134"/>
      <c r="DM285" s="53"/>
      <c r="DN285" s="135"/>
      <c r="DO285" s="135"/>
      <c r="DP285" s="70"/>
      <c r="DQ285" s="134"/>
      <c r="DR285" s="134"/>
      <c r="DS285" s="134"/>
      <c r="DT285" s="134"/>
      <c r="DW285" s="53"/>
      <c r="DX285" s="135"/>
      <c r="DY285" s="135"/>
      <c r="DZ285" s="70"/>
      <c r="EA285" s="134"/>
      <c r="EB285" s="134"/>
      <c r="EC285" s="134"/>
      <c r="ED285" s="134"/>
      <c r="EG285" s="53"/>
      <c r="EH285" s="135"/>
      <c r="EI285" s="135"/>
      <c r="EJ285" s="70"/>
      <c r="EK285" s="134"/>
      <c r="EL285" s="134"/>
      <c r="EM285" s="134"/>
      <c r="EN285" s="134"/>
      <c r="EO285" s="134"/>
      <c r="ER285" s="53"/>
      <c r="ES285" s="135"/>
      <c r="ET285" s="135"/>
      <c r="EU285" s="70"/>
      <c r="EV285" s="134"/>
      <c r="EW285" s="134"/>
      <c r="EX285" s="134"/>
      <c r="EY285" s="134"/>
      <c r="IB285" s="53"/>
      <c r="IJ285" s="245"/>
      <c r="IM285" s="53"/>
      <c r="IU285" s="245"/>
    </row>
    <row r="286" spans="1:255" s="132" customFormat="1" x14ac:dyDescent="0.2">
      <c r="A286" s="53"/>
      <c r="B286" s="135">
        <f t="shared" si="431"/>
        <v>0</v>
      </c>
      <c r="C286" s="135">
        <f t="shared" si="432"/>
        <v>0</v>
      </c>
      <c r="D286" s="133">
        <f t="shared" si="433"/>
        <v>0</v>
      </c>
      <c r="E286" s="133" t="str">
        <f t="shared" si="437"/>
        <v/>
      </c>
      <c r="F286" s="133">
        <f t="shared" si="438"/>
        <v>0</v>
      </c>
      <c r="G286" s="133"/>
      <c r="H286" s="133"/>
      <c r="I286" s="133"/>
      <c r="J286" s="133">
        <f t="shared" si="434"/>
        <v>0</v>
      </c>
      <c r="K286" s="133"/>
      <c r="L286" s="133"/>
      <c r="M286"/>
      <c r="N286"/>
      <c r="O286" s="53"/>
      <c r="P286" s="135"/>
      <c r="Q286" s="135"/>
      <c r="R286" s="133"/>
      <c r="S286" s="133"/>
      <c r="T286" s="133"/>
      <c r="U286" s="133"/>
      <c r="V286" s="133"/>
      <c r="W286" s="133"/>
      <c r="X286" s="70"/>
      <c r="Y286" s="53"/>
      <c r="Z286" s="135"/>
      <c r="AA286" s="135"/>
      <c r="AB286" s="70"/>
      <c r="AC286" s="70"/>
      <c r="AD286" s="70"/>
      <c r="AE286" s="70"/>
      <c r="AF286" s="70"/>
      <c r="AG286" s="135">
        <f t="shared" si="439"/>
        <v>0</v>
      </c>
      <c r="AH286" s="135"/>
      <c r="AI286" s="53"/>
      <c r="AJ286" s="135"/>
      <c r="AK286" s="135"/>
      <c r="AL286" s="70"/>
      <c r="AM286" s="70"/>
      <c r="AN286" s="70"/>
      <c r="AO286" s="70"/>
      <c r="AP286" s="70"/>
      <c r="AQ286" s="70">
        <f t="shared" si="440"/>
        <v>0</v>
      </c>
      <c r="AR286" s="70"/>
      <c r="AS286" s="53"/>
      <c r="AT286" s="135"/>
      <c r="AU286" s="135"/>
      <c r="AV286" s="70"/>
      <c r="AW286" s="70"/>
      <c r="AX286" s="70"/>
      <c r="AY286" s="70"/>
      <c r="AZ286" s="70"/>
      <c r="BC286" s="53"/>
      <c r="BD286" s="135"/>
      <c r="BE286" s="135"/>
      <c r="BF286" s="70"/>
      <c r="BG286" s="70"/>
      <c r="BH286" s="70"/>
      <c r="BI286" s="70"/>
      <c r="BJ286" s="70"/>
      <c r="BM286" s="53"/>
      <c r="BN286" s="135"/>
      <c r="BO286" s="135"/>
      <c r="BP286" s="70"/>
      <c r="BQ286" s="70"/>
      <c r="BR286" s="70"/>
      <c r="BS286" s="70"/>
      <c r="BT286" s="70"/>
      <c r="BW286" s="53"/>
      <c r="BX286" s="135"/>
      <c r="BY286" s="135"/>
      <c r="BZ286" s="70"/>
      <c r="CA286" s="70"/>
      <c r="CB286" s="70"/>
      <c r="CC286" s="70"/>
      <c r="CD286" s="70"/>
      <c r="CG286" s="53"/>
      <c r="CH286" s="135"/>
      <c r="CI286" s="135"/>
      <c r="CJ286" s="70"/>
      <c r="CK286" s="70"/>
      <c r="CL286" s="70"/>
      <c r="CM286" s="70"/>
      <c r="CN286" s="70"/>
      <c r="CO286" s="70"/>
      <c r="CP286" s="70"/>
      <c r="CR286" s="53"/>
      <c r="CS286" s="135"/>
      <c r="CT286" s="135"/>
      <c r="CU286" s="70"/>
      <c r="CV286" s="134"/>
      <c r="CW286" s="134"/>
      <c r="CX286" s="134"/>
      <c r="CY286" s="134"/>
      <c r="CZ286" s="134"/>
      <c r="DC286" s="53"/>
      <c r="DD286" s="135"/>
      <c r="DE286" s="135"/>
      <c r="DF286" s="70"/>
      <c r="DG286" s="134"/>
      <c r="DH286" s="134"/>
      <c r="DI286" s="134"/>
      <c r="DJ286" s="134"/>
      <c r="DM286" s="53"/>
      <c r="DN286" s="135"/>
      <c r="DO286" s="135"/>
      <c r="DP286" s="70"/>
      <c r="DQ286" s="134"/>
      <c r="DR286" s="134"/>
      <c r="DS286" s="134"/>
      <c r="DT286" s="134"/>
      <c r="DW286" s="53"/>
      <c r="DX286" s="135"/>
      <c r="DY286" s="135"/>
      <c r="DZ286" s="70"/>
      <c r="EA286" s="134"/>
      <c r="EB286" s="134"/>
      <c r="EC286" s="134"/>
      <c r="ED286" s="134"/>
      <c r="EG286" s="53"/>
      <c r="EH286" s="135"/>
      <c r="EI286" s="135"/>
      <c r="EJ286" s="70"/>
      <c r="EK286" s="134"/>
      <c r="EL286" s="134"/>
      <c r="EM286" s="134"/>
      <c r="EN286" s="134"/>
      <c r="EO286" s="134"/>
      <c r="ER286" s="53"/>
      <c r="ES286" s="135"/>
      <c r="ET286" s="135"/>
      <c r="EU286" s="70"/>
      <c r="EV286" s="134"/>
      <c r="EW286" s="134"/>
      <c r="EX286" s="134"/>
      <c r="EY286" s="134"/>
      <c r="IB286" s="53"/>
      <c r="IJ286" s="245"/>
      <c r="IM286" s="53"/>
      <c r="IU286" s="245"/>
    </row>
    <row r="287" spans="1:255" s="132" customFormat="1" x14ac:dyDescent="0.2">
      <c r="A287"/>
      <c r="B287" s="135">
        <f t="shared" si="431"/>
        <v>0</v>
      </c>
      <c r="C287" s="135">
        <f t="shared" si="432"/>
        <v>0</v>
      </c>
      <c r="D287" s="133">
        <f t="shared" si="433"/>
        <v>0</v>
      </c>
      <c r="E287" s="133" t="str">
        <f t="shared" si="437"/>
        <v/>
      </c>
      <c r="F287" s="133">
        <f t="shared" si="438"/>
        <v>0</v>
      </c>
      <c r="G287" s="133"/>
      <c r="H287" s="133"/>
      <c r="I287" s="133"/>
      <c r="J287" s="133">
        <f t="shared" si="434"/>
        <v>0</v>
      </c>
      <c r="K287" s="133"/>
      <c r="L287" s="133"/>
      <c r="M287"/>
      <c r="N287"/>
      <c r="O287" s="53"/>
      <c r="P287" s="135"/>
      <c r="Q287" s="135"/>
      <c r="R287" s="133"/>
      <c r="S287" s="133"/>
      <c r="T287" s="133"/>
      <c r="U287" s="133"/>
      <c r="V287" s="133"/>
      <c r="W287" s="133"/>
      <c r="X287" s="70"/>
      <c r="Y287" s="53"/>
      <c r="Z287" s="135"/>
      <c r="AA287" s="135"/>
      <c r="AB287" s="70"/>
      <c r="AC287" s="70"/>
      <c r="AD287" s="70"/>
      <c r="AE287" s="70"/>
      <c r="AF287" s="70"/>
      <c r="AG287" s="135">
        <f t="shared" si="439"/>
        <v>0</v>
      </c>
      <c r="AH287" s="135"/>
      <c r="AI287" s="53"/>
      <c r="AJ287" s="135"/>
      <c r="AK287" s="135"/>
      <c r="AL287" s="70"/>
      <c r="AM287" s="70"/>
      <c r="AN287" s="70"/>
      <c r="AO287" s="70"/>
      <c r="AP287" s="70"/>
      <c r="AQ287" s="70">
        <f t="shared" si="440"/>
        <v>0</v>
      </c>
      <c r="AR287" s="70"/>
      <c r="AS287" s="53"/>
      <c r="AT287" s="135"/>
      <c r="AU287" s="135"/>
      <c r="AV287" s="70"/>
      <c r="AW287" s="70"/>
      <c r="AX287" s="70"/>
      <c r="AY287" s="70"/>
      <c r="AZ287" s="70"/>
      <c r="BC287" s="53"/>
      <c r="BD287" s="135"/>
      <c r="BE287" s="135"/>
      <c r="BF287" s="70"/>
      <c r="BG287" s="70"/>
      <c r="BH287" s="70"/>
      <c r="BI287" s="70"/>
      <c r="BJ287" s="70"/>
      <c r="BM287" s="53"/>
      <c r="BN287" s="135"/>
      <c r="BO287" s="135"/>
      <c r="BP287" s="70"/>
      <c r="BQ287" s="70"/>
      <c r="BR287" s="70"/>
      <c r="BS287" s="70"/>
      <c r="BT287" s="70"/>
      <c r="BW287" s="53"/>
      <c r="BX287" s="135"/>
      <c r="BY287" s="135"/>
      <c r="BZ287" s="70"/>
      <c r="CA287" s="70"/>
      <c r="CB287" s="70"/>
      <c r="CC287" s="70"/>
      <c r="CD287" s="70"/>
      <c r="CG287" s="53"/>
      <c r="CH287" s="135"/>
      <c r="CI287" s="135"/>
      <c r="CJ287" s="70"/>
      <c r="CK287" s="70"/>
      <c r="CL287" s="70"/>
      <c r="CM287" s="70"/>
      <c r="CN287" s="70"/>
      <c r="CO287" s="70"/>
      <c r="CP287" s="70"/>
      <c r="CR287" s="53"/>
      <c r="CS287" s="135"/>
      <c r="CT287" s="135"/>
      <c r="CU287" s="70"/>
      <c r="CV287" s="134"/>
      <c r="CW287" s="134"/>
      <c r="CX287" s="134"/>
      <c r="CY287" s="134"/>
      <c r="CZ287" s="134"/>
      <c r="DC287" s="53"/>
      <c r="DD287" s="135"/>
      <c r="DE287" s="135"/>
      <c r="DF287" s="70"/>
      <c r="DG287" s="134"/>
      <c r="DH287" s="134"/>
      <c r="DI287" s="134"/>
      <c r="DJ287" s="134"/>
      <c r="DM287" s="53"/>
      <c r="DN287" s="135"/>
      <c r="DO287" s="135"/>
      <c r="DP287" s="70"/>
      <c r="DQ287" s="134"/>
      <c r="DR287" s="134"/>
      <c r="DS287" s="134"/>
      <c r="DT287" s="134"/>
      <c r="DW287" s="53"/>
      <c r="DX287" s="135"/>
      <c r="DY287" s="135"/>
      <c r="DZ287" s="70"/>
      <c r="EA287" s="134"/>
      <c r="EB287" s="134"/>
      <c r="EC287" s="134"/>
      <c r="ED287" s="134"/>
      <c r="EG287" s="53"/>
      <c r="EH287" s="135"/>
      <c r="EI287" s="135"/>
      <c r="EJ287" s="70"/>
      <c r="EK287" s="134"/>
      <c r="EL287" s="134"/>
      <c r="EM287" s="134"/>
      <c r="EN287" s="134"/>
      <c r="EO287" s="134"/>
      <c r="ER287" s="53"/>
      <c r="ES287" s="135"/>
      <c r="ET287" s="135"/>
      <c r="EU287" s="70"/>
      <c r="EV287" s="134"/>
      <c r="EW287" s="134"/>
      <c r="EX287" s="134"/>
      <c r="EY287" s="134"/>
      <c r="IB287" s="53"/>
      <c r="IJ287" s="245"/>
      <c r="IM287" s="53"/>
      <c r="IU287" s="245"/>
    </row>
    <row r="288" spans="1:255" s="132" customFormat="1" x14ac:dyDescent="0.2">
      <c r="A288" s="53"/>
      <c r="B288" s="135">
        <f t="shared" si="431"/>
        <v>0</v>
      </c>
      <c r="C288" s="135">
        <f t="shared" si="432"/>
        <v>0</v>
      </c>
      <c r="D288" s="133">
        <f t="shared" si="433"/>
        <v>0</v>
      </c>
      <c r="E288" s="133" t="str">
        <f t="shared" si="437"/>
        <v/>
      </c>
      <c r="F288" s="133">
        <f t="shared" si="438"/>
        <v>0</v>
      </c>
      <c r="G288" s="133"/>
      <c r="H288" s="133"/>
      <c r="I288" s="133"/>
      <c r="J288" s="133">
        <f t="shared" si="434"/>
        <v>0</v>
      </c>
      <c r="K288" s="133"/>
      <c r="L288" s="133"/>
      <c r="M288"/>
      <c r="N288"/>
      <c r="O288" s="53"/>
      <c r="P288" s="135"/>
      <c r="Q288" s="135"/>
      <c r="R288" s="133"/>
      <c r="S288" s="133"/>
      <c r="T288" s="133"/>
      <c r="U288" s="133"/>
      <c r="V288" s="133"/>
      <c r="W288" s="133"/>
      <c r="X288" s="70"/>
      <c r="Y288" s="53"/>
      <c r="Z288" s="135"/>
      <c r="AA288" s="135"/>
      <c r="AB288" s="70"/>
      <c r="AC288" s="70"/>
      <c r="AD288" s="70"/>
      <c r="AE288" s="70"/>
      <c r="AF288" s="70"/>
      <c r="AG288" s="135">
        <f t="shared" si="439"/>
        <v>0</v>
      </c>
      <c r="AH288" s="135"/>
      <c r="AI288" s="53"/>
      <c r="AJ288" s="135"/>
      <c r="AK288" s="135"/>
      <c r="AL288" s="70"/>
      <c r="AM288" s="70"/>
      <c r="AN288" s="70"/>
      <c r="AO288" s="70"/>
      <c r="AP288" s="70"/>
      <c r="AQ288" s="70">
        <f t="shared" si="440"/>
        <v>0</v>
      </c>
      <c r="AR288" s="70"/>
      <c r="AS288" s="53"/>
      <c r="AT288" s="135"/>
      <c r="AU288" s="135"/>
      <c r="AV288" s="70"/>
      <c r="AW288" s="70"/>
      <c r="AX288" s="70"/>
      <c r="AY288" s="70"/>
      <c r="AZ288" s="70"/>
      <c r="BC288" s="53"/>
      <c r="BD288" s="135"/>
      <c r="BE288" s="135"/>
      <c r="BF288" s="70"/>
      <c r="BG288" s="70"/>
      <c r="BH288" s="70"/>
      <c r="BI288" s="70"/>
      <c r="BJ288" s="70"/>
      <c r="BM288" s="53"/>
      <c r="BN288" s="135"/>
      <c r="BO288" s="135"/>
      <c r="BP288" s="70"/>
      <c r="BQ288" s="70"/>
      <c r="BR288" s="70"/>
      <c r="BS288" s="70"/>
      <c r="BT288" s="70"/>
      <c r="BW288" s="53"/>
      <c r="BX288" s="135"/>
      <c r="BY288" s="135"/>
      <c r="BZ288" s="70"/>
      <c r="CA288" s="70"/>
      <c r="CB288" s="70"/>
      <c r="CC288" s="70"/>
      <c r="CD288" s="70"/>
      <c r="CG288" s="53"/>
      <c r="CH288" s="135"/>
      <c r="CI288" s="135"/>
      <c r="CJ288" s="70"/>
      <c r="CK288" s="70"/>
      <c r="CL288" s="70"/>
      <c r="CM288" s="70"/>
      <c r="CN288" s="70"/>
      <c r="CO288" s="70"/>
      <c r="CP288" s="70"/>
      <c r="CR288" s="53"/>
      <c r="CS288" s="135"/>
      <c r="CT288" s="135"/>
      <c r="CU288" s="70"/>
      <c r="CV288" s="134"/>
      <c r="CW288" s="134"/>
      <c r="CX288" s="134"/>
      <c r="CY288" s="134"/>
      <c r="CZ288" s="134"/>
      <c r="DC288" s="53"/>
      <c r="DD288" s="135"/>
      <c r="DE288" s="135"/>
      <c r="DF288" s="70"/>
      <c r="DG288" s="134"/>
      <c r="DH288" s="134"/>
      <c r="DI288" s="134"/>
      <c r="DJ288" s="134"/>
      <c r="DM288" s="53"/>
      <c r="DN288" s="135"/>
      <c r="DO288" s="135"/>
      <c r="DP288" s="70"/>
      <c r="DQ288" s="134"/>
      <c r="DR288" s="134"/>
      <c r="DS288" s="134"/>
      <c r="DT288" s="134"/>
      <c r="DW288" s="53"/>
      <c r="DX288" s="135"/>
      <c r="DY288" s="135"/>
      <c r="DZ288" s="70"/>
      <c r="EA288" s="134"/>
      <c r="EB288" s="134"/>
      <c r="EC288" s="134"/>
      <c r="ED288" s="134"/>
      <c r="EG288" s="53"/>
      <c r="EH288" s="135"/>
      <c r="EI288" s="135"/>
      <c r="EJ288" s="70"/>
      <c r="EK288" s="134"/>
      <c r="EL288" s="134"/>
      <c r="EM288" s="134"/>
      <c r="EN288" s="134"/>
      <c r="EO288" s="134"/>
      <c r="ER288" s="53"/>
      <c r="ES288" s="135"/>
      <c r="ET288" s="135"/>
      <c r="EU288" s="70"/>
      <c r="EV288" s="134"/>
      <c r="EW288" s="134"/>
      <c r="EX288" s="134"/>
      <c r="EY288" s="134"/>
      <c r="IB288" s="53"/>
      <c r="IJ288" s="245"/>
      <c r="IM288" s="53"/>
      <c r="IU288" s="245"/>
    </row>
    <row r="289" spans="1:255" s="132" customFormat="1" x14ac:dyDescent="0.2">
      <c r="A289" s="53"/>
      <c r="B289" s="135">
        <f t="shared" si="431"/>
        <v>0</v>
      </c>
      <c r="C289" s="135">
        <f t="shared" si="432"/>
        <v>0</v>
      </c>
      <c r="D289" s="133">
        <f t="shared" si="433"/>
        <v>0</v>
      </c>
      <c r="E289" s="133" t="str">
        <f t="shared" si="437"/>
        <v/>
      </c>
      <c r="F289" s="133">
        <f t="shared" si="438"/>
        <v>0</v>
      </c>
      <c r="G289" s="133"/>
      <c r="H289" s="133"/>
      <c r="I289" s="133"/>
      <c r="J289" s="133">
        <f t="shared" si="434"/>
        <v>0</v>
      </c>
      <c r="K289" s="133"/>
      <c r="L289" s="133"/>
      <c r="M289"/>
      <c r="N289"/>
      <c r="O289" s="53"/>
      <c r="P289"/>
      <c r="Q289"/>
      <c r="R289"/>
      <c r="S289"/>
      <c r="T289"/>
      <c r="U289"/>
      <c r="V289"/>
      <c r="W289"/>
      <c r="Y289" s="53"/>
      <c r="AI289" s="53"/>
      <c r="AS289" s="53"/>
      <c r="BC289" s="53"/>
      <c r="BM289" s="53"/>
      <c r="BW289" s="53"/>
      <c r="CG289" s="53"/>
      <c r="CR289" s="53"/>
      <c r="CV289" s="243"/>
      <c r="CW289" s="243"/>
      <c r="CX289" s="243"/>
      <c r="CY289" s="243"/>
      <c r="CZ289" s="243"/>
      <c r="DC289" s="53"/>
      <c r="DG289" s="243"/>
      <c r="DH289" s="243"/>
      <c r="DI289" s="243"/>
      <c r="DJ289" s="243"/>
      <c r="DM289" s="53"/>
      <c r="DQ289" s="243"/>
      <c r="DR289" s="243"/>
      <c r="DS289" s="243"/>
      <c r="DT289" s="243"/>
      <c r="DW289" s="53"/>
      <c r="EA289" s="243"/>
      <c r="EB289" s="243"/>
      <c r="EC289" s="243"/>
      <c r="ED289" s="243"/>
      <c r="EG289" s="53"/>
      <c r="EK289" s="243"/>
      <c r="EL289" s="243"/>
      <c r="EM289" s="243"/>
      <c r="EN289" s="243"/>
      <c r="EO289" s="243"/>
      <c r="ER289" s="53"/>
      <c r="EV289" s="243"/>
      <c r="EW289" s="243"/>
      <c r="EX289" s="243"/>
      <c r="EY289" s="243"/>
      <c r="IB289" s="53"/>
      <c r="IJ289" s="245"/>
      <c r="IM289" s="53"/>
      <c r="IU289" s="245"/>
    </row>
    <row r="290" spans="1:255" s="132" customFormat="1" x14ac:dyDescent="0.2">
      <c r="A290" s="53"/>
      <c r="B290" s="135">
        <f t="shared" si="431"/>
        <v>0</v>
      </c>
      <c r="C290" s="135">
        <f t="shared" si="432"/>
        <v>0</v>
      </c>
      <c r="D290" s="133">
        <f t="shared" si="433"/>
        <v>0</v>
      </c>
      <c r="E290" s="133" t="s">
        <v>327</v>
      </c>
      <c r="F290" s="133">
        <f t="shared" si="438"/>
        <v>0</v>
      </c>
      <c r="G290" s="133"/>
      <c r="H290" s="133"/>
      <c r="I290" s="133"/>
      <c r="J290" s="133">
        <f t="shared" si="434"/>
        <v>0</v>
      </c>
      <c r="K290" s="133"/>
      <c r="L290" s="133"/>
      <c r="M290"/>
      <c r="N290"/>
      <c r="O290" s="53"/>
      <c r="P290" s="135"/>
      <c r="Q290" s="135"/>
      <c r="R290" s="133"/>
      <c r="S290" s="133"/>
      <c r="T290" s="133"/>
      <c r="U290" s="133"/>
      <c r="V290" s="133"/>
      <c r="W290" s="133"/>
      <c r="X290" s="70"/>
      <c r="Y290" s="53"/>
      <c r="Z290" s="135"/>
      <c r="AA290" s="135"/>
      <c r="AB290" s="70"/>
      <c r="AC290" s="70"/>
      <c r="AD290" s="70"/>
      <c r="AE290" s="70"/>
      <c r="AF290" s="70"/>
      <c r="AG290" s="135">
        <f t="shared" ref="AG290:AG295" si="441">VLOOKUP($O290,Namn,27)</f>
        <v>0</v>
      </c>
      <c r="AH290" s="135"/>
      <c r="AI290" s="53"/>
      <c r="AJ290" s="135"/>
      <c r="AK290" s="135"/>
      <c r="AL290" s="70"/>
      <c r="AM290" s="70"/>
      <c r="AN290" s="70"/>
      <c r="AO290" s="70"/>
      <c r="AP290" s="70"/>
      <c r="AQ290" s="70">
        <f t="shared" ref="AQ290:AQ295" si="442">VLOOKUP($O290,Namn,26)</f>
        <v>0</v>
      </c>
      <c r="AR290" s="70"/>
      <c r="AS290" s="53"/>
      <c r="AT290" s="135"/>
      <c r="AU290" s="135"/>
      <c r="AV290" s="70"/>
      <c r="AW290" s="70"/>
      <c r="AX290" s="70"/>
      <c r="AY290" s="70"/>
      <c r="AZ290" s="70"/>
      <c r="BC290" s="53"/>
      <c r="BD290" s="135"/>
      <c r="BE290" s="135"/>
      <c r="BF290" s="70"/>
      <c r="BG290" s="70"/>
      <c r="BH290" s="70"/>
      <c r="BI290" s="70"/>
      <c r="BJ290" s="70"/>
      <c r="BM290" s="53"/>
      <c r="BN290" s="135"/>
      <c r="BO290" s="135"/>
      <c r="BP290" s="70"/>
      <c r="BQ290" s="70"/>
      <c r="BR290" s="70"/>
      <c r="BS290" s="70"/>
      <c r="BT290" s="70"/>
      <c r="BW290" s="53"/>
      <c r="BX290" s="135"/>
      <c r="BY290" s="135"/>
      <c r="BZ290" s="70"/>
      <c r="CA290" s="70"/>
      <c r="CB290" s="70"/>
      <c r="CC290" s="70"/>
      <c r="CD290" s="70"/>
      <c r="CG290" s="53"/>
      <c r="CH290" s="135"/>
      <c r="CI290" s="135"/>
      <c r="CJ290" s="70"/>
      <c r="CK290" s="70"/>
      <c r="CL290" s="70"/>
      <c r="CM290" s="70"/>
      <c r="CN290" s="70"/>
      <c r="CO290" s="70"/>
      <c r="CP290" s="70"/>
      <c r="CR290" s="53"/>
      <c r="CS290" s="135"/>
      <c r="CT290" s="135"/>
      <c r="CU290" s="70"/>
      <c r="CV290" s="134"/>
      <c r="CW290" s="134"/>
      <c r="CX290" s="134"/>
      <c r="CY290" s="134"/>
      <c r="CZ290" s="134"/>
      <c r="DC290" s="53"/>
      <c r="DD290" s="135"/>
      <c r="DE290" s="135"/>
      <c r="DF290" s="70"/>
      <c r="DG290" s="134"/>
      <c r="DH290" s="134"/>
      <c r="DI290" s="134"/>
      <c r="DJ290" s="134"/>
      <c r="DM290" s="53"/>
      <c r="DN290" s="135"/>
      <c r="DO290" s="135"/>
      <c r="DP290" s="70"/>
      <c r="DQ290" s="134"/>
      <c r="DR290" s="134"/>
      <c r="DS290" s="134"/>
      <c r="DT290" s="134"/>
      <c r="DW290" s="53"/>
      <c r="DX290" s="135"/>
      <c r="DY290" s="135"/>
      <c r="DZ290" s="70"/>
      <c r="EA290" s="134"/>
      <c r="EB290" s="134"/>
      <c r="EC290" s="134"/>
      <c r="ED290" s="134"/>
      <c r="EG290" s="53"/>
      <c r="EH290" s="135"/>
      <c r="EI290" s="135"/>
      <c r="EJ290" s="70"/>
      <c r="EK290" s="134"/>
      <c r="EL290" s="134"/>
      <c r="EM290" s="134"/>
      <c r="EN290" s="134"/>
      <c r="EO290" s="134"/>
      <c r="ER290" s="53"/>
      <c r="ES290" s="135"/>
      <c r="ET290" s="135"/>
      <c r="EU290" s="70"/>
      <c r="EV290" s="134"/>
      <c r="EW290" s="134"/>
      <c r="EX290" s="134"/>
      <c r="EY290" s="134"/>
      <c r="IB290" s="53"/>
      <c r="IJ290" s="245"/>
      <c r="IM290" s="53"/>
      <c r="IU290" s="245"/>
    </row>
    <row r="291" spans="1:255" s="132" customFormat="1" x14ac:dyDescent="0.2">
      <c r="A291" s="53"/>
      <c r="B291" s="135">
        <f t="shared" si="431"/>
        <v>0</v>
      </c>
      <c r="C291" s="135">
        <f t="shared" si="432"/>
        <v>0</v>
      </c>
      <c r="D291" s="133">
        <f t="shared" si="433"/>
        <v>0</v>
      </c>
      <c r="E291" s="133" t="str">
        <f t="shared" ref="E291:E305" si="443">IF(VLOOKUP(A291,Namn,8)="X","Elit",IF(VLOOKUP(A291,Namn,9)="X","A",IF(VLOOKUP(A291,Namn,10)="X","B",IF(VLOOKUP(A291,Namn,11)="X","C",IF(VLOOKUP(A291,Namn,12)="X","D",IF(VLOOKUP(A291,Namn,13)="X","OB",IF(VLOOKUP(A291,Namn,10)="X","OG","")))))))</f>
        <v/>
      </c>
      <c r="F291" s="133">
        <f t="shared" si="438"/>
        <v>0</v>
      </c>
      <c r="G291" s="133"/>
      <c r="H291" s="133"/>
      <c r="I291" s="133"/>
      <c r="J291" s="133"/>
      <c r="K291" s="133"/>
      <c r="L291" s="133"/>
      <c r="M291"/>
      <c r="N291"/>
      <c r="O291" s="53"/>
      <c r="P291" s="135"/>
      <c r="Q291" s="135"/>
      <c r="R291" s="133"/>
      <c r="S291" s="133"/>
      <c r="T291" s="133"/>
      <c r="U291" s="133"/>
      <c r="V291" s="133"/>
      <c r="W291" s="133"/>
      <c r="X291" s="70"/>
      <c r="Y291" s="53"/>
      <c r="Z291" s="135"/>
      <c r="AA291" s="135"/>
      <c r="AB291" s="70"/>
      <c r="AC291" s="70"/>
      <c r="AD291" s="70"/>
      <c r="AE291" s="70"/>
      <c r="AF291" s="70"/>
      <c r="AG291" s="135">
        <f t="shared" si="441"/>
        <v>0</v>
      </c>
      <c r="AH291" s="135"/>
      <c r="AI291" s="53"/>
      <c r="AJ291" s="135"/>
      <c r="AK291" s="135"/>
      <c r="AL291" s="70"/>
      <c r="AM291" s="70"/>
      <c r="AN291" s="70"/>
      <c r="AO291" s="70"/>
      <c r="AP291" s="70"/>
      <c r="AQ291" s="70">
        <f t="shared" si="442"/>
        <v>0</v>
      </c>
      <c r="AR291" s="70"/>
      <c r="AS291" s="53"/>
      <c r="AT291" s="135"/>
      <c r="AU291" s="135"/>
      <c r="AV291" s="70"/>
      <c r="AW291" s="70"/>
      <c r="AX291" s="70"/>
      <c r="AY291" s="70"/>
      <c r="AZ291" s="70"/>
      <c r="BC291" s="53"/>
      <c r="BD291" s="135"/>
      <c r="BE291" s="135"/>
      <c r="BF291" s="70"/>
      <c r="BG291" s="70"/>
      <c r="BH291" s="70"/>
      <c r="BI291" s="70"/>
      <c r="BJ291" s="70"/>
      <c r="BM291" s="53"/>
      <c r="BN291" s="135"/>
      <c r="BO291" s="135"/>
      <c r="BP291" s="70"/>
      <c r="BQ291" s="70"/>
      <c r="BR291" s="70"/>
      <c r="BS291" s="70"/>
      <c r="BT291" s="70"/>
      <c r="BW291" s="53"/>
      <c r="BX291" s="135"/>
      <c r="BY291" s="135"/>
      <c r="BZ291" s="70"/>
      <c r="CA291" s="70"/>
      <c r="CB291" s="70"/>
      <c r="CC291" s="70"/>
      <c r="CD291" s="70"/>
      <c r="CG291" s="53"/>
      <c r="CH291" s="135"/>
      <c r="CI291" s="135"/>
      <c r="CJ291" s="70"/>
      <c r="CK291" s="70"/>
      <c r="CL291" s="70"/>
      <c r="CM291" s="70"/>
      <c r="CN291" s="70"/>
      <c r="CO291" s="70"/>
      <c r="CP291" s="70"/>
      <c r="CR291" s="53"/>
      <c r="CS291" s="135"/>
      <c r="CT291" s="135"/>
      <c r="CU291" s="70"/>
      <c r="CV291" s="134"/>
      <c r="CW291" s="134"/>
      <c r="CX291" s="134"/>
      <c r="CY291" s="134"/>
      <c r="CZ291" s="134"/>
      <c r="DC291" s="53"/>
      <c r="DD291" s="135"/>
      <c r="DE291" s="135"/>
      <c r="DF291" s="70"/>
      <c r="DG291" s="134"/>
      <c r="DH291" s="134"/>
      <c r="DI291" s="134"/>
      <c r="DJ291" s="134"/>
      <c r="DM291" s="53"/>
      <c r="DN291" s="135"/>
      <c r="DO291" s="135"/>
      <c r="DP291" s="70"/>
      <c r="DQ291" s="134"/>
      <c r="DR291" s="134"/>
      <c r="DS291" s="134"/>
      <c r="DT291" s="134"/>
      <c r="DW291" s="53"/>
      <c r="DX291" s="135"/>
      <c r="DY291" s="135"/>
      <c r="DZ291" s="70"/>
      <c r="EA291" s="134"/>
      <c r="EB291" s="134"/>
      <c r="EC291" s="134"/>
      <c r="ED291" s="134"/>
      <c r="EG291" s="53"/>
      <c r="EH291" s="135"/>
      <c r="EI291" s="135"/>
      <c r="EJ291" s="70"/>
      <c r="EK291" s="134"/>
      <c r="EL291" s="134"/>
      <c r="EM291" s="134"/>
      <c r="EN291" s="134"/>
      <c r="EO291" s="134"/>
      <c r="ER291" s="53"/>
      <c r="ES291" s="135"/>
      <c r="ET291" s="135"/>
      <c r="EU291" s="70"/>
      <c r="EV291" s="134"/>
      <c r="EW291" s="134"/>
      <c r="EX291" s="134"/>
      <c r="EY291" s="134"/>
      <c r="IB291" s="53"/>
      <c r="IJ291" s="245"/>
      <c r="IM291" s="53"/>
      <c r="IU291" s="245"/>
    </row>
    <row r="292" spans="1:255" s="132" customFormat="1" x14ac:dyDescent="0.2">
      <c r="A292" s="53"/>
      <c r="B292" s="135">
        <f t="shared" si="431"/>
        <v>0</v>
      </c>
      <c r="C292" s="135">
        <f t="shared" si="432"/>
        <v>0</v>
      </c>
      <c r="D292" s="133">
        <f t="shared" si="433"/>
        <v>0</v>
      </c>
      <c r="E292" s="133" t="str">
        <f t="shared" si="443"/>
        <v/>
      </c>
      <c r="F292" s="133">
        <f t="shared" si="438"/>
        <v>0</v>
      </c>
      <c r="G292" s="133"/>
      <c r="H292" s="133"/>
      <c r="I292" s="133"/>
      <c r="J292" s="133"/>
      <c r="K292" s="133"/>
      <c r="L292" s="133"/>
      <c r="M292"/>
      <c r="N292"/>
      <c r="O292" s="53"/>
      <c r="P292" s="135"/>
      <c r="Q292" s="135"/>
      <c r="R292" s="133"/>
      <c r="S292" s="133"/>
      <c r="T292" s="133"/>
      <c r="U292" s="133"/>
      <c r="V292" s="133"/>
      <c r="W292" s="133"/>
      <c r="X292" s="70"/>
      <c r="Y292" s="53"/>
      <c r="Z292" s="135"/>
      <c r="AA292" s="135"/>
      <c r="AB292" s="70"/>
      <c r="AC292" s="70"/>
      <c r="AD292" s="70"/>
      <c r="AE292" s="70"/>
      <c r="AF292" s="70"/>
      <c r="AG292" s="135">
        <f t="shared" si="441"/>
        <v>0</v>
      </c>
      <c r="AH292" s="135"/>
      <c r="AI292" s="53"/>
      <c r="AJ292" s="135"/>
      <c r="AK292" s="135"/>
      <c r="AL292" s="70"/>
      <c r="AM292" s="70"/>
      <c r="AN292" s="70"/>
      <c r="AO292" s="70"/>
      <c r="AP292" s="70"/>
      <c r="AQ292" s="70">
        <f t="shared" si="442"/>
        <v>0</v>
      </c>
      <c r="AR292" s="70"/>
      <c r="AS292" s="53"/>
      <c r="AT292" s="135"/>
      <c r="AU292" s="135"/>
      <c r="AV292" s="70"/>
      <c r="AW292" s="70"/>
      <c r="AX292" s="70"/>
      <c r="AY292" s="70"/>
      <c r="AZ292" s="70"/>
      <c r="BC292" s="53"/>
      <c r="BD292" s="135"/>
      <c r="BE292" s="135"/>
      <c r="BF292" s="70"/>
      <c r="BG292" s="70"/>
      <c r="BH292" s="70"/>
      <c r="BI292" s="70"/>
      <c r="BJ292" s="70"/>
      <c r="BM292" s="53"/>
      <c r="BN292" s="135"/>
      <c r="BO292" s="135"/>
      <c r="BP292" s="70"/>
      <c r="BQ292" s="70"/>
      <c r="BR292" s="70"/>
      <c r="BS292" s="70"/>
      <c r="BT292" s="70"/>
      <c r="BW292" s="53"/>
      <c r="BX292" s="135"/>
      <c r="BY292" s="135"/>
      <c r="BZ292" s="70"/>
      <c r="CA292" s="70"/>
      <c r="CB292" s="70"/>
      <c r="CC292" s="70"/>
      <c r="CD292" s="70"/>
      <c r="CG292" s="53"/>
      <c r="CH292" s="135"/>
      <c r="CI292" s="135"/>
      <c r="CJ292" s="70"/>
      <c r="CK292" s="70"/>
      <c r="CL292" s="70"/>
      <c r="CM292" s="70"/>
      <c r="CN292" s="70"/>
      <c r="CO292" s="70"/>
      <c r="CP292" s="70"/>
      <c r="CR292" s="53"/>
      <c r="CS292" s="135"/>
      <c r="CT292" s="135"/>
      <c r="CU292" s="70"/>
      <c r="CV292" s="134"/>
      <c r="CW292" s="134"/>
      <c r="CX292" s="134"/>
      <c r="CY292" s="134"/>
      <c r="CZ292" s="134"/>
      <c r="DC292" s="53"/>
      <c r="DD292" s="135"/>
      <c r="DE292" s="135"/>
      <c r="DF292" s="70"/>
      <c r="DG292" s="134"/>
      <c r="DH292" s="134"/>
      <c r="DI292" s="134"/>
      <c r="DJ292" s="134"/>
      <c r="DM292" s="53"/>
      <c r="DN292" s="135"/>
      <c r="DO292" s="135"/>
      <c r="DP292" s="70"/>
      <c r="DQ292" s="134"/>
      <c r="DR292" s="134"/>
      <c r="DS292" s="134"/>
      <c r="DT292" s="134"/>
      <c r="DW292" s="53"/>
      <c r="DX292" s="135"/>
      <c r="DY292" s="135"/>
      <c r="DZ292" s="70"/>
      <c r="EA292" s="134"/>
      <c r="EB292" s="134"/>
      <c r="EC292" s="134"/>
      <c r="ED292" s="134"/>
      <c r="EG292" s="53"/>
      <c r="EH292" s="135"/>
      <c r="EI292" s="135"/>
      <c r="EJ292" s="70"/>
      <c r="EK292" s="134"/>
      <c r="EL292" s="134"/>
      <c r="EM292" s="134"/>
      <c r="EN292" s="134"/>
      <c r="EO292" s="134"/>
      <c r="ER292" s="53"/>
      <c r="ES292" s="135"/>
      <c r="ET292" s="135"/>
      <c r="EU292" s="70"/>
      <c r="EV292" s="134"/>
      <c r="EW292" s="134"/>
      <c r="EX292" s="134"/>
      <c r="EY292" s="134"/>
      <c r="IB292" s="53"/>
      <c r="IJ292" s="245"/>
      <c r="IM292" s="53"/>
      <c r="IU292" s="245"/>
    </row>
    <row r="293" spans="1:255" s="132" customFormat="1" x14ac:dyDescent="0.2">
      <c r="A293" s="53"/>
      <c r="B293" s="135">
        <f t="shared" si="431"/>
        <v>0</v>
      </c>
      <c r="C293" s="135">
        <f t="shared" si="432"/>
        <v>0</v>
      </c>
      <c r="D293" s="133">
        <f t="shared" si="433"/>
        <v>0</v>
      </c>
      <c r="E293" s="133" t="str">
        <f t="shared" si="443"/>
        <v/>
      </c>
      <c r="F293" s="133">
        <f t="shared" si="438"/>
        <v>0</v>
      </c>
      <c r="G293" s="133"/>
      <c r="H293" s="133"/>
      <c r="I293" s="133"/>
      <c r="J293" s="133"/>
      <c r="K293" s="133"/>
      <c r="L293" s="133"/>
      <c r="M293"/>
      <c r="N293"/>
      <c r="O293" s="53"/>
      <c r="P293" s="135"/>
      <c r="Q293" s="135"/>
      <c r="R293" s="133"/>
      <c r="S293" s="133"/>
      <c r="T293" s="133"/>
      <c r="U293" s="133"/>
      <c r="V293" s="133"/>
      <c r="W293" s="133"/>
      <c r="X293" s="70"/>
      <c r="Y293" s="53"/>
      <c r="Z293" s="135"/>
      <c r="AA293" s="135"/>
      <c r="AB293" s="70"/>
      <c r="AC293" s="70"/>
      <c r="AD293" s="70"/>
      <c r="AE293" s="70"/>
      <c r="AF293" s="70"/>
      <c r="AG293" s="135">
        <f t="shared" si="441"/>
        <v>0</v>
      </c>
      <c r="AH293" s="135"/>
      <c r="AI293" s="53"/>
      <c r="AJ293" s="135"/>
      <c r="AK293" s="135"/>
      <c r="AL293" s="70"/>
      <c r="AM293" s="70"/>
      <c r="AN293" s="70"/>
      <c r="AO293" s="70"/>
      <c r="AP293" s="70"/>
      <c r="AQ293" s="70">
        <f t="shared" si="442"/>
        <v>0</v>
      </c>
      <c r="AR293" s="70"/>
      <c r="AS293" s="53"/>
      <c r="AT293" s="135"/>
      <c r="AU293" s="135"/>
      <c r="AV293" s="70"/>
      <c r="AW293" s="70"/>
      <c r="AX293" s="70"/>
      <c r="AY293" s="70"/>
      <c r="AZ293" s="70"/>
      <c r="BC293" s="53"/>
      <c r="BD293" s="135"/>
      <c r="BE293" s="135"/>
      <c r="BF293" s="70"/>
      <c r="BG293" s="70"/>
      <c r="BH293" s="70"/>
      <c r="BI293" s="70"/>
      <c r="BJ293" s="70"/>
      <c r="BM293" s="53"/>
      <c r="BN293" s="135"/>
      <c r="BO293" s="135"/>
      <c r="BP293" s="70"/>
      <c r="BQ293" s="70"/>
      <c r="BR293" s="70"/>
      <c r="BS293" s="70"/>
      <c r="BT293" s="70"/>
      <c r="BW293" s="53"/>
      <c r="BX293" s="135"/>
      <c r="BY293" s="135"/>
      <c r="BZ293" s="70"/>
      <c r="CA293" s="70"/>
      <c r="CB293" s="70"/>
      <c r="CC293" s="70"/>
      <c r="CD293" s="70"/>
      <c r="CG293" s="53"/>
      <c r="CH293" s="135"/>
      <c r="CI293" s="135"/>
      <c r="CJ293" s="70"/>
      <c r="CK293" s="70"/>
      <c r="CL293" s="70"/>
      <c r="CM293" s="70"/>
      <c r="CN293" s="70"/>
      <c r="CO293" s="70"/>
      <c r="CP293" s="70"/>
      <c r="CR293" s="53"/>
      <c r="CS293" s="135"/>
      <c r="CT293" s="135"/>
      <c r="CU293" s="70"/>
      <c r="CV293" s="134"/>
      <c r="CW293" s="134"/>
      <c r="CX293" s="134"/>
      <c r="CY293" s="134"/>
      <c r="CZ293" s="134"/>
      <c r="DC293" s="53"/>
      <c r="DD293" s="135"/>
      <c r="DE293" s="135"/>
      <c r="DF293" s="70"/>
      <c r="DG293" s="134"/>
      <c r="DH293" s="134"/>
      <c r="DI293" s="134"/>
      <c r="DJ293" s="134"/>
      <c r="DM293" s="53"/>
      <c r="DN293" s="135"/>
      <c r="DO293" s="135"/>
      <c r="DP293" s="70"/>
      <c r="DQ293" s="134"/>
      <c r="DR293" s="134"/>
      <c r="DS293" s="134"/>
      <c r="DT293" s="134"/>
      <c r="DW293" s="53"/>
      <c r="DX293" s="135"/>
      <c r="DY293" s="135"/>
      <c r="DZ293" s="70"/>
      <c r="EA293" s="134"/>
      <c r="EB293" s="134"/>
      <c r="EC293" s="134"/>
      <c r="ED293" s="134"/>
      <c r="EG293" s="53"/>
      <c r="EH293" s="135"/>
      <c r="EI293" s="135"/>
      <c r="EJ293" s="70"/>
      <c r="EK293" s="134"/>
      <c r="EL293" s="134"/>
      <c r="EM293" s="134"/>
      <c r="EN293" s="134"/>
      <c r="EO293" s="134"/>
      <c r="ER293" s="53"/>
      <c r="ES293" s="135"/>
      <c r="ET293" s="135"/>
      <c r="EU293" s="70"/>
      <c r="EV293" s="134"/>
      <c r="EW293" s="134"/>
      <c r="EX293" s="134"/>
      <c r="EY293" s="134"/>
      <c r="IB293" s="53"/>
      <c r="IJ293" s="245"/>
      <c r="IM293" s="53"/>
      <c r="IU293" s="245"/>
    </row>
    <row r="294" spans="1:255" s="132" customFormat="1" x14ac:dyDescent="0.2">
      <c r="A294" s="53"/>
      <c r="B294" s="135">
        <f t="shared" si="431"/>
        <v>0</v>
      </c>
      <c r="C294" s="135">
        <f t="shared" si="432"/>
        <v>0</v>
      </c>
      <c r="D294" s="133">
        <f t="shared" si="433"/>
        <v>0</v>
      </c>
      <c r="E294" s="133" t="str">
        <f t="shared" si="443"/>
        <v/>
      </c>
      <c r="F294" s="133">
        <f t="shared" si="438"/>
        <v>0</v>
      </c>
      <c r="G294" s="133"/>
      <c r="H294" s="133"/>
      <c r="I294" s="133"/>
      <c r="J294" s="133"/>
      <c r="K294" s="133"/>
      <c r="L294" s="133"/>
      <c r="M294"/>
      <c r="N294"/>
      <c r="O294" s="53"/>
      <c r="P294" s="135"/>
      <c r="Q294" s="135"/>
      <c r="R294" s="133"/>
      <c r="S294" s="133"/>
      <c r="T294" s="133"/>
      <c r="U294" s="133"/>
      <c r="V294" s="133"/>
      <c r="W294" s="133"/>
      <c r="X294" s="70"/>
      <c r="Y294" s="53"/>
      <c r="Z294" s="135"/>
      <c r="AA294" s="135"/>
      <c r="AB294" s="70"/>
      <c r="AC294" s="70"/>
      <c r="AD294" s="70"/>
      <c r="AE294" s="70"/>
      <c r="AF294" s="70"/>
      <c r="AG294" s="135">
        <f t="shared" si="441"/>
        <v>0</v>
      </c>
      <c r="AH294" s="135"/>
      <c r="AI294" s="53"/>
      <c r="AJ294" s="135"/>
      <c r="AK294" s="135"/>
      <c r="AL294" s="70"/>
      <c r="AM294" s="70"/>
      <c r="AN294" s="70"/>
      <c r="AO294" s="70"/>
      <c r="AP294" s="70"/>
      <c r="AQ294" s="70">
        <f t="shared" si="442"/>
        <v>0</v>
      </c>
      <c r="AR294" s="70"/>
      <c r="AS294" s="53"/>
      <c r="AT294" s="135"/>
      <c r="AU294" s="135"/>
      <c r="AV294" s="70"/>
      <c r="AW294" s="70"/>
      <c r="AX294" s="70"/>
      <c r="AY294" s="70"/>
      <c r="AZ294" s="70"/>
      <c r="BC294" s="53"/>
      <c r="BD294" s="135"/>
      <c r="BE294" s="135"/>
      <c r="BF294" s="70"/>
      <c r="BG294" s="70"/>
      <c r="BH294" s="70"/>
      <c r="BI294" s="70"/>
      <c r="BJ294" s="70"/>
      <c r="BM294" s="53"/>
      <c r="BN294" s="135"/>
      <c r="BO294" s="135"/>
      <c r="BP294" s="70"/>
      <c r="BQ294" s="70"/>
      <c r="BR294" s="70"/>
      <c r="BS294" s="70"/>
      <c r="BT294" s="70"/>
      <c r="BW294" s="53"/>
      <c r="BX294" s="135"/>
      <c r="BY294" s="135"/>
      <c r="BZ294" s="70"/>
      <c r="CA294" s="70"/>
      <c r="CB294" s="70"/>
      <c r="CC294" s="70"/>
      <c r="CD294" s="70"/>
      <c r="CG294" s="53"/>
      <c r="CH294" s="135"/>
      <c r="CI294" s="135"/>
      <c r="CJ294" s="70"/>
      <c r="CK294" s="70"/>
      <c r="CL294" s="70"/>
      <c r="CM294" s="70"/>
      <c r="CN294" s="70"/>
      <c r="CO294" s="70"/>
      <c r="CP294" s="70"/>
      <c r="CR294" s="53"/>
      <c r="CS294" s="135"/>
      <c r="CT294" s="135"/>
      <c r="CU294" s="70"/>
      <c r="CV294" s="134"/>
      <c r="CW294" s="134"/>
      <c r="CX294" s="134"/>
      <c r="CY294" s="134"/>
      <c r="CZ294" s="134"/>
      <c r="DC294" s="53"/>
      <c r="DD294" s="135"/>
      <c r="DE294" s="135"/>
      <c r="DF294" s="70"/>
      <c r="DG294" s="134"/>
      <c r="DH294" s="134"/>
      <c r="DI294" s="134"/>
      <c r="DJ294" s="134"/>
      <c r="DM294" s="53"/>
      <c r="DN294" s="135"/>
      <c r="DO294" s="135"/>
      <c r="DP294" s="70"/>
      <c r="DQ294" s="134"/>
      <c r="DR294" s="134"/>
      <c r="DS294" s="134"/>
      <c r="DT294" s="134"/>
      <c r="DW294" s="53"/>
      <c r="DX294" s="135"/>
      <c r="DY294" s="135"/>
      <c r="DZ294" s="70"/>
      <c r="EA294" s="134"/>
      <c r="EB294" s="134"/>
      <c r="EC294" s="134"/>
      <c r="ED294" s="134"/>
      <c r="EG294" s="53"/>
      <c r="EH294" s="135"/>
      <c r="EI294" s="135"/>
      <c r="EJ294" s="70"/>
      <c r="EK294" s="134"/>
      <c r="EL294" s="134"/>
      <c r="EM294" s="134"/>
      <c r="EN294" s="134"/>
      <c r="EO294" s="134"/>
      <c r="ER294" s="53"/>
      <c r="ES294" s="135"/>
      <c r="ET294" s="135"/>
      <c r="EU294" s="70"/>
      <c r="EV294" s="134"/>
      <c r="EW294" s="134"/>
      <c r="EX294" s="134"/>
      <c r="EY294" s="134"/>
      <c r="IB294" s="53"/>
      <c r="IJ294" s="245"/>
      <c r="IM294" s="53"/>
      <c r="IU294" s="245"/>
    </row>
    <row r="295" spans="1:255" s="132" customFormat="1" x14ac:dyDescent="0.2">
      <c r="A295" s="53"/>
      <c r="B295" s="135">
        <f t="shared" si="431"/>
        <v>0</v>
      </c>
      <c r="C295" s="135">
        <f t="shared" si="432"/>
        <v>0</v>
      </c>
      <c r="D295" s="133">
        <f t="shared" si="433"/>
        <v>0</v>
      </c>
      <c r="E295" s="133" t="str">
        <f t="shared" si="443"/>
        <v/>
      </c>
      <c r="F295" s="133">
        <f t="shared" si="438"/>
        <v>0</v>
      </c>
      <c r="G295" s="133"/>
      <c r="H295" s="133"/>
      <c r="I295" s="133"/>
      <c r="J295" s="133"/>
      <c r="K295" s="133"/>
      <c r="L295" s="133"/>
      <c r="M295"/>
      <c r="N295"/>
      <c r="O295" s="53"/>
      <c r="P295" s="135"/>
      <c r="Q295" s="135"/>
      <c r="R295" s="133"/>
      <c r="S295" s="133"/>
      <c r="T295" s="133"/>
      <c r="U295" s="133"/>
      <c r="V295" s="133"/>
      <c r="W295" s="133"/>
      <c r="X295" s="70"/>
      <c r="Y295" s="53"/>
      <c r="Z295" s="135"/>
      <c r="AA295" s="135"/>
      <c r="AB295" s="70"/>
      <c r="AC295" s="70"/>
      <c r="AD295" s="70"/>
      <c r="AE295" s="70"/>
      <c r="AF295" s="70"/>
      <c r="AG295" s="135">
        <f t="shared" si="441"/>
        <v>0</v>
      </c>
      <c r="AH295" s="135"/>
      <c r="AI295" s="53"/>
      <c r="AJ295" s="135"/>
      <c r="AK295" s="135"/>
      <c r="AL295" s="70"/>
      <c r="AM295" s="70"/>
      <c r="AN295" s="70"/>
      <c r="AO295" s="70"/>
      <c r="AP295" s="70"/>
      <c r="AQ295" s="70">
        <f t="shared" si="442"/>
        <v>0</v>
      </c>
      <c r="AR295" s="70"/>
      <c r="AS295" s="53"/>
      <c r="AT295" s="135"/>
      <c r="AU295" s="135"/>
      <c r="AV295" s="70"/>
      <c r="AW295" s="70"/>
      <c r="AX295" s="70"/>
      <c r="AY295" s="70"/>
      <c r="AZ295" s="70"/>
      <c r="BC295" s="53"/>
      <c r="BD295" s="135"/>
      <c r="BE295" s="135"/>
      <c r="BF295" s="70"/>
      <c r="BG295" s="70"/>
      <c r="BH295" s="70"/>
      <c r="BI295" s="70"/>
      <c r="BJ295" s="70"/>
      <c r="BM295" s="53"/>
      <c r="BN295" s="135"/>
      <c r="BO295" s="135"/>
      <c r="BP295" s="70"/>
      <c r="BQ295" s="70"/>
      <c r="BR295" s="70"/>
      <c r="BS295" s="70"/>
      <c r="BT295" s="70"/>
      <c r="BW295" s="53"/>
      <c r="BX295" s="135"/>
      <c r="BY295" s="135"/>
      <c r="BZ295" s="70"/>
      <c r="CA295" s="70"/>
      <c r="CB295" s="70"/>
      <c r="CC295" s="70"/>
      <c r="CD295" s="70"/>
      <c r="CG295" s="53"/>
      <c r="CH295" s="135"/>
      <c r="CI295" s="135"/>
      <c r="CJ295" s="70"/>
      <c r="CK295" s="70"/>
      <c r="CL295" s="70"/>
      <c r="CM295" s="70"/>
      <c r="CN295" s="70"/>
      <c r="CO295" s="70"/>
      <c r="CP295" s="70"/>
      <c r="CR295" s="53"/>
      <c r="CS295" s="135"/>
      <c r="CT295" s="135"/>
      <c r="CU295" s="70"/>
      <c r="CV295" s="134"/>
      <c r="CW295" s="134"/>
      <c r="CX295" s="134"/>
      <c r="CY295" s="134"/>
      <c r="CZ295" s="134"/>
      <c r="DC295" s="53"/>
      <c r="DD295" s="135"/>
      <c r="DE295" s="135"/>
      <c r="DF295" s="70"/>
      <c r="DG295" s="134"/>
      <c r="DH295" s="134"/>
      <c r="DI295" s="134"/>
      <c r="DJ295" s="134"/>
      <c r="DM295" s="53"/>
      <c r="DN295" s="135"/>
      <c r="DO295" s="135"/>
      <c r="DP295" s="70"/>
      <c r="DQ295" s="134"/>
      <c r="DR295" s="134"/>
      <c r="DS295" s="134"/>
      <c r="DT295" s="134"/>
      <c r="DW295" s="53"/>
      <c r="DX295" s="135"/>
      <c r="DY295" s="135"/>
      <c r="DZ295" s="70"/>
      <c r="EA295" s="134"/>
      <c r="EB295" s="134"/>
      <c r="EC295" s="134"/>
      <c r="ED295" s="134"/>
      <c r="EG295" s="53"/>
      <c r="EH295" s="135"/>
      <c r="EI295" s="135"/>
      <c r="EJ295" s="70"/>
      <c r="EK295" s="134"/>
      <c r="EL295" s="134"/>
      <c r="EM295" s="134"/>
      <c r="EN295" s="134"/>
      <c r="EO295" s="134"/>
      <c r="ER295" s="53"/>
      <c r="ES295" s="135"/>
      <c r="ET295" s="135"/>
      <c r="EU295" s="70"/>
      <c r="EV295" s="134"/>
      <c r="EW295" s="134"/>
      <c r="EX295" s="134"/>
      <c r="EY295" s="134"/>
      <c r="IB295" s="53"/>
      <c r="IJ295" s="245"/>
      <c r="IM295" s="53"/>
      <c r="IU295" s="245"/>
    </row>
    <row r="296" spans="1:255" s="132" customFormat="1" x14ac:dyDescent="0.2">
      <c r="A296" s="53"/>
      <c r="B296" s="135">
        <f t="shared" si="431"/>
        <v>0</v>
      </c>
      <c r="C296" s="135">
        <f t="shared" si="432"/>
        <v>0</v>
      </c>
      <c r="D296" s="133">
        <f t="shared" si="433"/>
        <v>0</v>
      </c>
      <c r="E296" s="133" t="str">
        <f t="shared" si="443"/>
        <v/>
      </c>
      <c r="F296" s="133">
        <f t="shared" si="438"/>
        <v>0</v>
      </c>
      <c r="G296" s="133"/>
      <c r="H296" s="133"/>
      <c r="I296" s="133"/>
      <c r="J296" s="133"/>
      <c r="K296" s="133"/>
      <c r="L296" s="133"/>
      <c r="M296"/>
      <c r="N296"/>
      <c r="O296" s="53"/>
      <c r="P296"/>
      <c r="Q296"/>
      <c r="R296"/>
      <c r="S296"/>
      <c r="T296"/>
      <c r="U296"/>
      <c r="V296"/>
      <c r="W296"/>
      <c r="Y296" s="53"/>
      <c r="AI296" s="53"/>
      <c r="AS296" s="53"/>
      <c r="BC296" s="53"/>
      <c r="BM296" s="53"/>
      <c r="BW296" s="53"/>
      <c r="CG296" s="53"/>
      <c r="CR296" s="53"/>
      <c r="CV296" s="243"/>
      <c r="CW296" s="243"/>
      <c r="CX296" s="243"/>
      <c r="CY296" s="243"/>
      <c r="CZ296" s="243"/>
      <c r="DC296" s="53"/>
      <c r="DG296" s="243"/>
      <c r="DH296" s="243"/>
      <c r="DI296" s="243"/>
      <c r="DJ296" s="243"/>
      <c r="DM296" s="53"/>
      <c r="DQ296" s="243"/>
      <c r="DR296" s="243"/>
      <c r="DS296" s="243"/>
      <c r="DT296" s="243"/>
      <c r="DW296" s="53"/>
      <c r="EA296" s="243"/>
      <c r="EB296" s="243"/>
      <c r="EC296" s="243"/>
      <c r="ED296" s="243"/>
      <c r="EG296" s="53"/>
      <c r="EK296" s="243"/>
      <c r="EL296" s="243"/>
      <c r="EM296" s="243"/>
      <c r="EN296" s="243"/>
      <c r="EO296" s="243"/>
      <c r="ER296" s="53"/>
      <c r="EV296" s="243"/>
      <c r="EW296" s="243"/>
      <c r="EX296" s="243"/>
      <c r="EY296" s="243"/>
      <c r="IB296" s="53"/>
      <c r="IJ296" s="245"/>
      <c r="IM296" s="53"/>
      <c r="IU296" s="245"/>
    </row>
    <row r="297" spans="1:255" s="132" customFormat="1" x14ac:dyDescent="0.2">
      <c r="A297" s="53"/>
      <c r="B297" s="135">
        <f t="shared" si="431"/>
        <v>0</v>
      </c>
      <c r="C297" s="135">
        <f t="shared" si="432"/>
        <v>0</v>
      </c>
      <c r="D297" s="133">
        <f t="shared" si="433"/>
        <v>0</v>
      </c>
      <c r="E297" s="133" t="str">
        <f t="shared" si="443"/>
        <v/>
      </c>
      <c r="F297" s="133">
        <f t="shared" si="438"/>
        <v>0</v>
      </c>
      <c r="G297" s="133"/>
      <c r="H297" s="133"/>
      <c r="I297" s="133"/>
      <c r="J297" s="133"/>
      <c r="K297" s="133"/>
      <c r="L297" s="133"/>
      <c r="M297"/>
      <c r="N297"/>
      <c r="O297" s="53"/>
      <c r="P297"/>
      <c r="Q297"/>
      <c r="R297"/>
      <c r="S297"/>
      <c r="T297"/>
      <c r="U297"/>
      <c r="V297"/>
      <c r="W297"/>
      <c r="Y297" s="53"/>
      <c r="AI297" s="53"/>
      <c r="AS297" s="53"/>
      <c r="BC297" s="53"/>
      <c r="BM297" s="53"/>
      <c r="BW297" s="53"/>
      <c r="CG297" s="53"/>
      <c r="CR297" s="53"/>
      <c r="CV297" s="243"/>
      <c r="CW297" s="243"/>
      <c r="CX297" s="243"/>
      <c r="CY297" s="243"/>
      <c r="CZ297" s="243"/>
      <c r="DC297" s="53"/>
      <c r="DG297" s="243"/>
      <c r="DH297" s="243"/>
      <c r="DI297" s="243"/>
      <c r="DJ297" s="243"/>
      <c r="DM297" s="53"/>
      <c r="DQ297" s="243"/>
      <c r="DR297" s="243"/>
      <c r="DS297" s="243"/>
      <c r="DT297" s="243"/>
      <c r="DW297" s="53"/>
      <c r="EA297" s="243"/>
      <c r="EB297" s="243"/>
      <c r="EC297" s="243"/>
      <c r="ED297" s="243"/>
      <c r="EG297" s="53"/>
      <c r="EK297" s="243"/>
      <c r="EL297" s="243"/>
      <c r="EM297" s="243"/>
      <c r="EN297" s="243"/>
      <c r="EO297" s="243"/>
      <c r="ER297" s="53"/>
      <c r="EV297" s="243"/>
      <c r="EW297" s="243"/>
      <c r="EX297" s="243"/>
      <c r="EY297" s="243"/>
      <c r="IB297" s="53"/>
      <c r="IJ297" s="245"/>
      <c r="IM297" s="53"/>
      <c r="IU297" s="245"/>
    </row>
    <row r="298" spans="1:255" s="132" customFormat="1" x14ac:dyDescent="0.2">
      <c r="A298" s="53"/>
      <c r="B298" s="135">
        <f t="shared" si="431"/>
        <v>0</v>
      </c>
      <c r="C298" s="135">
        <f t="shared" si="432"/>
        <v>0</v>
      </c>
      <c r="D298" s="133">
        <f t="shared" si="433"/>
        <v>0</v>
      </c>
      <c r="E298" s="133" t="str">
        <f t="shared" si="443"/>
        <v/>
      </c>
      <c r="F298" s="133">
        <f t="shared" si="438"/>
        <v>0</v>
      </c>
      <c r="G298" s="133"/>
      <c r="H298" s="133"/>
      <c r="I298" s="133"/>
      <c r="J298" s="133"/>
      <c r="K298" s="133"/>
      <c r="L298" s="133"/>
      <c r="M298"/>
      <c r="N298"/>
      <c r="O298" s="53"/>
      <c r="P298"/>
      <c r="Q298"/>
      <c r="R298"/>
      <c r="S298"/>
      <c r="T298"/>
      <c r="U298"/>
      <c r="V298"/>
      <c r="W298"/>
      <c r="Y298" s="53"/>
      <c r="AI298" s="53"/>
      <c r="AS298" s="53"/>
      <c r="BC298" s="53"/>
      <c r="BM298" s="53"/>
      <c r="BW298" s="53"/>
      <c r="CG298" s="53"/>
      <c r="CR298" s="53"/>
      <c r="CV298" s="243"/>
      <c r="CW298" s="243"/>
      <c r="CX298" s="243"/>
      <c r="CY298" s="243"/>
      <c r="CZ298" s="243"/>
      <c r="DC298" s="53"/>
      <c r="DG298" s="243"/>
      <c r="DH298" s="243"/>
      <c r="DI298" s="243"/>
      <c r="DJ298" s="243"/>
      <c r="DM298" s="53"/>
      <c r="DQ298" s="243"/>
      <c r="DR298" s="243"/>
      <c r="DS298" s="243"/>
      <c r="DT298" s="243"/>
      <c r="DW298" s="53"/>
      <c r="EA298" s="243"/>
      <c r="EB298" s="243"/>
      <c r="EC298" s="243"/>
      <c r="ED298" s="243"/>
      <c r="EG298" s="53"/>
      <c r="EK298" s="243"/>
      <c r="EL298" s="243"/>
      <c r="EM298" s="243"/>
      <c r="EN298" s="243"/>
      <c r="EO298" s="243"/>
      <c r="ER298" s="53"/>
      <c r="EV298" s="243"/>
      <c r="EW298" s="243"/>
      <c r="EX298" s="243"/>
      <c r="EY298" s="243"/>
      <c r="IB298" s="53"/>
      <c r="IJ298" s="245"/>
      <c r="IM298" s="53"/>
      <c r="IU298" s="245"/>
    </row>
    <row r="299" spans="1:255" s="132" customFormat="1" x14ac:dyDescent="0.2">
      <c r="A299" s="53"/>
      <c r="B299" s="135">
        <f t="shared" si="431"/>
        <v>0</v>
      </c>
      <c r="C299" s="135">
        <f t="shared" si="432"/>
        <v>0</v>
      </c>
      <c r="D299" s="133">
        <f t="shared" si="433"/>
        <v>0</v>
      </c>
      <c r="E299" s="133" t="str">
        <f t="shared" si="443"/>
        <v/>
      </c>
      <c r="F299" s="133">
        <f t="shared" si="438"/>
        <v>0</v>
      </c>
      <c r="G299" s="133"/>
      <c r="H299" s="133"/>
      <c r="I299" s="133"/>
      <c r="J299" s="133"/>
      <c r="K299" s="133"/>
      <c r="L299" s="133"/>
      <c r="M299"/>
      <c r="N299"/>
      <c r="O299" s="53"/>
      <c r="P299"/>
      <c r="Q299"/>
      <c r="R299"/>
      <c r="S299"/>
      <c r="T299"/>
      <c r="U299"/>
      <c r="V299"/>
      <c r="W299"/>
      <c r="Y299" s="53"/>
      <c r="AI299" s="53"/>
      <c r="AS299" s="53"/>
      <c r="BC299" s="53"/>
      <c r="BM299" s="53"/>
      <c r="BW299" s="53"/>
      <c r="CG299" s="53"/>
      <c r="CR299" s="53"/>
      <c r="CV299" s="243"/>
      <c r="CW299" s="243"/>
      <c r="CX299" s="243"/>
      <c r="CY299" s="243"/>
      <c r="CZ299" s="243"/>
      <c r="DC299" s="53"/>
      <c r="DG299" s="243"/>
      <c r="DH299" s="243"/>
      <c r="DI299" s="243"/>
      <c r="DJ299" s="243"/>
      <c r="DM299" s="53"/>
      <c r="DQ299" s="243"/>
      <c r="DR299" s="243"/>
      <c r="DS299" s="243"/>
      <c r="DT299" s="243"/>
      <c r="DW299" s="53"/>
      <c r="EA299" s="243"/>
      <c r="EB299" s="243"/>
      <c r="EC299" s="243"/>
      <c r="ED299" s="243"/>
      <c r="EG299" s="53"/>
      <c r="EK299" s="243"/>
      <c r="EL299" s="243"/>
      <c r="EM299" s="243"/>
      <c r="EN299" s="243"/>
      <c r="EO299" s="243"/>
      <c r="ER299" s="53"/>
      <c r="EV299" s="243"/>
      <c r="EW299" s="243"/>
      <c r="EX299" s="243"/>
      <c r="EY299" s="243"/>
      <c r="IB299" s="53"/>
      <c r="IJ299" s="245"/>
      <c r="IM299" s="53"/>
      <c r="IU299" s="245"/>
    </row>
    <row r="300" spans="1:255" s="132" customFormat="1" x14ac:dyDescent="0.2">
      <c r="A300" s="53"/>
      <c r="B300" s="135">
        <f t="shared" si="431"/>
        <v>0</v>
      </c>
      <c r="C300" s="135">
        <f t="shared" si="432"/>
        <v>0</v>
      </c>
      <c r="D300" s="133">
        <f t="shared" si="433"/>
        <v>0</v>
      </c>
      <c r="E300" s="133" t="str">
        <f t="shared" si="443"/>
        <v/>
      </c>
      <c r="F300" s="133">
        <f t="shared" si="438"/>
        <v>0</v>
      </c>
      <c r="G300" s="133"/>
      <c r="H300" s="133"/>
      <c r="I300" s="133"/>
      <c r="J300" s="133"/>
      <c r="K300" s="133"/>
      <c r="L300" s="133"/>
      <c r="M300"/>
      <c r="N300"/>
      <c r="O300" s="53"/>
      <c r="P300"/>
      <c r="Q300"/>
      <c r="R300"/>
      <c r="S300"/>
      <c r="T300"/>
      <c r="U300"/>
      <c r="V300"/>
      <c r="W300"/>
      <c r="Y300" s="53"/>
      <c r="AI300" s="53"/>
      <c r="AS300" s="53"/>
      <c r="BC300" s="53"/>
      <c r="BM300" s="53"/>
      <c r="BW300" s="53"/>
      <c r="CG300" s="53"/>
      <c r="CR300" s="53"/>
      <c r="CV300" s="243"/>
      <c r="CW300" s="243"/>
      <c r="CX300" s="243"/>
      <c r="CY300" s="243"/>
      <c r="CZ300" s="243"/>
      <c r="DC300" s="53"/>
      <c r="DG300" s="243"/>
      <c r="DH300" s="243"/>
      <c r="DI300" s="243"/>
      <c r="DJ300" s="243"/>
      <c r="DM300" s="53"/>
      <c r="DQ300" s="243"/>
      <c r="DR300" s="243"/>
      <c r="DS300" s="243"/>
      <c r="DT300" s="243"/>
      <c r="DW300" s="53"/>
      <c r="EA300" s="243"/>
      <c r="EB300" s="243"/>
      <c r="EC300" s="243"/>
      <c r="ED300" s="243"/>
      <c r="EG300" s="53"/>
      <c r="EK300" s="243"/>
      <c r="EL300" s="243"/>
      <c r="EM300" s="243"/>
      <c r="EN300" s="243"/>
      <c r="EO300" s="243"/>
      <c r="ER300" s="53"/>
      <c r="EV300" s="243"/>
      <c r="EW300" s="243"/>
      <c r="EX300" s="243"/>
      <c r="EY300" s="243"/>
      <c r="IB300" s="53"/>
      <c r="IJ300" s="245"/>
      <c r="IM300" s="53"/>
      <c r="IU300" s="245"/>
    </row>
    <row r="301" spans="1:255" s="132" customFormat="1" x14ac:dyDescent="0.2">
      <c r="A301" s="53"/>
      <c r="B301" s="135">
        <f t="shared" si="431"/>
        <v>0</v>
      </c>
      <c r="C301" s="135">
        <f t="shared" si="432"/>
        <v>0</v>
      </c>
      <c r="D301" s="133">
        <f t="shared" si="433"/>
        <v>0</v>
      </c>
      <c r="E301" s="133" t="str">
        <f t="shared" si="443"/>
        <v/>
      </c>
      <c r="F301" s="133">
        <f t="shared" si="438"/>
        <v>0</v>
      </c>
      <c r="G301" s="133"/>
      <c r="H301" s="133"/>
      <c r="I301" s="133"/>
      <c r="J301" s="133"/>
      <c r="K301" s="133"/>
      <c r="L301" s="133"/>
      <c r="M301"/>
      <c r="N301"/>
      <c r="O301" s="53"/>
      <c r="P301"/>
      <c r="Q301"/>
      <c r="R301"/>
      <c r="S301"/>
      <c r="T301"/>
      <c r="U301"/>
      <c r="V301"/>
      <c r="W301"/>
      <c r="Y301" s="53"/>
      <c r="AI301" s="53"/>
      <c r="AS301" s="53"/>
      <c r="BC301" s="53"/>
      <c r="BM301" s="53"/>
      <c r="BW301" s="53"/>
      <c r="CG301" s="53"/>
      <c r="CR301" s="53"/>
      <c r="CV301" s="243"/>
      <c r="CW301" s="243"/>
      <c r="CX301" s="243"/>
      <c r="CY301" s="243"/>
      <c r="CZ301" s="243"/>
      <c r="DC301" s="53"/>
      <c r="DG301" s="243"/>
      <c r="DH301" s="243"/>
      <c r="DI301" s="243"/>
      <c r="DJ301" s="243"/>
      <c r="DM301" s="53"/>
      <c r="DQ301" s="243"/>
      <c r="DR301" s="243"/>
      <c r="DS301" s="243"/>
      <c r="DT301" s="243"/>
      <c r="DW301" s="53"/>
      <c r="EA301" s="243"/>
      <c r="EB301" s="243"/>
      <c r="EC301" s="243"/>
      <c r="ED301" s="243"/>
      <c r="EG301" s="53"/>
      <c r="EK301" s="243"/>
      <c r="EL301" s="243"/>
      <c r="EM301" s="243"/>
      <c r="EN301" s="243"/>
      <c r="EO301" s="243"/>
      <c r="ER301" s="53"/>
      <c r="EV301" s="243"/>
      <c r="EW301" s="243"/>
      <c r="EX301" s="243"/>
      <c r="EY301" s="243"/>
      <c r="IB301" s="53"/>
      <c r="IJ301" s="245"/>
      <c r="IM301" s="53"/>
      <c r="IU301" s="245"/>
    </row>
    <row r="302" spans="1:255" s="132" customFormat="1" x14ac:dyDescent="0.2">
      <c r="A302" s="53"/>
      <c r="B302" s="135">
        <f t="shared" si="431"/>
        <v>0</v>
      </c>
      <c r="C302" s="135">
        <f t="shared" si="432"/>
        <v>0</v>
      </c>
      <c r="D302" s="133">
        <f t="shared" si="433"/>
        <v>0</v>
      </c>
      <c r="E302" s="133" t="str">
        <f t="shared" si="443"/>
        <v/>
      </c>
      <c r="F302" s="133">
        <f t="shared" si="438"/>
        <v>0</v>
      </c>
      <c r="G302" s="133"/>
      <c r="H302" s="133"/>
      <c r="I302" s="133"/>
      <c r="J302" s="133"/>
      <c r="K302" s="133"/>
      <c r="L302" s="133"/>
      <c r="M302"/>
      <c r="N302"/>
      <c r="O302" s="53"/>
      <c r="P302"/>
      <c r="Q302"/>
      <c r="R302"/>
      <c r="S302"/>
      <c r="T302"/>
      <c r="U302"/>
      <c r="V302"/>
      <c r="W302"/>
      <c r="Y302" s="53"/>
      <c r="AI302" s="53"/>
      <c r="AS302" s="53"/>
      <c r="BC302" s="53"/>
      <c r="BM302" s="53"/>
      <c r="BW302" s="53"/>
      <c r="CG302" s="53"/>
      <c r="CR302" s="53"/>
      <c r="CV302" s="243"/>
      <c r="CW302" s="243"/>
      <c r="CX302" s="243"/>
      <c r="CY302" s="243"/>
      <c r="CZ302" s="243"/>
      <c r="DC302" s="53"/>
      <c r="DG302" s="243"/>
      <c r="DH302" s="243"/>
      <c r="DI302" s="243"/>
      <c r="DJ302" s="243"/>
      <c r="DM302" s="53"/>
      <c r="DQ302" s="243"/>
      <c r="DR302" s="243"/>
      <c r="DS302" s="243"/>
      <c r="DT302" s="243"/>
      <c r="DW302" s="53"/>
      <c r="EA302" s="243"/>
      <c r="EB302" s="243"/>
      <c r="EC302" s="243"/>
      <c r="ED302" s="243"/>
      <c r="EG302" s="53"/>
      <c r="EK302" s="243"/>
      <c r="EL302" s="243"/>
      <c r="EM302" s="243"/>
      <c r="EN302" s="243"/>
      <c r="EO302" s="243"/>
      <c r="ER302" s="53"/>
      <c r="EV302" s="243"/>
      <c r="EW302" s="243"/>
      <c r="EX302" s="243"/>
      <c r="EY302" s="243"/>
      <c r="IB302" s="53"/>
      <c r="IJ302" s="245"/>
      <c r="IM302" s="53"/>
      <c r="IU302" s="245"/>
    </row>
    <row r="303" spans="1:255" s="132" customFormat="1" x14ac:dyDescent="0.2">
      <c r="A303" s="53"/>
      <c r="B303" s="135">
        <f t="shared" si="431"/>
        <v>0</v>
      </c>
      <c r="C303" s="135">
        <f t="shared" si="432"/>
        <v>0</v>
      </c>
      <c r="D303" s="133">
        <f t="shared" si="433"/>
        <v>0</v>
      </c>
      <c r="E303" s="133" t="str">
        <f t="shared" si="443"/>
        <v/>
      </c>
      <c r="F303" s="133">
        <f t="shared" si="438"/>
        <v>0</v>
      </c>
      <c r="G303" s="133"/>
      <c r="H303" s="133"/>
      <c r="I303" s="133"/>
      <c r="J303" s="133"/>
      <c r="K303" s="133"/>
      <c r="L303" s="133"/>
      <c r="M303"/>
      <c r="N303"/>
      <c r="O303" s="53"/>
      <c r="P303"/>
      <c r="Q303"/>
      <c r="R303"/>
      <c r="S303"/>
      <c r="T303"/>
      <c r="U303"/>
      <c r="V303"/>
      <c r="W303"/>
      <c r="Y303" s="53"/>
      <c r="AI303" s="53"/>
      <c r="AS303" s="53"/>
      <c r="BC303" s="53"/>
      <c r="BM303" s="53"/>
      <c r="BW303" s="53"/>
      <c r="CG303" s="53"/>
      <c r="CR303" s="53"/>
      <c r="CV303" s="243"/>
      <c r="CW303" s="243"/>
      <c r="CX303" s="243"/>
      <c r="CY303" s="243"/>
      <c r="CZ303" s="243"/>
      <c r="DC303" s="53"/>
      <c r="DG303" s="243"/>
      <c r="DH303" s="243"/>
      <c r="DI303" s="243"/>
      <c r="DJ303" s="243"/>
      <c r="DM303" s="53"/>
      <c r="DQ303" s="243"/>
      <c r="DR303" s="243"/>
      <c r="DS303" s="243"/>
      <c r="DT303" s="243"/>
      <c r="DW303" s="53"/>
      <c r="EA303" s="243"/>
      <c r="EB303" s="243"/>
      <c r="EC303" s="243"/>
      <c r="ED303" s="243"/>
      <c r="EG303" s="53"/>
      <c r="EK303" s="243"/>
      <c r="EL303" s="243"/>
      <c r="EM303" s="243"/>
      <c r="EN303" s="243"/>
      <c r="EO303" s="243"/>
      <c r="ER303" s="53"/>
      <c r="EV303" s="243"/>
      <c r="EW303" s="243"/>
      <c r="EX303" s="243"/>
      <c r="EY303" s="243"/>
      <c r="IB303" s="53"/>
      <c r="IJ303" s="245"/>
      <c r="IM303" s="53"/>
      <c r="IU303" s="245"/>
    </row>
    <row r="304" spans="1:255" s="132" customFormat="1" x14ac:dyDescent="0.2">
      <c r="A304" s="53"/>
      <c r="B304" s="135">
        <f t="shared" si="431"/>
        <v>0</v>
      </c>
      <c r="C304" s="135">
        <f t="shared" si="432"/>
        <v>0</v>
      </c>
      <c r="D304" s="133">
        <f t="shared" si="433"/>
        <v>0</v>
      </c>
      <c r="E304" s="133" t="str">
        <f t="shared" si="443"/>
        <v/>
      </c>
      <c r="F304" s="133">
        <f t="shared" si="438"/>
        <v>0</v>
      </c>
      <c r="G304" s="133"/>
      <c r="H304" s="133"/>
      <c r="I304" s="133"/>
      <c r="J304" s="133"/>
      <c r="K304" s="133"/>
      <c r="L304" s="133"/>
      <c r="M304"/>
      <c r="N304"/>
      <c r="O304" s="53"/>
      <c r="P304"/>
      <c r="Q304"/>
      <c r="R304"/>
      <c r="S304"/>
      <c r="T304"/>
      <c r="U304"/>
      <c r="V304"/>
      <c r="W304"/>
      <c r="Y304" s="53"/>
      <c r="AI304" s="53"/>
      <c r="AS304" s="53"/>
      <c r="BC304" s="53"/>
      <c r="BM304" s="53"/>
      <c r="BW304" s="53"/>
      <c r="CG304" s="53"/>
      <c r="CR304" s="53"/>
      <c r="CV304" s="243"/>
      <c r="CW304" s="243"/>
      <c r="CX304" s="243"/>
      <c r="CY304" s="243"/>
      <c r="CZ304" s="243"/>
      <c r="DC304" s="53"/>
      <c r="DG304" s="243"/>
      <c r="DH304" s="243"/>
      <c r="DI304" s="243"/>
      <c r="DJ304" s="243"/>
      <c r="DM304" s="53"/>
      <c r="DQ304" s="243"/>
      <c r="DR304" s="243"/>
      <c r="DS304" s="243"/>
      <c r="DT304" s="243"/>
      <c r="DW304" s="53"/>
      <c r="EA304" s="243"/>
      <c r="EB304" s="243"/>
      <c r="EC304" s="243"/>
      <c r="ED304" s="243"/>
      <c r="EG304" s="53"/>
      <c r="EK304" s="243"/>
      <c r="EL304" s="243"/>
      <c r="EM304" s="243"/>
      <c r="EN304" s="243"/>
      <c r="EO304" s="243"/>
      <c r="ER304" s="53"/>
      <c r="EV304" s="243"/>
      <c r="EW304" s="243"/>
      <c r="EX304" s="243"/>
      <c r="EY304" s="243"/>
      <c r="IB304" s="53"/>
      <c r="IJ304" s="245"/>
      <c r="IM304" s="53"/>
      <c r="IU304" s="245"/>
    </row>
    <row r="305" spans="1:255" s="132" customFormat="1" x14ac:dyDescent="0.2">
      <c r="A305" s="53"/>
      <c r="B305" s="135">
        <f t="shared" ref="B305:B308" si="444">VLOOKUP(A305,Namn,27)</f>
        <v>0</v>
      </c>
      <c r="C305" s="135">
        <f t="shared" si="432"/>
        <v>0</v>
      </c>
      <c r="D305" s="133">
        <f t="shared" si="433"/>
        <v>0</v>
      </c>
      <c r="E305" s="133" t="str">
        <f t="shared" si="443"/>
        <v/>
      </c>
      <c r="F305" s="133">
        <f t="shared" si="438"/>
        <v>0</v>
      </c>
      <c r="G305" s="133"/>
      <c r="H305" s="133"/>
      <c r="I305" s="133"/>
      <c r="J305" s="133"/>
      <c r="K305" s="133"/>
      <c r="L305" s="133"/>
      <c r="M305"/>
      <c r="N305"/>
      <c r="O305" s="53"/>
      <c r="P305"/>
      <c r="Q305"/>
      <c r="R305"/>
      <c r="S305"/>
      <c r="T305"/>
      <c r="U305"/>
      <c r="V305"/>
      <c r="W305"/>
      <c r="Y305" s="53"/>
      <c r="AI305" s="53"/>
      <c r="AS305" s="53"/>
      <c r="BC305" s="53"/>
      <c r="BM305" s="53"/>
      <c r="BW305" s="53"/>
      <c r="CG305" s="53"/>
      <c r="CR305" s="53"/>
      <c r="CV305" s="243"/>
      <c r="CW305" s="243"/>
      <c r="CX305" s="243"/>
      <c r="CY305" s="243"/>
      <c r="CZ305" s="243"/>
      <c r="DC305" s="53"/>
      <c r="DG305" s="243"/>
      <c r="DH305" s="243"/>
      <c r="DI305" s="243"/>
      <c r="DJ305" s="243"/>
      <c r="DM305" s="53"/>
      <c r="DQ305" s="243"/>
      <c r="DR305" s="243"/>
      <c r="DS305" s="243"/>
      <c r="DT305" s="243"/>
      <c r="DW305" s="53"/>
      <c r="EA305" s="243"/>
      <c r="EB305" s="243"/>
      <c r="EC305" s="243"/>
      <c r="ED305" s="243"/>
      <c r="EG305" s="53"/>
      <c r="EK305" s="243"/>
      <c r="EL305" s="243"/>
      <c r="EM305" s="243"/>
      <c r="EN305" s="243"/>
      <c r="EO305" s="243"/>
      <c r="ER305" s="53"/>
      <c r="EV305" s="243"/>
      <c r="EW305" s="243"/>
      <c r="EX305" s="243"/>
      <c r="EY305" s="243"/>
      <c r="IB305" s="53"/>
      <c r="IJ305" s="245"/>
      <c r="IM305" s="53"/>
      <c r="IU305" s="245"/>
    </row>
    <row r="306" spans="1:255" s="132" customFormat="1" x14ac:dyDescent="0.2">
      <c r="A306" s="53"/>
      <c r="B306" s="135">
        <f t="shared" si="444"/>
        <v>0</v>
      </c>
      <c r="C306" s="135">
        <f t="shared" si="432"/>
        <v>0</v>
      </c>
      <c r="D306" s="133">
        <f t="shared" si="433"/>
        <v>0</v>
      </c>
      <c r="E306" s="133"/>
      <c r="F306" s="133">
        <f t="shared" si="438"/>
        <v>0</v>
      </c>
      <c r="G306" s="133"/>
      <c r="H306" s="133"/>
      <c r="I306" s="133"/>
      <c r="J306" s="133"/>
      <c r="K306" s="133"/>
      <c r="L306" s="133"/>
      <c r="M306"/>
      <c r="N306"/>
      <c r="O306" s="53"/>
      <c r="P306"/>
      <c r="Q306"/>
      <c r="R306"/>
      <c r="S306"/>
      <c r="T306"/>
      <c r="U306"/>
      <c r="V306"/>
      <c r="W306"/>
      <c r="Y306" s="53"/>
      <c r="AI306" s="53"/>
      <c r="AS306" s="53"/>
      <c r="BC306" s="53"/>
      <c r="BM306" s="53"/>
      <c r="BW306" s="53"/>
      <c r="CG306" s="53"/>
      <c r="CR306" s="53"/>
      <c r="CV306" s="243"/>
      <c r="CW306" s="243"/>
      <c r="CX306" s="243"/>
      <c r="CY306" s="243"/>
      <c r="CZ306" s="243"/>
      <c r="DC306" s="53"/>
      <c r="DG306" s="243"/>
      <c r="DH306" s="243"/>
      <c r="DI306" s="243"/>
      <c r="DJ306" s="243"/>
      <c r="DM306" s="53"/>
      <c r="DQ306" s="243"/>
      <c r="DR306" s="243"/>
      <c r="DS306" s="243"/>
      <c r="DT306" s="243"/>
      <c r="DW306" s="53"/>
      <c r="EA306" s="243"/>
      <c r="EB306" s="243"/>
      <c r="EC306" s="243"/>
      <c r="ED306" s="243"/>
      <c r="EG306" s="53"/>
      <c r="EK306" s="243"/>
      <c r="EL306" s="243"/>
      <c r="EM306" s="243"/>
      <c r="EN306" s="243"/>
      <c r="EO306" s="243"/>
      <c r="ER306" s="53"/>
      <c r="EV306" s="243"/>
      <c r="EW306" s="243"/>
      <c r="EX306" s="243"/>
      <c r="EY306" s="243"/>
      <c r="IB306" s="53"/>
      <c r="IJ306" s="245"/>
      <c r="IM306" s="53"/>
      <c r="IU306" s="245"/>
    </row>
    <row r="307" spans="1:255" s="132" customFormat="1" x14ac:dyDescent="0.2">
      <c r="A307" s="53"/>
      <c r="B307" s="135">
        <f t="shared" si="444"/>
        <v>0</v>
      </c>
      <c r="C307" s="135">
        <f t="shared" si="432"/>
        <v>0</v>
      </c>
      <c r="D307" s="133">
        <f t="shared" si="433"/>
        <v>0</v>
      </c>
      <c r="E307" s="133"/>
      <c r="F307" s="133">
        <f t="shared" si="438"/>
        <v>0</v>
      </c>
      <c r="G307" s="133"/>
      <c r="H307" s="133"/>
      <c r="I307" s="133"/>
      <c r="J307" s="133"/>
      <c r="K307" s="133"/>
      <c r="L307" s="133"/>
      <c r="M307"/>
      <c r="N307"/>
      <c r="O307" s="53"/>
      <c r="P307"/>
      <c r="Q307"/>
      <c r="R307"/>
      <c r="S307"/>
      <c r="T307"/>
      <c r="U307"/>
      <c r="V307"/>
      <c r="W307"/>
      <c r="Y307" s="53"/>
      <c r="AI307" s="53"/>
      <c r="AS307" s="53"/>
      <c r="BC307" s="53"/>
      <c r="BM307" s="53"/>
      <c r="BW307" s="53"/>
      <c r="CG307" s="53"/>
      <c r="CR307" s="53"/>
      <c r="CV307" s="243"/>
      <c r="CW307" s="243"/>
      <c r="CX307" s="243"/>
      <c r="CY307" s="243"/>
      <c r="CZ307" s="243"/>
      <c r="DC307" s="53"/>
      <c r="DG307" s="243"/>
      <c r="DH307" s="243"/>
      <c r="DI307" s="243"/>
      <c r="DJ307" s="243"/>
      <c r="DM307" s="53"/>
      <c r="DQ307" s="243"/>
      <c r="DR307" s="243"/>
      <c r="DS307" s="243"/>
      <c r="DT307" s="243"/>
      <c r="DW307" s="53"/>
      <c r="EA307" s="243"/>
      <c r="EB307" s="243"/>
      <c r="EC307" s="243"/>
      <c r="ED307" s="243"/>
      <c r="EG307" s="53"/>
      <c r="EK307" s="243"/>
      <c r="EL307" s="243"/>
      <c r="EM307" s="243"/>
      <c r="EN307" s="243"/>
      <c r="EO307" s="243"/>
      <c r="ER307" s="53"/>
      <c r="EV307" s="243"/>
      <c r="EW307" s="243"/>
      <c r="EX307" s="243"/>
      <c r="EY307" s="243"/>
      <c r="IB307" s="53"/>
      <c r="IJ307" s="245"/>
      <c r="IM307" s="53"/>
      <c r="IU307" s="245"/>
    </row>
    <row r="308" spans="1:255" s="132" customFormat="1" x14ac:dyDescent="0.2">
      <c r="A308" s="53"/>
      <c r="B308" s="135">
        <f t="shared" si="444"/>
        <v>0</v>
      </c>
      <c r="C308" s="135">
        <f t="shared" si="432"/>
        <v>0</v>
      </c>
      <c r="D308" s="133">
        <f t="shared" si="433"/>
        <v>0</v>
      </c>
      <c r="E308" s="133"/>
      <c r="F308" s="133">
        <f t="shared" si="438"/>
        <v>0</v>
      </c>
      <c r="G308" s="133"/>
      <c r="H308" s="133"/>
      <c r="I308" s="133"/>
      <c r="J308" s="133"/>
      <c r="K308" s="133"/>
      <c r="L308" s="133"/>
      <c r="M308"/>
      <c r="N308"/>
      <c r="O308" s="53"/>
      <c r="P308"/>
      <c r="Q308"/>
      <c r="R308"/>
      <c r="S308"/>
      <c r="T308"/>
      <c r="U308"/>
      <c r="V308"/>
      <c r="W308"/>
      <c r="Y308" s="53"/>
      <c r="AI308" s="53"/>
      <c r="AS308" s="53"/>
      <c r="BC308" s="53"/>
      <c r="BM308" s="53"/>
      <c r="BW308" s="53"/>
      <c r="CG308" s="53"/>
      <c r="CR308" s="53"/>
      <c r="CV308" s="243"/>
      <c r="CW308" s="243"/>
      <c r="CX308" s="243"/>
      <c r="CY308" s="243"/>
      <c r="CZ308" s="243"/>
      <c r="DC308" s="53"/>
      <c r="DG308" s="243"/>
      <c r="DH308" s="243"/>
      <c r="DI308" s="243"/>
      <c r="DJ308" s="243"/>
      <c r="DM308" s="53"/>
      <c r="DQ308" s="243"/>
      <c r="DR308" s="243"/>
      <c r="DS308" s="243"/>
      <c r="DT308" s="243"/>
      <c r="DW308" s="53"/>
      <c r="EA308" s="243"/>
      <c r="EB308" s="243"/>
      <c r="EC308" s="243"/>
      <c r="ED308" s="243"/>
      <c r="EG308" s="53"/>
      <c r="EK308" s="243"/>
      <c r="EL308" s="243"/>
      <c r="EM308" s="243"/>
      <c r="EN308" s="243"/>
      <c r="EO308" s="243"/>
      <c r="ER308" s="53"/>
      <c r="EV308" s="243"/>
      <c r="EW308" s="243"/>
      <c r="EX308" s="243"/>
      <c r="EY308" s="243"/>
      <c r="IB308" s="53"/>
      <c r="IJ308" s="245"/>
      <c r="IM308" s="53"/>
      <c r="IU308" s="245"/>
    </row>
    <row r="309" spans="1:255" s="132" customFormat="1" x14ac:dyDescent="0.2">
      <c r="A309" s="53"/>
      <c r="B309"/>
      <c r="C309"/>
      <c r="D309"/>
      <c r="E309"/>
      <c r="F309" s="133">
        <f t="shared" si="438"/>
        <v>0</v>
      </c>
      <c r="G309" s="133"/>
      <c r="H309" s="133"/>
      <c r="I309" s="133"/>
      <c r="J309" s="133"/>
      <c r="K309" s="133"/>
      <c r="L309" s="133"/>
      <c r="M309"/>
      <c r="N309"/>
      <c r="O309" s="53"/>
      <c r="P309"/>
      <c r="Q309"/>
      <c r="R309"/>
      <c r="S309"/>
      <c r="T309"/>
      <c r="U309"/>
      <c r="V309"/>
      <c r="W309"/>
      <c r="Y309" s="53"/>
      <c r="AG309" s="53"/>
      <c r="AH309" s="53"/>
      <c r="AI309" s="53"/>
      <c r="AQ309" s="53"/>
      <c r="AR309" s="53"/>
      <c r="AS309" s="53"/>
      <c r="BC309" s="53"/>
      <c r="BM309" s="53"/>
      <c r="BW309" s="53"/>
      <c r="CG309" s="53"/>
      <c r="CR309" s="53"/>
      <c r="CV309" s="243"/>
      <c r="CW309" s="243"/>
      <c r="CX309" s="243"/>
      <c r="CY309" s="243"/>
      <c r="CZ309" s="243"/>
      <c r="DC309" s="53"/>
      <c r="DG309" s="243"/>
      <c r="DH309" s="243"/>
      <c r="DI309" s="243"/>
      <c r="DJ309" s="243"/>
      <c r="DM309" s="53"/>
      <c r="DQ309" s="243"/>
      <c r="DR309" s="243"/>
      <c r="DS309" s="243"/>
      <c r="DT309" s="243"/>
      <c r="DW309" s="53"/>
      <c r="EA309" s="243"/>
      <c r="EB309" s="243"/>
      <c r="EC309" s="243"/>
      <c r="ED309" s="243"/>
      <c r="EG309" s="53"/>
      <c r="EK309" s="243"/>
      <c r="EL309" s="243"/>
      <c r="EM309" s="243"/>
      <c r="EN309" s="243"/>
      <c r="EO309" s="243"/>
      <c r="ER309" s="53"/>
      <c r="EV309" s="243"/>
      <c r="EW309" s="243"/>
      <c r="EX309" s="243"/>
      <c r="EY309" s="243"/>
      <c r="IB309" s="53"/>
      <c r="IJ309" s="245"/>
      <c r="IM309" s="53"/>
      <c r="IU309" s="245"/>
    </row>
    <row r="310" spans="1:255" s="132" customFormat="1" x14ac:dyDescent="0.2">
      <c r="A310" s="53"/>
      <c r="B310"/>
      <c r="C310"/>
      <c r="D310"/>
      <c r="E310"/>
      <c r="F310" s="133">
        <f t="shared" si="438"/>
        <v>0</v>
      </c>
      <c r="G310" s="133"/>
      <c r="H310" s="133"/>
      <c r="I310" s="133"/>
      <c r="J310" s="133"/>
      <c r="K310" s="133"/>
      <c r="L310" s="133"/>
      <c r="M310"/>
      <c r="N310"/>
      <c r="O310" s="53"/>
      <c r="P310"/>
      <c r="Q310"/>
      <c r="R310"/>
      <c r="S310"/>
      <c r="T310"/>
      <c r="U310"/>
      <c r="V310"/>
      <c r="W310"/>
      <c r="Y310" s="53"/>
      <c r="AG310" s="53"/>
      <c r="AH310" s="53"/>
      <c r="AI310" s="53"/>
      <c r="AQ310" s="53"/>
      <c r="AR310" s="53"/>
      <c r="AS310" s="53"/>
      <c r="BC310" s="53"/>
      <c r="BM310" s="53"/>
      <c r="BW310" s="53"/>
      <c r="CG310" s="53"/>
      <c r="CR310" s="53"/>
      <c r="CV310" s="243"/>
      <c r="CW310" s="243"/>
      <c r="CX310" s="243"/>
      <c r="CY310" s="243"/>
      <c r="CZ310" s="243"/>
      <c r="DC310" s="53"/>
      <c r="DG310" s="243"/>
      <c r="DH310" s="243"/>
      <c r="DI310" s="243"/>
      <c r="DJ310" s="243"/>
      <c r="DM310" s="53"/>
      <c r="DQ310" s="243"/>
      <c r="DR310" s="243"/>
      <c r="DS310" s="243"/>
      <c r="DT310" s="243"/>
      <c r="DW310" s="53"/>
      <c r="EA310" s="243"/>
      <c r="EB310" s="243"/>
      <c r="EC310" s="243"/>
      <c r="ED310" s="243"/>
      <c r="EG310" s="53"/>
      <c r="EK310" s="243"/>
      <c r="EL310" s="243"/>
      <c r="EM310" s="243"/>
      <c r="EN310" s="243"/>
      <c r="EO310" s="243"/>
      <c r="ER310" s="53"/>
      <c r="EV310" s="243"/>
      <c r="EW310" s="243"/>
      <c r="EX310" s="243"/>
      <c r="EY310" s="243"/>
      <c r="IB310" s="53"/>
      <c r="IJ310" s="245"/>
      <c r="IM310" s="53"/>
      <c r="IU310" s="245"/>
    </row>
    <row r="311" spans="1:255" s="132" customFormat="1" x14ac:dyDescent="0.2">
      <c r="A311" s="53"/>
      <c r="B311"/>
      <c r="C311"/>
      <c r="D311"/>
      <c r="E311"/>
      <c r="F311" s="133">
        <f t="shared" si="438"/>
        <v>0</v>
      </c>
      <c r="G311" s="133"/>
      <c r="H311" s="133"/>
      <c r="I311" s="133"/>
      <c r="J311" s="133"/>
      <c r="K311" s="133"/>
      <c r="L311" s="133"/>
      <c r="M311"/>
      <c r="N311"/>
      <c r="O311" s="53"/>
      <c r="P311"/>
      <c r="Q311"/>
      <c r="R311"/>
      <c r="S311"/>
      <c r="T311"/>
      <c r="U311"/>
      <c r="V311"/>
      <c r="W311"/>
      <c r="Y311" s="53"/>
      <c r="AG311" s="53"/>
      <c r="AH311" s="53"/>
      <c r="AI311" s="53"/>
      <c r="AQ311" s="53"/>
      <c r="AR311" s="53"/>
      <c r="AS311" s="53"/>
      <c r="BC311" s="53"/>
      <c r="BM311" s="53"/>
      <c r="BW311" s="53"/>
      <c r="CG311" s="53"/>
      <c r="CR311" s="53"/>
      <c r="CV311" s="243"/>
      <c r="CW311" s="243"/>
      <c r="CX311" s="243"/>
      <c r="CY311" s="243"/>
      <c r="CZ311" s="243"/>
      <c r="DC311" s="53"/>
      <c r="DG311" s="243"/>
      <c r="DH311" s="243"/>
      <c r="DI311" s="243"/>
      <c r="DJ311" s="243"/>
      <c r="DM311" s="53"/>
      <c r="DQ311" s="243"/>
      <c r="DR311" s="243"/>
      <c r="DS311" s="243"/>
      <c r="DT311" s="243"/>
      <c r="DW311" s="53"/>
      <c r="EA311" s="243"/>
      <c r="EB311" s="243"/>
      <c r="EC311" s="243"/>
      <c r="ED311" s="243"/>
      <c r="EG311" s="53"/>
      <c r="EK311" s="243"/>
      <c r="EL311" s="243"/>
      <c r="EM311" s="243"/>
      <c r="EN311" s="243"/>
      <c r="EO311" s="243"/>
      <c r="ER311" s="53"/>
      <c r="EV311" s="243"/>
      <c r="EW311" s="243"/>
      <c r="EX311" s="243"/>
      <c r="EY311" s="243"/>
      <c r="IB311" s="53"/>
      <c r="IJ311" s="245"/>
      <c r="IM311" s="53"/>
      <c r="IU311" s="245"/>
    </row>
    <row r="312" spans="1:255" s="132" customFormat="1" x14ac:dyDescent="0.2">
      <c r="A312" s="53"/>
      <c r="B312"/>
      <c r="C312"/>
      <c r="D312"/>
      <c r="E312"/>
      <c r="F312" s="133">
        <f t="shared" si="438"/>
        <v>0</v>
      </c>
      <c r="G312" s="133"/>
      <c r="H312" s="133"/>
      <c r="I312" s="133"/>
      <c r="J312" s="133"/>
      <c r="K312" s="133"/>
      <c r="L312" s="133"/>
      <c r="M312"/>
      <c r="N312"/>
      <c r="O312" s="53"/>
      <c r="P312"/>
      <c r="Q312"/>
      <c r="R312"/>
      <c r="S312"/>
      <c r="T312"/>
      <c r="U312"/>
      <c r="V312"/>
      <c r="W312"/>
      <c r="Y312" s="53"/>
      <c r="AG312" s="53"/>
      <c r="AH312" s="53"/>
      <c r="AI312" s="53"/>
      <c r="AQ312" s="53"/>
      <c r="AR312" s="53"/>
      <c r="AS312" s="53"/>
      <c r="BC312" s="53"/>
      <c r="BM312" s="53"/>
      <c r="BW312" s="53"/>
      <c r="CG312" s="53"/>
      <c r="CR312" s="53"/>
      <c r="CV312" s="243"/>
      <c r="CW312" s="243"/>
      <c r="CX312" s="243"/>
      <c r="CY312" s="243"/>
      <c r="CZ312" s="243"/>
      <c r="DC312" s="53"/>
      <c r="DG312" s="243"/>
      <c r="DH312" s="243"/>
      <c r="DI312" s="243"/>
      <c r="DJ312" s="243"/>
      <c r="DM312" s="53"/>
      <c r="DQ312" s="243"/>
      <c r="DR312" s="243"/>
      <c r="DS312" s="243"/>
      <c r="DT312" s="243"/>
      <c r="DW312" s="53"/>
      <c r="EA312" s="243"/>
      <c r="EB312" s="243"/>
      <c r="EC312" s="243"/>
      <c r="ED312" s="243"/>
      <c r="EG312" s="53"/>
      <c r="EK312" s="243"/>
      <c r="EL312" s="243"/>
      <c r="EM312" s="243"/>
      <c r="EN312" s="243"/>
      <c r="EO312" s="243"/>
      <c r="ER312" s="53"/>
      <c r="EV312" s="243"/>
      <c r="EW312" s="243"/>
      <c r="EX312" s="243"/>
      <c r="EY312" s="243"/>
      <c r="IB312" s="53"/>
      <c r="IJ312" s="245"/>
      <c r="IM312" s="53"/>
      <c r="IU312" s="245"/>
    </row>
    <row r="313" spans="1:255" s="132" customFormat="1" x14ac:dyDescent="0.2">
      <c r="A313" s="53"/>
      <c r="B313"/>
      <c r="C313"/>
      <c r="D313"/>
      <c r="E313"/>
      <c r="F313" s="133">
        <f t="shared" si="438"/>
        <v>0</v>
      </c>
      <c r="G313" s="133"/>
      <c r="H313" s="133"/>
      <c r="I313" s="133"/>
      <c r="J313" s="133"/>
      <c r="K313" s="133"/>
      <c r="L313" s="133"/>
      <c r="M313"/>
      <c r="N313"/>
      <c r="O313" s="53"/>
      <c r="P313"/>
      <c r="Q313"/>
      <c r="R313"/>
      <c r="S313"/>
      <c r="T313"/>
      <c r="U313"/>
      <c r="V313"/>
      <c r="W313"/>
      <c r="Y313" s="53"/>
      <c r="AG313" s="53"/>
      <c r="AH313" s="53"/>
      <c r="AI313" s="53"/>
      <c r="AQ313" s="53"/>
      <c r="AR313" s="53"/>
      <c r="AS313" s="53"/>
      <c r="BC313" s="53"/>
      <c r="BM313" s="53"/>
      <c r="BW313" s="53"/>
      <c r="CG313" s="53"/>
      <c r="CR313" s="53"/>
      <c r="CV313" s="243"/>
      <c r="CW313" s="243"/>
      <c r="CX313" s="243"/>
      <c r="CY313" s="243"/>
      <c r="CZ313" s="243"/>
      <c r="DC313" s="53"/>
      <c r="DG313" s="243"/>
      <c r="DH313" s="243"/>
      <c r="DI313" s="243"/>
      <c r="DJ313" s="243"/>
      <c r="DM313" s="53"/>
      <c r="DQ313" s="243"/>
      <c r="DR313" s="243"/>
      <c r="DS313" s="243"/>
      <c r="DT313" s="243"/>
      <c r="DW313" s="53"/>
      <c r="EA313" s="243"/>
      <c r="EB313" s="243"/>
      <c r="EC313" s="243"/>
      <c r="ED313" s="243"/>
      <c r="EG313" s="53"/>
      <c r="EK313" s="243"/>
      <c r="EL313" s="243"/>
      <c r="EM313" s="243"/>
      <c r="EN313" s="243"/>
      <c r="EO313" s="243"/>
      <c r="ER313" s="53"/>
      <c r="EV313" s="243"/>
      <c r="EW313" s="243"/>
      <c r="EX313" s="243"/>
      <c r="EY313" s="243"/>
      <c r="IB313" s="53"/>
      <c r="IJ313" s="245"/>
      <c r="IM313" s="53"/>
      <c r="IU313" s="245"/>
    </row>
    <row r="314" spans="1:255" s="132" customFormat="1" x14ac:dyDescent="0.2">
      <c r="A314" s="53"/>
      <c r="B314"/>
      <c r="C314"/>
      <c r="D314"/>
      <c r="E314"/>
      <c r="F314" s="133">
        <f t="shared" ref="F314:F321" si="445">VLOOKUP(A314,Namn,3)</f>
        <v>0</v>
      </c>
      <c r="G314" s="133"/>
      <c r="H314" s="133"/>
      <c r="I314" s="133"/>
      <c r="J314" s="133"/>
      <c r="K314" s="133"/>
      <c r="L314" s="133"/>
      <c r="M314"/>
      <c r="N314"/>
      <c r="O314" s="53"/>
      <c r="P314"/>
      <c r="Q314"/>
      <c r="R314"/>
      <c r="S314"/>
      <c r="T314"/>
      <c r="U314"/>
      <c r="V314"/>
      <c r="W314"/>
      <c r="Y314" s="53"/>
      <c r="AG314" s="53"/>
      <c r="AH314" s="53"/>
      <c r="AI314" s="53"/>
      <c r="AQ314" s="53"/>
      <c r="AR314" s="53"/>
      <c r="AS314" s="53"/>
      <c r="BC314" s="53"/>
      <c r="BM314" s="53"/>
      <c r="BW314" s="53"/>
      <c r="CG314" s="53"/>
      <c r="CR314" s="53"/>
      <c r="CV314" s="243"/>
      <c r="CW314" s="243"/>
      <c r="CX314" s="243"/>
      <c r="CY314" s="243"/>
      <c r="CZ314" s="243"/>
      <c r="DC314" s="53"/>
      <c r="DG314" s="243"/>
      <c r="DH314" s="243"/>
      <c r="DI314" s="243"/>
      <c r="DJ314" s="243"/>
      <c r="DM314" s="53"/>
      <c r="DQ314" s="243"/>
      <c r="DR314" s="243"/>
      <c r="DS314" s="243"/>
      <c r="DT314" s="243"/>
      <c r="DW314" s="53"/>
      <c r="EA314" s="243"/>
      <c r="EB314" s="243"/>
      <c r="EC314" s="243"/>
      <c r="ED314" s="243"/>
      <c r="EG314" s="53"/>
      <c r="EK314" s="243"/>
      <c r="EL314" s="243"/>
      <c r="EM314" s="243"/>
      <c r="EN314" s="243"/>
      <c r="EO314" s="243"/>
      <c r="ER314" s="53"/>
      <c r="EV314" s="243"/>
      <c r="EW314" s="243"/>
      <c r="EX314" s="243"/>
      <c r="EY314" s="243"/>
      <c r="IB314" s="53"/>
      <c r="IJ314" s="245"/>
      <c r="IM314" s="53"/>
      <c r="IU314" s="245"/>
    </row>
    <row r="315" spans="1:255" s="132" customFormat="1" x14ac:dyDescent="0.2">
      <c r="A315" s="53"/>
      <c r="B315"/>
      <c r="C315"/>
      <c r="D315"/>
      <c r="E315"/>
      <c r="F315" s="133">
        <f t="shared" si="445"/>
        <v>0</v>
      </c>
      <c r="G315" s="133"/>
      <c r="H315" s="133"/>
      <c r="I315" s="133"/>
      <c r="J315" s="133"/>
      <c r="K315" s="133"/>
      <c r="L315" s="133"/>
      <c r="M315"/>
      <c r="N315"/>
      <c r="O315" s="53"/>
      <c r="P315"/>
      <c r="Q315"/>
      <c r="R315"/>
      <c r="S315"/>
      <c r="T315"/>
      <c r="U315"/>
      <c r="V315"/>
      <c r="W315"/>
      <c r="Y315" s="53"/>
      <c r="AG315" s="53"/>
      <c r="AH315" s="53"/>
      <c r="AI315" s="53"/>
      <c r="AQ315" s="53"/>
      <c r="AR315" s="53"/>
      <c r="AS315" s="53"/>
      <c r="BC315" s="53"/>
      <c r="BM315" s="53"/>
      <c r="BW315" s="53"/>
      <c r="CG315" s="53"/>
      <c r="CR315" s="53"/>
      <c r="CV315" s="243"/>
      <c r="CW315" s="243"/>
      <c r="CX315" s="243"/>
      <c r="CY315" s="243"/>
      <c r="CZ315" s="243"/>
      <c r="DC315" s="53"/>
      <c r="DG315" s="243"/>
      <c r="DH315" s="243"/>
      <c r="DI315" s="243"/>
      <c r="DJ315" s="243"/>
      <c r="DM315" s="53"/>
      <c r="DQ315" s="243"/>
      <c r="DR315" s="243"/>
      <c r="DS315" s="243"/>
      <c r="DT315" s="243"/>
      <c r="DW315" s="53"/>
      <c r="EA315" s="243"/>
      <c r="EB315" s="243"/>
      <c r="EC315" s="243"/>
      <c r="ED315" s="243"/>
      <c r="EG315" s="53"/>
      <c r="EK315" s="243"/>
      <c r="EL315" s="243"/>
      <c r="EM315" s="243"/>
      <c r="EN315" s="243"/>
      <c r="EO315" s="243"/>
      <c r="ER315" s="53"/>
      <c r="EV315" s="243"/>
      <c r="EW315" s="243"/>
      <c r="EX315" s="243"/>
      <c r="EY315" s="243"/>
      <c r="IB315" s="53"/>
      <c r="IJ315" s="245"/>
      <c r="IM315" s="53"/>
      <c r="IU315" s="245"/>
    </row>
    <row r="316" spans="1:255" s="132" customFormat="1" x14ac:dyDescent="0.2">
      <c r="A316" s="53"/>
      <c r="B316"/>
      <c r="C316"/>
      <c r="D316"/>
      <c r="E316"/>
      <c r="F316" s="133">
        <f t="shared" si="445"/>
        <v>0</v>
      </c>
      <c r="G316" s="133"/>
      <c r="H316" s="133"/>
      <c r="I316" s="133"/>
      <c r="J316" s="133"/>
      <c r="K316" s="133"/>
      <c r="L316" s="133"/>
      <c r="M316"/>
      <c r="N316"/>
      <c r="O316" s="53"/>
      <c r="P316"/>
      <c r="Q316"/>
      <c r="R316"/>
      <c r="S316"/>
      <c r="T316"/>
      <c r="U316"/>
      <c r="V316"/>
      <c r="W316"/>
      <c r="Y316" s="53"/>
      <c r="AG316" s="53"/>
      <c r="AH316" s="53"/>
      <c r="AI316" s="53"/>
      <c r="AQ316" s="53"/>
      <c r="AR316" s="53"/>
      <c r="AS316" s="53"/>
      <c r="BC316" s="53"/>
      <c r="BM316" s="53"/>
      <c r="BW316" s="53"/>
      <c r="CG316" s="53"/>
      <c r="CR316" s="53"/>
      <c r="CV316" s="243"/>
      <c r="CW316" s="243"/>
      <c r="CX316" s="243"/>
      <c r="CY316" s="243"/>
      <c r="CZ316" s="243"/>
      <c r="DC316" s="53"/>
      <c r="DG316" s="243"/>
      <c r="DH316" s="243"/>
      <c r="DI316" s="243"/>
      <c r="DJ316" s="243"/>
      <c r="DM316" s="53"/>
      <c r="DQ316" s="243"/>
      <c r="DR316" s="243"/>
      <c r="DS316" s="243"/>
      <c r="DT316" s="243"/>
      <c r="DW316" s="53"/>
      <c r="EA316" s="243"/>
      <c r="EB316" s="243"/>
      <c r="EC316" s="243"/>
      <c r="ED316" s="243"/>
      <c r="EG316" s="53"/>
      <c r="EK316" s="243"/>
      <c r="EL316" s="243"/>
      <c r="EM316" s="243"/>
      <c r="EN316" s="243"/>
      <c r="EO316" s="243"/>
      <c r="ER316" s="53"/>
      <c r="EV316" s="243"/>
      <c r="EW316" s="243"/>
      <c r="EX316" s="243"/>
      <c r="EY316" s="243"/>
      <c r="IB316" s="53"/>
      <c r="IJ316" s="245"/>
      <c r="IM316" s="53"/>
      <c r="IU316" s="245"/>
    </row>
    <row r="317" spans="1:255" s="132" customFormat="1" x14ac:dyDescent="0.2">
      <c r="A317" s="53"/>
      <c r="B317"/>
      <c r="C317"/>
      <c r="D317"/>
      <c r="E317"/>
      <c r="F317" s="133">
        <f t="shared" si="445"/>
        <v>0</v>
      </c>
      <c r="G317" s="133"/>
      <c r="H317" s="133"/>
      <c r="I317" s="133"/>
      <c r="J317" s="133"/>
      <c r="K317" s="133"/>
      <c r="L317" s="133"/>
      <c r="M317"/>
      <c r="N317"/>
      <c r="O317" s="53"/>
      <c r="P317"/>
      <c r="Q317"/>
      <c r="R317"/>
      <c r="S317"/>
      <c r="T317"/>
      <c r="U317"/>
      <c r="V317"/>
      <c r="W317"/>
      <c r="Y317" s="53"/>
      <c r="AG317" s="53"/>
      <c r="AH317" s="53"/>
      <c r="AI317" s="53"/>
      <c r="AQ317" s="53"/>
      <c r="AR317" s="53"/>
      <c r="AS317" s="53"/>
      <c r="BC317" s="53"/>
      <c r="BM317" s="53"/>
      <c r="BW317" s="53"/>
      <c r="CG317" s="53"/>
      <c r="CR317" s="53"/>
      <c r="CV317" s="243"/>
      <c r="CW317" s="243"/>
      <c r="CX317" s="243"/>
      <c r="CY317" s="243"/>
      <c r="CZ317" s="243"/>
      <c r="DC317" s="53"/>
      <c r="DG317" s="243"/>
      <c r="DH317" s="243"/>
      <c r="DI317" s="243"/>
      <c r="DJ317" s="243"/>
      <c r="DM317" s="53"/>
      <c r="DQ317" s="243"/>
      <c r="DR317" s="243"/>
      <c r="DS317" s="243"/>
      <c r="DT317" s="243"/>
      <c r="DW317" s="53"/>
      <c r="EA317" s="243"/>
      <c r="EB317" s="243"/>
      <c r="EC317" s="243"/>
      <c r="ED317" s="243"/>
      <c r="EG317" s="53"/>
      <c r="EK317" s="243"/>
      <c r="EL317" s="243"/>
      <c r="EM317" s="243"/>
      <c r="EN317" s="243"/>
      <c r="EO317" s="243"/>
      <c r="ER317" s="53"/>
      <c r="EV317" s="243"/>
      <c r="EW317" s="243"/>
      <c r="EX317" s="243"/>
      <c r="EY317" s="243"/>
      <c r="IB317" s="53"/>
      <c r="IJ317" s="245"/>
      <c r="IM317" s="53"/>
      <c r="IU317" s="245"/>
    </row>
    <row r="318" spans="1:255" s="132" customFormat="1" x14ac:dyDescent="0.2">
      <c r="A318" s="53"/>
      <c r="B318"/>
      <c r="C318"/>
      <c r="D318"/>
      <c r="E318"/>
      <c r="F318" s="133">
        <f t="shared" si="445"/>
        <v>0</v>
      </c>
      <c r="G318" s="133"/>
      <c r="H318" s="133"/>
      <c r="I318" s="133"/>
      <c r="J318" s="133"/>
      <c r="K318" s="133"/>
      <c r="L318" s="133"/>
      <c r="M318"/>
      <c r="N318"/>
      <c r="O318" s="53"/>
      <c r="P318"/>
      <c r="Q318"/>
      <c r="R318"/>
      <c r="S318"/>
      <c r="T318"/>
      <c r="U318"/>
      <c r="V318"/>
      <c r="W318"/>
      <c r="Y318" s="53"/>
      <c r="AG318" s="53"/>
      <c r="AH318" s="53"/>
      <c r="AI318" s="53"/>
      <c r="AQ318" s="53"/>
      <c r="AR318" s="53"/>
      <c r="AS318" s="53"/>
      <c r="BC318" s="53"/>
      <c r="BM318" s="53"/>
      <c r="BW318" s="53"/>
      <c r="CG318" s="53"/>
      <c r="CR318" s="53"/>
      <c r="CV318" s="243"/>
      <c r="CW318" s="243"/>
      <c r="CX318" s="243"/>
      <c r="CY318" s="243"/>
      <c r="CZ318" s="243"/>
      <c r="DC318" s="53"/>
      <c r="DG318" s="243"/>
      <c r="DH318" s="243"/>
      <c r="DI318" s="243"/>
      <c r="DJ318" s="243"/>
      <c r="DM318" s="53"/>
      <c r="DQ318" s="243"/>
      <c r="DR318" s="243"/>
      <c r="DS318" s="243"/>
      <c r="DT318" s="243"/>
      <c r="DW318" s="53"/>
      <c r="EA318" s="243"/>
      <c r="EB318" s="243"/>
      <c r="EC318" s="243"/>
      <c r="ED318" s="243"/>
      <c r="EG318" s="53"/>
      <c r="EK318" s="243"/>
      <c r="EL318" s="243"/>
      <c r="EM318" s="243"/>
      <c r="EN318" s="243"/>
      <c r="EO318" s="243"/>
      <c r="ER318" s="53"/>
      <c r="EV318" s="243"/>
      <c r="EW318" s="243"/>
      <c r="EX318" s="243"/>
      <c r="EY318" s="243"/>
      <c r="IB318" s="53"/>
      <c r="IJ318" s="245"/>
      <c r="IM318" s="53"/>
      <c r="IU318" s="245"/>
    </row>
    <row r="319" spans="1:255" s="132" customFormat="1" x14ac:dyDescent="0.2">
      <c r="A319" s="53"/>
      <c r="B319"/>
      <c r="C319"/>
      <c r="D319"/>
      <c r="E319"/>
      <c r="F319" s="133">
        <f t="shared" si="445"/>
        <v>0</v>
      </c>
      <c r="G319" s="133"/>
      <c r="H319" s="133"/>
      <c r="I319" s="133"/>
      <c r="J319" s="133"/>
      <c r="K319" s="133"/>
      <c r="L319" s="133"/>
      <c r="M319"/>
      <c r="N319"/>
      <c r="O319" s="53"/>
      <c r="P319"/>
      <c r="Q319"/>
      <c r="R319"/>
      <c r="S319"/>
      <c r="T319"/>
      <c r="U319"/>
      <c r="V319"/>
      <c r="W319"/>
      <c r="Y319" s="53"/>
      <c r="AG319" s="53"/>
      <c r="AH319" s="53"/>
      <c r="AI319" s="53"/>
      <c r="AQ319" s="53"/>
      <c r="AR319" s="53"/>
      <c r="AS319" s="53"/>
      <c r="BC319" s="53"/>
      <c r="BM319" s="53"/>
      <c r="BW319" s="53"/>
      <c r="CG319" s="53"/>
      <c r="CR319" s="53"/>
      <c r="CV319" s="243"/>
      <c r="CW319" s="243"/>
      <c r="CX319" s="243"/>
      <c r="CY319" s="243"/>
      <c r="CZ319" s="243"/>
      <c r="DC319" s="53"/>
      <c r="DG319" s="243"/>
      <c r="DH319" s="243"/>
      <c r="DI319" s="243"/>
      <c r="DJ319" s="243"/>
      <c r="DM319" s="53"/>
      <c r="DQ319" s="243"/>
      <c r="DR319" s="243"/>
      <c r="DS319" s="243"/>
      <c r="DT319" s="243"/>
      <c r="DW319" s="53"/>
      <c r="EA319" s="243"/>
      <c r="EB319" s="243"/>
      <c r="EC319" s="243"/>
      <c r="ED319" s="243"/>
      <c r="EG319" s="53"/>
      <c r="EK319" s="243"/>
      <c r="EL319" s="243"/>
      <c r="EM319" s="243"/>
      <c r="EN319" s="243"/>
      <c r="EO319" s="243"/>
      <c r="ER319" s="53"/>
      <c r="EV319" s="243"/>
      <c r="EW319" s="243"/>
      <c r="EX319" s="243"/>
      <c r="EY319" s="243"/>
      <c r="IB319" s="53"/>
      <c r="IJ319" s="245"/>
      <c r="IM319" s="53"/>
      <c r="IU319" s="245"/>
    </row>
    <row r="320" spans="1:255" s="132" customFormat="1" x14ac:dyDescent="0.2">
      <c r="A320" s="53"/>
      <c r="B320"/>
      <c r="C320"/>
      <c r="D320"/>
      <c r="E320"/>
      <c r="F320" s="133">
        <f t="shared" si="445"/>
        <v>0</v>
      </c>
      <c r="G320" s="133"/>
      <c r="H320" s="133"/>
      <c r="I320" s="133"/>
      <c r="J320" s="133"/>
      <c r="K320" s="133"/>
      <c r="L320" s="133"/>
      <c r="M320"/>
      <c r="N320"/>
      <c r="O320" s="53"/>
      <c r="P320"/>
      <c r="Q320"/>
      <c r="R320"/>
      <c r="S320"/>
      <c r="T320"/>
      <c r="U320"/>
      <c r="V320"/>
      <c r="W320"/>
      <c r="Y320" s="53"/>
      <c r="AG320" s="53"/>
      <c r="AH320" s="53"/>
      <c r="AI320" s="53"/>
      <c r="AQ320" s="53"/>
      <c r="AR320" s="53"/>
      <c r="AS320" s="53"/>
      <c r="BC320" s="53"/>
      <c r="BM320" s="53"/>
      <c r="BW320" s="53"/>
      <c r="CG320" s="53"/>
      <c r="CR320" s="53"/>
      <c r="CV320" s="243"/>
      <c r="CW320" s="243"/>
      <c r="CX320" s="243"/>
      <c r="CY320" s="243"/>
      <c r="CZ320" s="243"/>
      <c r="DC320" s="53"/>
      <c r="DG320" s="243"/>
      <c r="DH320" s="243"/>
      <c r="DI320" s="243"/>
      <c r="DJ320" s="243"/>
      <c r="DM320" s="53"/>
      <c r="DQ320" s="243"/>
      <c r="DR320" s="243"/>
      <c r="DS320" s="243"/>
      <c r="DT320" s="243"/>
      <c r="DW320" s="53"/>
      <c r="EA320" s="243"/>
      <c r="EB320" s="243"/>
      <c r="EC320" s="243"/>
      <c r="ED320" s="243"/>
      <c r="EG320" s="53"/>
      <c r="EK320" s="243"/>
      <c r="EL320" s="243"/>
      <c r="EM320" s="243"/>
      <c r="EN320" s="243"/>
      <c r="EO320" s="243"/>
      <c r="ER320" s="53"/>
      <c r="EV320" s="243"/>
      <c r="EW320" s="243"/>
      <c r="EX320" s="243"/>
      <c r="EY320" s="243"/>
      <c r="IB320" s="53"/>
      <c r="IJ320" s="245"/>
      <c r="IM320" s="53"/>
      <c r="IU320" s="245"/>
    </row>
    <row r="321" spans="1:255" s="132" customFormat="1" x14ac:dyDescent="0.2">
      <c r="A321" s="53"/>
      <c r="B321"/>
      <c r="C321"/>
      <c r="D321"/>
      <c r="E321"/>
      <c r="F321" s="133">
        <f t="shared" si="445"/>
        <v>0</v>
      </c>
      <c r="G321" s="133"/>
      <c r="H321" s="133"/>
      <c r="I321" s="133"/>
      <c r="J321" s="133"/>
      <c r="K321" s="133"/>
      <c r="L321" s="133"/>
      <c r="M321"/>
      <c r="N321"/>
      <c r="O321" s="53"/>
      <c r="P321"/>
      <c r="Q321"/>
      <c r="R321"/>
      <c r="S321"/>
      <c r="T321"/>
      <c r="U321"/>
      <c r="V321"/>
      <c r="W321"/>
      <c r="Y321" s="53"/>
      <c r="AG321" s="53"/>
      <c r="AH321" s="53"/>
      <c r="AI321" s="53"/>
      <c r="AQ321" s="53"/>
      <c r="AR321" s="53"/>
      <c r="AS321" s="53"/>
      <c r="BC321" s="53"/>
      <c r="BM321" s="53"/>
      <c r="BW321" s="53"/>
      <c r="CG321" s="53"/>
      <c r="CR321" s="53"/>
      <c r="CV321" s="243"/>
      <c r="CW321" s="243"/>
      <c r="CX321" s="243"/>
      <c r="CY321" s="243"/>
      <c r="CZ321" s="243"/>
      <c r="DC321" s="53"/>
      <c r="DG321" s="243"/>
      <c r="DH321" s="243"/>
      <c r="DI321" s="243"/>
      <c r="DJ321" s="243"/>
      <c r="DM321" s="53"/>
      <c r="DQ321" s="243"/>
      <c r="DR321" s="243"/>
      <c r="DS321" s="243"/>
      <c r="DT321" s="243"/>
      <c r="DW321" s="53"/>
      <c r="EA321" s="243"/>
      <c r="EB321" s="243"/>
      <c r="EC321" s="243"/>
      <c r="ED321" s="243"/>
      <c r="EG321" s="53"/>
      <c r="EK321" s="243"/>
      <c r="EL321" s="243"/>
      <c r="EM321" s="243"/>
      <c r="EN321" s="243"/>
      <c r="EO321" s="243"/>
      <c r="ER321" s="53"/>
      <c r="EV321" s="243"/>
      <c r="EW321" s="243"/>
      <c r="EX321" s="243"/>
      <c r="EY321" s="243"/>
      <c r="IB321" s="53"/>
      <c r="IJ321" s="245"/>
      <c r="IM321" s="53"/>
      <c r="IU321" s="245"/>
    </row>
    <row r="322" spans="1:255" s="132" customFormat="1" x14ac:dyDescent="0.2">
      <c r="A322" s="53"/>
      <c r="B322"/>
      <c r="C322"/>
      <c r="D322"/>
      <c r="E322"/>
      <c r="F322"/>
      <c r="G322"/>
      <c r="H322"/>
      <c r="I322"/>
      <c r="J322"/>
      <c r="K322"/>
      <c r="L322"/>
      <c r="M322"/>
      <c r="N322"/>
      <c r="O322" s="53"/>
      <c r="P322"/>
      <c r="Q322"/>
      <c r="R322"/>
      <c r="S322"/>
      <c r="T322"/>
      <c r="U322"/>
      <c r="V322"/>
      <c r="W322"/>
      <c r="Y322" s="53"/>
      <c r="AG322" s="53"/>
      <c r="AH322" s="53"/>
      <c r="AI322" s="53"/>
      <c r="AQ322" s="53"/>
      <c r="AR322" s="53"/>
      <c r="AS322" s="53"/>
      <c r="BC322" s="53"/>
      <c r="BM322" s="53"/>
      <c r="BW322" s="53"/>
      <c r="CG322" s="53"/>
      <c r="CR322" s="53"/>
      <c r="CV322" s="243"/>
      <c r="CW322" s="243"/>
      <c r="CX322" s="243"/>
      <c r="CY322" s="243"/>
      <c r="CZ322" s="243"/>
      <c r="DC322" s="53"/>
      <c r="DG322" s="243"/>
      <c r="DH322" s="243"/>
      <c r="DI322" s="243"/>
      <c r="DJ322" s="243"/>
      <c r="DM322" s="53"/>
      <c r="DQ322" s="243"/>
      <c r="DR322" s="243"/>
      <c r="DS322" s="243"/>
      <c r="DT322" s="243"/>
      <c r="DW322" s="53"/>
      <c r="EA322" s="243"/>
      <c r="EB322" s="243"/>
      <c r="EC322" s="243"/>
      <c r="ED322" s="243"/>
      <c r="EG322" s="53"/>
      <c r="EK322" s="243"/>
      <c r="EL322" s="243"/>
      <c r="EM322" s="243"/>
      <c r="EN322" s="243"/>
      <c r="EO322" s="243"/>
      <c r="ER322" s="53"/>
      <c r="EV322" s="243"/>
      <c r="EW322" s="243"/>
      <c r="EX322" s="243"/>
      <c r="EY322" s="243"/>
      <c r="IB322" s="53"/>
      <c r="IJ322" s="245"/>
      <c r="IM322" s="53"/>
      <c r="IU322" s="245"/>
    </row>
    <row r="323" spans="1:255" s="132" customFormat="1" x14ac:dyDescent="0.2">
      <c r="A323" s="53"/>
      <c r="B323"/>
      <c r="C323"/>
      <c r="D323"/>
      <c r="E323"/>
      <c r="F323"/>
      <c r="G323"/>
      <c r="H323"/>
      <c r="I323"/>
      <c r="J323"/>
      <c r="K323"/>
      <c r="L323"/>
      <c r="M323"/>
      <c r="N323"/>
      <c r="O323" s="53"/>
      <c r="P323"/>
      <c r="Q323"/>
      <c r="R323"/>
      <c r="S323"/>
      <c r="T323"/>
      <c r="U323"/>
      <c r="V323"/>
      <c r="W323"/>
      <c r="Y323" s="53"/>
      <c r="AI323" s="53"/>
      <c r="AS323" s="53"/>
      <c r="BC323" s="53"/>
      <c r="BM323" s="53"/>
      <c r="BW323" s="53"/>
      <c r="CG323" s="53"/>
      <c r="CR323" s="53"/>
      <c r="CV323" s="243"/>
      <c r="CW323" s="243"/>
      <c r="CX323" s="243"/>
      <c r="CY323" s="243"/>
      <c r="CZ323" s="243"/>
      <c r="DC323" s="53"/>
      <c r="DG323" s="243"/>
      <c r="DH323" s="243"/>
      <c r="DI323" s="243"/>
      <c r="DJ323" s="243"/>
      <c r="DM323" s="53"/>
      <c r="DQ323" s="243"/>
      <c r="DR323" s="243"/>
      <c r="DS323" s="243"/>
      <c r="DT323" s="243"/>
      <c r="DW323" s="53"/>
      <c r="EA323" s="243"/>
      <c r="EB323" s="243"/>
      <c r="EC323" s="243"/>
      <c r="ED323" s="243"/>
      <c r="EG323" s="53"/>
      <c r="EK323" s="243"/>
      <c r="EL323" s="243"/>
      <c r="EM323" s="243"/>
      <c r="EN323" s="243"/>
      <c r="EO323" s="243"/>
      <c r="ER323" s="53"/>
      <c r="EV323" s="243"/>
      <c r="EW323" s="243"/>
      <c r="EX323" s="243"/>
      <c r="EY323" s="243"/>
      <c r="IB323" s="53"/>
      <c r="IJ323" s="245"/>
      <c r="IM323" s="53"/>
      <c r="IU323" s="245"/>
    </row>
    <row r="324" spans="1:255" s="132" customFormat="1" x14ac:dyDescent="0.2">
      <c r="A324" s="53"/>
      <c r="B324"/>
      <c r="C324"/>
      <c r="D324"/>
      <c r="E324"/>
      <c r="F324"/>
      <c r="G324"/>
      <c r="H324"/>
      <c r="I324"/>
      <c r="J324"/>
      <c r="K324"/>
      <c r="L324"/>
      <c r="M324"/>
      <c r="N324"/>
      <c r="O324" s="53"/>
      <c r="P324"/>
      <c r="Q324"/>
      <c r="R324"/>
      <c r="S324"/>
      <c r="T324"/>
      <c r="U324"/>
      <c r="V324"/>
      <c r="W324"/>
      <c r="Y324" s="53"/>
      <c r="AI324" s="53"/>
      <c r="AS324" s="53"/>
      <c r="BC324" s="53"/>
      <c r="BM324" s="53"/>
      <c r="BW324" s="53"/>
      <c r="CG324" s="53"/>
      <c r="CR324" s="53"/>
      <c r="CV324" s="243"/>
      <c r="CW324" s="243"/>
      <c r="CX324" s="243"/>
      <c r="CY324" s="243"/>
      <c r="CZ324" s="243"/>
      <c r="DC324" s="53"/>
      <c r="DG324" s="243"/>
      <c r="DH324" s="243"/>
      <c r="DI324" s="243"/>
      <c r="DJ324" s="243"/>
      <c r="DM324" s="53"/>
      <c r="DQ324" s="243"/>
      <c r="DR324" s="243"/>
      <c r="DS324" s="243"/>
      <c r="DT324" s="243"/>
      <c r="DW324" s="53"/>
      <c r="EA324" s="243"/>
      <c r="EB324" s="243"/>
      <c r="EC324" s="243"/>
      <c r="ED324" s="243"/>
      <c r="EG324" s="53"/>
      <c r="EK324" s="243"/>
      <c r="EL324" s="243"/>
      <c r="EM324" s="243"/>
      <c r="EN324" s="243"/>
      <c r="EO324" s="243"/>
      <c r="ER324" s="53"/>
      <c r="EV324" s="243"/>
      <c r="EW324" s="243"/>
      <c r="EX324" s="243"/>
      <c r="EY324" s="243"/>
      <c r="IB324" s="53"/>
      <c r="IJ324" s="245"/>
      <c r="IM324" s="53"/>
      <c r="IU324" s="245"/>
    </row>
    <row r="325" spans="1:255" s="132" customFormat="1" x14ac:dyDescent="0.2">
      <c r="A325" s="53"/>
      <c r="B325"/>
      <c r="C325"/>
      <c r="D325"/>
      <c r="E325"/>
      <c r="F325"/>
      <c r="G325"/>
      <c r="H325"/>
      <c r="I325"/>
      <c r="J325"/>
      <c r="K325"/>
      <c r="L325"/>
      <c r="M325"/>
      <c r="N325"/>
      <c r="O325" s="53"/>
      <c r="P325"/>
      <c r="Q325"/>
      <c r="R325"/>
      <c r="S325"/>
      <c r="T325"/>
      <c r="U325"/>
      <c r="V325"/>
      <c r="W325"/>
      <c r="Y325" s="53"/>
      <c r="AI325" s="53"/>
      <c r="AS325" s="53"/>
      <c r="BC325" s="53"/>
      <c r="BM325" s="53"/>
      <c r="BW325" s="53"/>
      <c r="CG325" s="53"/>
      <c r="CR325" s="53"/>
      <c r="CV325" s="243"/>
      <c r="CW325" s="243"/>
      <c r="CX325" s="243"/>
      <c r="CY325" s="243"/>
      <c r="CZ325" s="243"/>
      <c r="DC325" s="53"/>
      <c r="DG325" s="243"/>
      <c r="DH325" s="243"/>
      <c r="DI325" s="243"/>
      <c r="DJ325" s="243"/>
      <c r="DM325" s="53"/>
      <c r="DQ325" s="243"/>
      <c r="DR325" s="243"/>
      <c r="DS325" s="243"/>
      <c r="DT325" s="243"/>
      <c r="DW325" s="53"/>
      <c r="EA325" s="243"/>
      <c r="EB325" s="243"/>
      <c r="EC325" s="243"/>
      <c r="ED325" s="243"/>
      <c r="EG325" s="53"/>
      <c r="EK325" s="243"/>
      <c r="EL325" s="243"/>
      <c r="EM325" s="243"/>
      <c r="EN325" s="243"/>
      <c r="EO325" s="243"/>
      <c r="ER325" s="53"/>
      <c r="EV325" s="243"/>
      <c r="EW325" s="243"/>
      <c r="EX325" s="243"/>
      <c r="EY325" s="243"/>
      <c r="IB325" s="53"/>
      <c r="IJ325" s="245"/>
      <c r="IM325" s="53"/>
      <c r="IU325" s="245"/>
    </row>
    <row r="326" spans="1:255" s="132" customFormat="1" x14ac:dyDescent="0.2">
      <c r="A326" s="53"/>
      <c r="B326"/>
      <c r="C326"/>
      <c r="D326"/>
      <c r="E326"/>
      <c r="F326"/>
      <c r="G326"/>
      <c r="H326"/>
      <c r="I326"/>
      <c r="J326"/>
      <c r="K326"/>
      <c r="L326"/>
      <c r="M326"/>
      <c r="N326"/>
      <c r="O326" s="53"/>
      <c r="P326"/>
      <c r="Q326"/>
      <c r="R326"/>
      <c r="S326"/>
      <c r="T326"/>
      <c r="U326"/>
      <c r="V326"/>
      <c r="W326"/>
      <c r="Y326" s="53"/>
      <c r="AI326" s="53"/>
      <c r="AS326" s="53"/>
      <c r="BC326" s="53"/>
      <c r="BM326" s="53"/>
      <c r="BW326" s="53"/>
      <c r="CG326" s="53"/>
      <c r="CR326" s="53"/>
      <c r="CV326" s="243"/>
      <c r="CW326" s="243"/>
      <c r="CX326" s="243"/>
      <c r="CY326" s="243"/>
      <c r="CZ326" s="243"/>
      <c r="DC326" s="53"/>
      <c r="DG326" s="243"/>
      <c r="DH326" s="243"/>
      <c r="DI326" s="243"/>
      <c r="DJ326" s="243"/>
      <c r="DM326" s="53"/>
      <c r="DQ326" s="243"/>
      <c r="DR326" s="243"/>
      <c r="DS326" s="243"/>
      <c r="DT326" s="243"/>
      <c r="DW326" s="53"/>
      <c r="EA326" s="243"/>
      <c r="EB326" s="243"/>
      <c r="EC326" s="243"/>
      <c r="ED326" s="243"/>
      <c r="EG326" s="53"/>
      <c r="EK326" s="243"/>
      <c r="EL326" s="243"/>
      <c r="EM326" s="243"/>
      <c r="EN326" s="243"/>
      <c r="EO326" s="243"/>
      <c r="ER326" s="53"/>
      <c r="EV326" s="243"/>
      <c r="EW326" s="243"/>
      <c r="EX326" s="243"/>
      <c r="EY326" s="243"/>
      <c r="IB326" s="53"/>
      <c r="IJ326" s="245"/>
      <c r="IM326" s="53"/>
      <c r="IU326" s="245"/>
    </row>
    <row r="327" spans="1:255" s="132" customFormat="1" x14ac:dyDescent="0.2">
      <c r="A327" s="53"/>
      <c r="B327"/>
      <c r="C327"/>
      <c r="D327"/>
      <c r="E327"/>
      <c r="F327"/>
      <c r="G327"/>
      <c r="H327"/>
      <c r="I327"/>
      <c r="J327"/>
      <c r="K327"/>
      <c r="L327"/>
      <c r="M327"/>
      <c r="N327"/>
      <c r="O327" s="53"/>
      <c r="P327"/>
      <c r="Q327"/>
      <c r="R327"/>
      <c r="S327"/>
      <c r="T327"/>
      <c r="U327"/>
      <c r="V327"/>
      <c r="W327"/>
      <c r="Y327" s="53"/>
      <c r="AI327" s="53"/>
      <c r="AS327" s="53"/>
      <c r="BC327" s="53"/>
      <c r="BM327" s="53"/>
      <c r="BW327" s="53"/>
      <c r="CG327" s="53"/>
      <c r="CR327" s="53"/>
      <c r="CV327" s="243"/>
      <c r="CW327" s="243"/>
      <c r="CX327" s="243"/>
      <c r="CY327" s="243"/>
      <c r="CZ327" s="243"/>
      <c r="DC327" s="53"/>
      <c r="DG327" s="243"/>
      <c r="DH327" s="243"/>
      <c r="DI327" s="243"/>
      <c r="DJ327" s="243"/>
      <c r="DM327" s="53"/>
      <c r="DQ327" s="243"/>
      <c r="DR327" s="243"/>
      <c r="DS327" s="243"/>
      <c r="DT327" s="243"/>
      <c r="DW327" s="53"/>
      <c r="EA327" s="243"/>
      <c r="EB327" s="243"/>
      <c r="EC327" s="243"/>
      <c r="ED327" s="243"/>
      <c r="EG327" s="53"/>
      <c r="EK327" s="243"/>
      <c r="EL327" s="243"/>
      <c r="EM327" s="243"/>
      <c r="EN327" s="243"/>
      <c r="EO327" s="243"/>
      <c r="ER327" s="53"/>
      <c r="EV327" s="243"/>
      <c r="EW327" s="243"/>
      <c r="EX327" s="243"/>
      <c r="EY327" s="243"/>
      <c r="IB327" s="53"/>
      <c r="IJ327" s="245"/>
      <c r="IM327" s="53"/>
      <c r="IU327" s="245"/>
    </row>
    <row r="328" spans="1:255" s="132" customFormat="1" x14ac:dyDescent="0.2">
      <c r="A328" s="53"/>
      <c r="B328"/>
      <c r="C328"/>
      <c r="D328"/>
      <c r="E328"/>
      <c r="F328"/>
      <c r="G328"/>
      <c r="H328"/>
      <c r="I328"/>
      <c r="J328"/>
      <c r="K328"/>
      <c r="L328"/>
      <c r="M328"/>
      <c r="N328"/>
      <c r="O328" s="53"/>
      <c r="P328"/>
      <c r="Q328"/>
      <c r="R328"/>
      <c r="S328"/>
      <c r="T328"/>
      <c r="U328"/>
      <c r="V328"/>
      <c r="W328"/>
      <c r="Y328" s="53"/>
      <c r="AI328" s="53"/>
      <c r="AS328" s="53"/>
      <c r="BC328" s="53"/>
      <c r="BM328" s="53"/>
      <c r="BW328" s="53"/>
      <c r="CG328" s="53"/>
      <c r="CR328" s="53"/>
      <c r="CV328" s="243"/>
      <c r="CW328" s="243"/>
      <c r="CX328" s="243"/>
      <c r="CY328" s="243"/>
      <c r="CZ328" s="243"/>
      <c r="DC328" s="53"/>
      <c r="DG328" s="243"/>
      <c r="DH328" s="243"/>
      <c r="DI328" s="243"/>
      <c r="DJ328" s="243"/>
      <c r="DM328" s="53"/>
      <c r="DQ328" s="243"/>
      <c r="DR328" s="243"/>
      <c r="DS328" s="243"/>
      <c r="DT328" s="243"/>
      <c r="DW328" s="53"/>
      <c r="EA328" s="243"/>
      <c r="EB328" s="243"/>
      <c r="EC328" s="243"/>
      <c r="ED328" s="243"/>
      <c r="EG328" s="53"/>
      <c r="EK328" s="243"/>
      <c r="EL328" s="243"/>
      <c r="EM328" s="243"/>
      <c r="EN328" s="243"/>
      <c r="EO328" s="243"/>
      <c r="ER328" s="53"/>
      <c r="EV328" s="243"/>
      <c r="EW328" s="243"/>
      <c r="EX328" s="243"/>
      <c r="EY328" s="243"/>
      <c r="IB328" s="53"/>
      <c r="IJ328" s="245"/>
      <c r="IM328" s="53"/>
      <c r="IU328" s="245"/>
    </row>
    <row r="329" spans="1:255" s="132" customFormat="1" x14ac:dyDescent="0.2">
      <c r="A329" s="53"/>
      <c r="B329"/>
      <c r="C329"/>
      <c r="D329"/>
      <c r="E329"/>
      <c r="F329"/>
      <c r="G329"/>
      <c r="H329"/>
      <c r="I329"/>
      <c r="J329"/>
      <c r="K329"/>
      <c r="L329"/>
      <c r="M329"/>
      <c r="N329"/>
      <c r="O329" s="53"/>
      <c r="P329"/>
      <c r="Q329"/>
      <c r="R329"/>
      <c r="S329"/>
      <c r="T329"/>
      <c r="U329"/>
      <c r="V329"/>
      <c r="W329"/>
      <c r="Y329" s="53"/>
      <c r="AI329" s="53"/>
      <c r="AS329" s="53"/>
      <c r="BC329" s="53"/>
      <c r="BM329" s="53"/>
      <c r="BW329" s="53"/>
      <c r="CG329" s="53"/>
      <c r="CR329" s="53"/>
      <c r="CV329" s="243"/>
      <c r="CW329" s="243"/>
      <c r="CX329" s="243"/>
      <c r="CY329" s="243"/>
      <c r="CZ329" s="243"/>
      <c r="DC329" s="53"/>
      <c r="DG329" s="243"/>
      <c r="DH329" s="243"/>
      <c r="DI329" s="243"/>
      <c r="DJ329" s="243"/>
      <c r="DM329" s="53"/>
      <c r="DQ329" s="243"/>
      <c r="DR329" s="243"/>
      <c r="DS329" s="243"/>
      <c r="DT329" s="243"/>
      <c r="DW329" s="53"/>
      <c r="EA329" s="243"/>
      <c r="EB329" s="243"/>
      <c r="EC329" s="243"/>
      <c r="ED329" s="243"/>
      <c r="EG329" s="53"/>
      <c r="EK329" s="243"/>
      <c r="EL329" s="243"/>
      <c r="EM329" s="243"/>
      <c r="EN329" s="243"/>
      <c r="EO329" s="243"/>
      <c r="ER329" s="53"/>
      <c r="EV329" s="243"/>
      <c r="EW329" s="243"/>
      <c r="EX329" s="243"/>
      <c r="EY329" s="243"/>
      <c r="IB329" s="53"/>
      <c r="IJ329" s="245"/>
      <c r="IM329" s="53"/>
      <c r="IU329" s="245"/>
    </row>
    <row r="330" spans="1:255" s="132" customFormat="1" x14ac:dyDescent="0.2">
      <c r="A330" s="53"/>
      <c r="B330"/>
      <c r="C330"/>
      <c r="D330"/>
      <c r="E330"/>
      <c r="F330"/>
      <c r="G330"/>
      <c r="H330"/>
      <c r="I330"/>
      <c r="J330"/>
      <c r="K330"/>
      <c r="L330"/>
      <c r="M330"/>
      <c r="N330"/>
      <c r="O330" s="53"/>
      <c r="P330"/>
      <c r="Q330"/>
      <c r="R330"/>
      <c r="S330"/>
      <c r="T330"/>
      <c r="U330"/>
      <c r="V330"/>
      <c r="W330"/>
      <c r="Y330" s="53"/>
      <c r="AI330" s="53"/>
      <c r="AS330" s="53"/>
      <c r="BC330" s="53"/>
      <c r="BM330" s="53"/>
      <c r="BW330" s="53"/>
      <c r="CG330" s="53"/>
      <c r="CR330" s="53"/>
      <c r="CV330" s="243"/>
      <c r="CW330" s="243"/>
      <c r="CX330" s="243"/>
      <c r="CY330" s="243"/>
      <c r="CZ330" s="243"/>
      <c r="DC330" s="53"/>
      <c r="DG330" s="243"/>
      <c r="DH330" s="243"/>
      <c r="DI330" s="243"/>
      <c r="DJ330" s="243"/>
      <c r="DM330" s="53"/>
      <c r="DQ330" s="243"/>
      <c r="DR330" s="243"/>
      <c r="DS330" s="243"/>
      <c r="DT330" s="243"/>
      <c r="DW330" s="53"/>
      <c r="EA330" s="243"/>
      <c r="EB330" s="243"/>
      <c r="EC330" s="243"/>
      <c r="ED330" s="243"/>
      <c r="EG330" s="53"/>
      <c r="EK330" s="243"/>
      <c r="EL330" s="243"/>
      <c r="EM330" s="243"/>
      <c r="EN330" s="243"/>
      <c r="EO330" s="243"/>
      <c r="ER330" s="53"/>
      <c r="EV330" s="243"/>
      <c r="EW330" s="243"/>
      <c r="EX330" s="243"/>
      <c r="EY330" s="243"/>
      <c r="IB330" s="53"/>
      <c r="IJ330" s="245"/>
      <c r="IM330" s="53"/>
      <c r="IU330" s="245"/>
    </row>
    <row r="331" spans="1:255" s="132" customFormat="1" x14ac:dyDescent="0.2">
      <c r="A331" s="53"/>
      <c r="B331"/>
      <c r="C331"/>
      <c r="D331"/>
      <c r="E331"/>
      <c r="F331"/>
      <c r="G331"/>
      <c r="H331"/>
      <c r="I331"/>
      <c r="J331"/>
      <c r="K331"/>
      <c r="L331"/>
      <c r="M331"/>
      <c r="N331"/>
      <c r="O331" s="53"/>
      <c r="P331"/>
      <c r="Q331"/>
      <c r="R331"/>
      <c r="S331"/>
      <c r="T331"/>
      <c r="U331"/>
      <c r="V331"/>
      <c r="W331"/>
      <c r="Y331" s="53"/>
      <c r="AI331" s="53"/>
      <c r="AS331" s="53"/>
      <c r="BC331" s="53"/>
      <c r="BM331" s="53"/>
      <c r="BW331" s="53"/>
      <c r="CG331" s="53"/>
      <c r="CR331" s="53"/>
      <c r="CV331" s="243"/>
      <c r="CW331" s="243"/>
      <c r="CX331" s="243"/>
      <c r="CY331" s="243"/>
      <c r="CZ331" s="243"/>
      <c r="DC331" s="53"/>
      <c r="DG331" s="243"/>
      <c r="DH331" s="243"/>
      <c r="DI331" s="243"/>
      <c r="DJ331" s="243"/>
      <c r="DM331" s="53"/>
      <c r="DQ331" s="243"/>
      <c r="DR331" s="243"/>
      <c r="DS331" s="243"/>
      <c r="DT331" s="243"/>
      <c r="DW331" s="53"/>
      <c r="EA331" s="243"/>
      <c r="EB331" s="243"/>
      <c r="EC331" s="243"/>
      <c r="ED331" s="243"/>
      <c r="EG331" s="53"/>
      <c r="EK331" s="243"/>
      <c r="EL331" s="243"/>
      <c r="EM331" s="243"/>
      <c r="EN331" s="243"/>
      <c r="EO331" s="243"/>
      <c r="ER331" s="53"/>
      <c r="EV331" s="243"/>
      <c r="EW331" s="243"/>
      <c r="EX331" s="243"/>
      <c r="EY331" s="243"/>
      <c r="IB331" s="53"/>
      <c r="IJ331" s="245"/>
      <c r="IM331" s="53"/>
      <c r="IU331" s="245"/>
    </row>
    <row r="332" spans="1:255" s="132" customFormat="1" x14ac:dyDescent="0.2">
      <c r="A332" s="53"/>
      <c r="B332"/>
      <c r="C332"/>
      <c r="D332"/>
      <c r="E332"/>
      <c r="F332"/>
      <c r="G332"/>
      <c r="H332"/>
      <c r="I332"/>
      <c r="J332"/>
      <c r="K332"/>
      <c r="L332"/>
      <c r="M332"/>
      <c r="N332"/>
      <c r="O332" s="53"/>
      <c r="P332"/>
      <c r="Q332"/>
      <c r="R332"/>
      <c r="S332"/>
      <c r="T332"/>
      <c r="U332"/>
      <c r="V332"/>
      <c r="W332"/>
      <c r="Y332" s="53"/>
      <c r="AI332" s="53"/>
      <c r="AS332" s="53"/>
      <c r="BC332" s="53"/>
      <c r="BM332" s="53"/>
      <c r="BW332" s="53"/>
      <c r="CG332" s="53"/>
      <c r="CR332" s="53"/>
      <c r="CV332" s="243"/>
      <c r="CW332" s="243"/>
      <c r="CX332" s="243"/>
      <c r="CY332" s="243"/>
      <c r="CZ332" s="243"/>
      <c r="DC332" s="53"/>
      <c r="DG332" s="243"/>
      <c r="DH332" s="243"/>
      <c r="DI332" s="243"/>
      <c r="DJ332" s="243"/>
      <c r="DM332" s="53"/>
      <c r="DQ332" s="243"/>
      <c r="DR332" s="243"/>
      <c r="DS332" s="243"/>
      <c r="DT332" s="243"/>
      <c r="DW332" s="53"/>
      <c r="EA332" s="243"/>
      <c r="EB332" s="243"/>
      <c r="EC332" s="243"/>
      <c r="ED332" s="243"/>
      <c r="EG332" s="53"/>
      <c r="EK332" s="243"/>
      <c r="EL332" s="243"/>
      <c r="EM332" s="243"/>
      <c r="EN332" s="243"/>
      <c r="EO332" s="243"/>
      <c r="ER332" s="53"/>
      <c r="EV332" s="243"/>
      <c r="EW332" s="243"/>
      <c r="EX332" s="243"/>
      <c r="EY332" s="243"/>
      <c r="IB332" s="53"/>
      <c r="IJ332" s="245"/>
      <c r="IM332" s="53"/>
      <c r="IU332" s="245"/>
    </row>
    <row r="333" spans="1:255" s="132" customFormat="1" x14ac:dyDescent="0.2">
      <c r="A333" s="53"/>
      <c r="B333"/>
      <c r="C333"/>
      <c r="D333"/>
      <c r="E333"/>
      <c r="F333"/>
      <c r="G333"/>
      <c r="H333"/>
      <c r="I333"/>
      <c r="J333"/>
      <c r="K333"/>
      <c r="L333"/>
      <c r="M333"/>
      <c r="N333"/>
      <c r="O333" s="53"/>
      <c r="P333"/>
      <c r="Q333"/>
      <c r="R333"/>
      <c r="S333"/>
      <c r="T333"/>
      <c r="U333"/>
      <c r="V333"/>
      <c r="W333"/>
      <c r="Y333" s="53"/>
      <c r="AI333" s="53"/>
      <c r="AS333" s="53"/>
      <c r="BC333" s="53"/>
      <c r="BM333" s="53"/>
      <c r="BW333" s="53"/>
      <c r="CG333" s="53"/>
      <c r="CR333" s="53"/>
      <c r="CV333" s="243"/>
      <c r="CW333" s="243"/>
      <c r="CX333" s="243"/>
      <c r="CY333" s="243"/>
      <c r="CZ333" s="243"/>
      <c r="DC333" s="53"/>
      <c r="DG333" s="243"/>
      <c r="DH333" s="243"/>
      <c r="DI333" s="243"/>
      <c r="DJ333" s="243"/>
      <c r="DM333" s="53"/>
      <c r="DQ333" s="243"/>
      <c r="DR333" s="243"/>
      <c r="DS333" s="243"/>
      <c r="DT333" s="243"/>
      <c r="DW333" s="53"/>
      <c r="EA333" s="243"/>
      <c r="EB333" s="243"/>
      <c r="EC333" s="243"/>
      <c r="ED333" s="243"/>
      <c r="EG333" s="53"/>
      <c r="EK333" s="243"/>
      <c r="EL333" s="243"/>
      <c r="EM333" s="243"/>
      <c r="EN333" s="243"/>
      <c r="EO333" s="243"/>
      <c r="ER333" s="53"/>
      <c r="EV333" s="243"/>
      <c r="EW333" s="243"/>
      <c r="EX333" s="243"/>
      <c r="EY333" s="243"/>
      <c r="IB333" s="53"/>
      <c r="IJ333" s="245"/>
      <c r="IM333" s="53"/>
      <c r="IU333" s="245"/>
    </row>
    <row r="334" spans="1:255" s="132" customFormat="1" x14ac:dyDescent="0.2">
      <c r="A334" s="53"/>
      <c r="B334"/>
      <c r="C334"/>
      <c r="D334"/>
      <c r="E334"/>
      <c r="F334"/>
      <c r="G334"/>
      <c r="H334"/>
      <c r="I334"/>
      <c r="J334"/>
      <c r="K334"/>
      <c r="L334"/>
      <c r="M334"/>
      <c r="N334"/>
      <c r="O334" s="53"/>
      <c r="P334"/>
      <c r="Q334"/>
      <c r="R334"/>
      <c r="S334"/>
      <c r="T334"/>
      <c r="U334"/>
      <c r="V334"/>
      <c r="W334"/>
      <c r="Y334" s="53"/>
      <c r="AI334" s="53"/>
      <c r="AS334" s="53"/>
      <c r="BC334" s="53"/>
      <c r="BM334" s="53"/>
      <c r="BW334" s="53"/>
      <c r="CG334" s="53"/>
      <c r="CR334" s="53"/>
      <c r="CV334" s="243"/>
      <c r="CW334" s="243"/>
      <c r="CX334" s="243"/>
      <c r="CY334" s="243"/>
      <c r="CZ334" s="243"/>
      <c r="DC334" s="53"/>
      <c r="DG334" s="243"/>
      <c r="DH334" s="243"/>
      <c r="DI334" s="243"/>
      <c r="DJ334" s="243"/>
      <c r="DM334" s="53"/>
      <c r="DQ334" s="243"/>
      <c r="DR334" s="243"/>
      <c r="DS334" s="243"/>
      <c r="DT334" s="243"/>
      <c r="DW334" s="53"/>
      <c r="EA334" s="243"/>
      <c r="EB334" s="243"/>
      <c r="EC334" s="243"/>
      <c r="ED334" s="243"/>
      <c r="EG334" s="53"/>
      <c r="EK334" s="243"/>
      <c r="EL334" s="243"/>
      <c r="EM334" s="243"/>
      <c r="EN334" s="243"/>
      <c r="EO334" s="243"/>
      <c r="ER334" s="53"/>
      <c r="EV334" s="243"/>
      <c r="EW334" s="243"/>
      <c r="EX334" s="243"/>
      <c r="EY334" s="243"/>
      <c r="IB334" s="53"/>
      <c r="IJ334" s="245"/>
      <c r="IM334" s="53"/>
      <c r="IU334" s="245"/>
    </row>
    <row r="335" spans="1:255" s="132" customFormat="1" x14ac:dyDescent="0.2">
      <c r="A335" s="53"/>
      <c r="B335"/>
      <c r="C335"/>
      <c r="D335"/>
      <c r="E335"/>
      <c r="F335"/>
      <c r="G335"/>
      <c r="H335"/>
      <c r="I335"/>
      <c r="J335"/>
      <c r="K335"/>
      <c r="L335"/>
      <c r="M335"/>
      <c r="N335"/>
      <c r="O335" s="53"/>
      <c r="P335"/>
      <c r="Q335"/>
      <c r="R335"/>
      <c r="S335"/>
      <c r="T335"/>
      <c r="U335"/>
      <c r="V335"/>
      <c r="W335"/>
      <c r="Y335" s="53"/>
      <c r="AI335" s="53"/>
      <c r="AS335" s="53"/>
      <c r="BC335" s="53"/>
      <c r="BM335" s="53"/>
      <c r="BW335" s="53"/>
      <c r="CG335" s="53"/>
      <c r="CR335" s="53"/>
      <c r="CV335" s="243"/>
      <c r="CW335" s="243"/>
      <c r="CX335" s="243"/>
      <c r="CY335" s="243"/>
      <c r="CZ335" s="243"/>
      <c r="DC335" s="53"/>
      <c r="DG335" s="243"/>
      <c r="DH335" s="243"/>
      <c r="DI335" s="243"/>
      <c r="DJ335" s="243"/>
      <c r="DM335" s="53"/>
      <c r="DQ335" s="243"/>
      <c r="DR335" s="243"/>
      <c r="DS335" s="243"/>
      <c r="DT335" s="243"/>
      <c r="DW335" s="53"/>
      <c r="EA335" s="243"/>
      <c r="EB335" s="243"/>
      <c r="EC335" s="243"/>
      <c r="ED335" s="243"/>
      <c r="EG335" s="53"/>
      <c r="EK335" s="243"/>
      <c r="EL335" s="243"/>
      <c r="EM335" s="243"/>
      <c r="EN335" s="243"/>
      <c r="EO335" s="243"/>
      <c r="ER335" s="53"/>
      <c r="EV335" s="243"/>
      <c r="EW335" s="243"/>
      <c r="EX335" s="243"/>
      <c r="EY335" s="243"/>
      <c r="IB335" s="53"/>
      <c r="IJ335" s="245"/>
      <c r="IM335" s="53"/>
      <c r="IU335" s="245"/>
    </row>
    <row r="336" spans="1:255" s="132" customFormat="1" x14ac:dyDescent="0.2">
      <c r="A336" s="53"/>
      <c r="B336"/>
      <c r="C336"/>
      <c r="D336"/>
      <c r="E336"/>
      <c r="F336"/>
      <c r="G336"/>
      <c r="H336"/>
      <c r="I336"/>
      <c r="J336"/>
      <c r="K336"/>
      <c r="L336"/>
      <c r="M336"/>
      <c r="N336"/>
      <c r="O336" s="53"/>
      <c r="P336"/>
      <c r="Q336"/>
      <c r="R336"/>
      <c r="S336"/>
      <c r="T336"/>
      <c r="U336"/>
      <c r="V336"/>
      <c r="W336"/>
      <c r="Y336" s="53"/>
      <c r="AI336" s="53"/>
      <c r="AS336" s="53"/>
      <c r="BC336" s="53"/>
      <c r="BM336" s="53"/>
      <c r="BW336" s="53"/>
      <c r="CG336" s="53"/>
      <c r="CR336" s="53"/>
      <c r="CV336" s="243"/>
      <c r="CW336" s="243"/>
      <c r="CX336" s="243"/>
      <c r="CY336" s="243"/>
      <c r="CZ336" s="243"/>
      <c r="DC336" s="53"/>
      <c r="DG336" s="243"/>
      <c r="DH336" s="243"/>
      <c r="DI336" s="243"/>
      <c r="DJ336" s="243"/>
      <c r="DM336" s="53"/>
      <c r="DQ336" s="243"/>
      <c r="DR336" s="243"/>
      <c r="DS336" s="243"/>
      <c r="DT336" s="243"/>
      <c r="DW336" s="53"/>
      <c r="EA336" s="243"/>
      <c r="EB336" s="243"/>
      <c r="EC336" s="243"/>
      <c r="ED336" s="243"/>
      <c r="EG336" s="53"/>
      <c r="EK336" s="243"/>
      <c r="EL336" s="243"/>
      <c r="EM336" s="243"/>
      <c r="EN336" s="243"/>
      <c r="EO336" s="243"/>
      <c r="ER336" s="53"/>
      <c r="EV336" s="243"/>
      <c r="EW336" s="243"/>
      <c r="EX336" s="243"/>
      <c r="EY336" s="243"/>
      <c r="IB336" s="53"/>
      <c r="IJ336" s="245"/>
      <c r="IM336" s="53"/>
      <c r="IU336" s="245"/>
    </row>
    <row r="337" spans="1:255" s="132" customFormat="1" x14ac:dyDescent="0.2">
      <c r="A337" s="53"/>
      <c r="B337"/>
      <c r="C337"/>
      <c r="D337"/>
      <c r="E337"/>
      <c r="F337"/>
      <c r="G337"/>
      <c r="H337"/>
      <c r="I337"/>
      <c r="J337"/>
      <c r="K337"/>
      <c r="L337"/>
      <c r="M337"/>
      <c r="N337"/>
      <c r="O337" s="53"/>
      <c r="P337"/>
      <c r="Q337"/>
      <c r="R337"/>
      <c r="S337"/>
      <c r="T337"/>
      <c r="U337"/>
      <c r="V337"/>
      <c r="W337"/>
      <c r="Y337" s="53"/>
      <c r="AI337" s="53"/>
      <c r="AS337" s="53"/>
      <c r="BC337" s="53"/>
      <c r="BM337" s="53"/>
      <c r="BW337" s="53"/>
      <c r="CG337" s="53"/>
      <c r="CR337" s="53"/>
      <c r="CV337" s="243"/>
      <c r="CW337" s="243"/>
      <c r="CX337" s="243"/>
      <c r="CY337" s="243"/>
      <c r="CZ337" s="243"/>
      <c r="DC337" s="53"/>
      <c r="DG337" s="243"/>
      <c r="DH337" s="243"/>
      <c r="DI337" s="243"/>
      <c r="DJ337" s="243"/>
      <c r="DM337" s="53"/>
      <c r="DQ337" s="243"/>
      <c r="DR337" s="243"/>
      <c r="DS337" s="243"/>
      <c r="DT337" s="243"/>
      <c r="DW337" s="53"/>
      <c r="EA337" s="243"/>
      <c r="EB337" s="243"/>
      <c r="EC337" s="243"/>
      <c r="ED337" s="243"/>
      <c r="EG337" s="53"/>
      <c r="EK337" s="243"/>
      <c r="EL337" s="243"/>
      <c r="EM337" s="243"/>
      <c r="EN337" s="243"/>
      <c r="EO337" s="243"/>
      <c r="ER337" s="53"/>
      <c r="EV337" s="243"/>
      <c r="EW337" s="243"/>
      <c r="EX337" s="243"/>
      <c r="EY337" s="243"/>
      <c r="IB337" s="53"/>
      <c r="IJ337" s="245"/>
      <c r="IM337" s="53"/>
      <c r="IU337" s="245"/>
    </row>
    <row r="338" spans="1:255" s="132" customFormat="1" x14ac:dyDescent="0.2">
      <c r="A338" s="53"/>
      <c r="B338"/>
      <c r="C338"/>
      <c r="D338"/>
      <c r="E338"/>
      <c r="F338"/>
      <c r="G338"/>
      <c r="H338"/>
      <c r="I338"/>
      <c r="J338"/>
      <c r="K338"/>
      <c r="L338"/>
      <c r="M338"/>
      <c r="N338"/>
      <c r="O338" s="53"/>
      <c r="P338"/>
      <c r="Q338"/>
      <c r="R338"/>
      <c r="S338"/>
      <c r="T338"/>
      <c r="U338"/>
      <c r="V338"/>
      <c r="W338"/>
      <c r="Y338" s="53"/>
      <c r="AI338" s="53"/>
      <c r="AS338" s="53"/>
      <c r="BC338" s="53"/>
      <c r="BM338" s="53"/>
      <c r="BW338" s="53"/>
      <c r="CG338" s="53"/>
      <c r="CR338" s="53"/>
      <c r="CV338" s="243"/>
      <c r="CW338" s="243"/>
      <c r="CX338" s="243"/>
      <c r="CY338" s="243"/>
      <c r="CZ338" s="243"/>
      <c r="DC338" s="53"/>
      <c r="DG338" s="243"/>
      <c r="DH338" s="243"/>
      <c r="DI338" s="243"/>
      <c r="DJ338" s="243"/>
      <c r="DM338" s="53"/>
      <c r="DQ338" s="243"/>
      <c r="DR338" s="243"/>
      <c r="DS338" s="243"/>
      <c r="DT338" s="243"/>
      <c r="DW338" s="53"/>
      <c r="EA338" s="243"/>
      <c r="EB338" s="243"/>
      <c r="EC338" s="243"/>
      <c r="ED338" s="243"/>
      <c r="EG338" s="53"/>
      <c r="EK338" s="243"/>
      <c r="EL338" s="243"/>
      <c r="EM338" s="243"/>
      <c r="EN338" s="243"/>
      <c r="EO338" s="243"/>
      <c r="ER338" s="53"/>
      <c r="EV338" s="243"/>
      <c r="EW338" s="243"/>
      <c r="EX338" s="243"/>
      <c r="EY338" s="243"/>
      <c r="IB338" s="53"/>
      <c r="IJ338" s="245"/>
      <c r="IM338" s="53"/>
      <c r="IU338" s="245"/>
    </row>
    <row r="339" spans="1:255" s="132" customFormat="1" x14ac:dyDescent="0.2">
      <c r="A339" s="53"/>
      <c r="B339"/>
      <c r="C339"/>
      <c r="D339"/>
      <c r="E339"/>
      <c r="F339"/>
      <c r="G339"/>
      <c r="H339"/>
      <c r="I339"/>
      <c r="J339"/>
      <c r="K339"/>
      <c r="L339"/>
      <c r="M339"/>
      <c r="N339"/>
      <c r="O339" s="53"/>
      <c r="P339"/>
      <c r="Q339"/>
      <c r="R339"/>
      <c r="S339"/>
      <c r="T339"/>
      <c r="U339"/>
      <c r="V339"/>
      <c r="W339"/>
      <c r="Y339" s="53"/>
      <c r="AI339" s="53"/>
      <c r="AS339" s="53"/>
      <c r="BC339" s="53"/>
      <c r="BM339" s="53"/>
      <c r="BW339" s="53"/>
      <c r="CG339" s="53"/>
      <c r="CR339" s="53"/>
      <c r="CV339" s="243"/>
      <c r="CW339" s="243"/>
      <c r="CX339" s="243"/>
      <c r="CY339" s="243"/>
      <c r="CZ339" s="243"/>
      <c r="DC339" s="53"/>
      <c r="DG339" s="243"/>
      <c r="DH339" s="243"/>
      <c r="DI339" s="243"/>
      <c r="DJ339" s="243"/>
      <c r="DM339" s="53"/>
      <c r="DQ339" s="243"/>
      <c r="DR339" s="243"/>
      <c r="DS339" s="243"/>
      <c r="DT339" s="243"/>
      <c r="DW339" s="53"/>
      <c r="EA339" s="243"/>
      <c r="EB339" s="243"/>
      <c r="EC339" s="243"/>
      <c r="ED339" s="243"/>
      <c r="EG339" s="53"/>
      <c r="EK339" s="243"/>
      <c r="EL339" s="243"/>
      <c r="EM339" s="243"/>
      <c r="EN339" s="243"/>
      <c r="EO339" s="243"/>
      <c r="ER339" s="53"/>
      <c r="EV339" s="243"/>
      <c r="EW339" s="243"/>
      <c r="EX339" s="243"/>
      <c r="EY339" s="243"/>
      <c r="IB339" s="53"/>
      <c r="IJ339" s="245"/>
      <c r="IM339" s="53"/>
      <c r="IU339" s="245"/>
    </row>
    <row r="340" spans="1:255" s="132" customFormat="1" x14ac:dyDescent="0.2">
      <c r="A340" s="53"/>
      <c r="B340"/>
      <c r="C340"/>
      <c r="D340"/>
      <c r="E340"/>
      <c r="F340"/>
      <c r="G340"/>
      <c r="H340"/>
      <c r="I340"/>
      <c r="J340"/>
      <c r="K340"/>
      <c r="L340"/>
      <c r="M340"/>
      <c r="N340"/>
      <c r="O340" s="53"/>
      <c r="P340"/>
      <c r="Q340"/>
      <c r="R340"/>
      <c r="S340"/>
      <c r="T340"/>
      <c r="U340"/>
      <c r="V340"/>
      <c r="W340"/>
      <c r="Y340" s="53"/>
      <c r="AI340" s="53"/>
      <c r="AS340" s="53"/>
      <c r="BC340" s="53"/>
      <c r="BM340" s="53"/>
      <c r="BW340" s="53"/>
      <c r="CG340" s="53"/>
      <c r="CR340" s="53"/>
      <c r="CV340" s="243"/>
      <c r="CW340" s="243"/>
      <c r="CX340" s="243"/>
      <c r="CY340" s="243"/>
      <c r="CZ340" s="243"/>
      <c r="DC340" s="53"/>
      <c r="DG340" s="243"/>
      <c r="DH340" s="243"/>
      <c r="DI340" s="243"/>
      <c r="DJ340" s="243"/>
      <c r="DM340" s="53"/>
      <c r="DQ340" s="243"/>
      <c r="DR340" s="243"/>
      <c r="DS340" s="243"/>
      <c r="DT340" s="243"/>
      <c r="DW340" s="53"/>
      <c r="EA340" s="243"/>
      <c r="EB340" s="243"/>
      <c r="EC340" s="243"/>
      <c r="ED340" s="243"/>
      <c r="EG340" s="53"/>
      <c r="EK340" s="243"/>
      <c r="EL340" s="243"/>
      <c r="EM340" s="243"/>
      <c r="EN340" s="243"/>
      <c r="EO340" s="243"/>
      <c r="ER340" s="53"/>
      <c r="EV340" s="243"/>
      <c r="EW340" s="243"/>
      <c r="EX340" s="243"/>
      <c r="EY340" s="243"/>
      <c r="IB340" s="53"/>
      <c r="IJ340" s="245"/>
      <c r="IM340" s="53"/>
      <c r="IU340" s="245"/>
    </row>
    <row r="341" spans="1:255" s="132" customFormat="1" x14ac:dyDescent="0.2">
      <c r="A341" s="53"/>
      <c r="B341"/>
      <c r="C341"/>
      <c r="D341"/>
      <c r="E341"/>
      <c r="F341"/>
      <c r="G341"/>
      <c r="H341"/>
      <c r="I341"/>
      <c r="J341"/>
      <c r="K341"/>
      <c r="L341"/>
      <c r="M341"/>
      <c r="N341"/>
      <c r="O341" s="53"/>
      <c r="P341"/>
      <c r="Q341"/>
      <c r="R341"/>
      <c r="S341"/>
      <c r="T341"/>
      <c r="U341"/>
      <c r="V341"/>
      <c r="W341"/>
      <c r="Y341" s="53"/>
      <c r="AI341" s="53"/>
      <c r="AS341" s="53"/>
      <c r="BC341" s="53"/>
      <c r="BM341" s="53"/>
      <c r="BW341" s="53"/>
      <c r="CG341" s="53"/>
      <c r="CR341" s="53"/>
      <c r="CV341" s="243"/>
      <c r="CW341" s="243"/>
      <c r="CX341" s="243"/>
      <c r="CY341" s="243"/>
      <c r="CZ341" s="243"/>
      <c r="DC341" s="53"/>
      <c r="DG341" s="243"/>
      <c r="DH341" s="243"/>
      <c r="DI341" s="243"/>
      <c r="DJ341" s="243"/>
      <c r="DM341" s="53"/>
      <c r="DQ341" s="243"/>
      <c r="DR341" s="243"/>
      <c r="DS341" s="243"/>
      <c r="DT341" s="243"/>
      <c r="DW341" s="53"/>
      <c r="EA341" s="243"/>
      <c r="EB341" s="243"/>
      <c r="EC341" s="243"/>
      <c r="ED341" s="243"/>
      <c r="EG341" s="53"/>
      <c r="EK341" s="243"/>
      <c r="EL341" s="243"/>
      <c r="EM341" s="243"/>
      <c r="EN341" s="243"/>
      <c r="EO341" s="243"/>
      <c r="ER341" s="53"/>
      <c r="EV341" s="243"/>
      <c r="EW341" s="243"/>
      <c r="EX341" s="243"/>
      <c r="EY341" s="243"/>
      <c r="IB341" s="53"/>
      <c r="IJ341" s="245"/>
      <c r="IM341" s="53"/>
      <c r="IU341" s="245"/>
    </row>
    <row r="342" spans="1:255" s="132" customFormat="1" x14ac:dyDescent="0.2">
      <c r="A342" s="53"/>
      <c r="B342"/>
      <c r="C342"/>
      <c r="D342"/>
      <c r="E342"/>
      <c r="F342"/>
      <c r="G342"/>
      <c r="H342"/>
      <c r="I342"/>
      <c r="J342"/>
      <c r="K342"/>
      <c r="L342"/>
      <c r="M342"/>
      <c r="N342"/>
      <c r="O342" s="53"/>
      <c r="P342"/>
      <c r="Q342"/>
      <c r="R342"/>
      <c r="S342"/>
      <c r="T342"/>
      <c r="U342"/>
      <c r="V342"/>
      <c r="W342"/>
      <c r="Y342" s="53"/>
      <c r="AI342" s="53"/>
      <c r="AS342" s="53"/>
      <c r="BC342" s="53"/>
      <c r="BM342" s="53"/>
      <c r="BW342" s="53"/>
      <c r="CG342" s="53"/>
      <c r="CR342" s="53"/>
      <c r="CV342" s="243"/>
      <c r="CW342" s="243"/>
      <c r="CX342" s="243"/>
      <c r="CY342" s="243"/>
      <c r="CZ342" s="243"/>
      <c r="DC342" s="53"/>
      <c r="DG342" s="243"/>
      <c r="DH342" s="243"/>
      <c r="DI342" s="243"/>
      <c r="DJ342" s="243"/>
      <c r="DM342" s="53"/>
      <c r="DQ342" s="243"/>
      <c r="DR342" s="243"/>
      <c r="DS342" s="243"/>
      <c r="DT342" s="243"/>
      <c r="DW342" s="53"/>
      <c r="EA342" s="243"/>
      <c r="EB342" s="243"/>
      <c r="EC342" s="243"/>
      <c r="ED342" s="243"/>
      <c r="EG342" s="53"/>
      <c r="EK342" s="243"/>
      <c r="EL342" s="243"/>
      <c r="EM342" s="243"/>
      <c r="EN342" s="243"/>
      <c r="EO342" s="243"/>
      <c r="ER342" s="53"/>
      <c r="EV342" s="243"/>
      <c r="EW342" s="243"/>
      <c r="EX342" s="243"/>
      <c r="EY342" s="243"/>
      <c r="IB342" s="53"/>
      <c r="IJ342" s="245"/>
      <c r="IM342" s="53"/>
      <c r="IU342" s="245"/>
    </row>
    <row r="343" spans="1:255" s="132" customFormat="1" x14ac:dyDescent="0.2">
      <c r="A343" s="53"/>
      <c r="B343"/>
      <c r="C343"/>
      <c r="D343"/>
      <c r="E343"/>
      <c r="F343"/>
      <c r="G343"/>
      <c r="H343"/>
      <c r="I343"/>
      <c r="J343"/>
      <c r="K343"/>
      <c r="L343"/>
      <c r="M343"/>
      <c r="N343"/>
      <c r="O343" s="53"/>
      <c r="P343"/>
      <c r="Q343"/>
      <c r="R343"/>
      <c r="S343"/>
      <c r="T343"/>
      <c r="U343"/>
      <c r="V343"/>
      <c r="W343"/>
      <c r="Y343" s="53"/>
      <c r="AI343" s="53"/>
      <c r="AS343" s="53"/>
      <c r="BC343" s="53"/>
      <c r="BM343" s="53"/>
      <c r="BW343" s="53"/>
      <c r="CG343" s="53"/>
      <c r="CR343" s="53"/>
      <c r="CV343" s="243"/>
      <c r="CW343" s="243"/>
      <c r="CX343" s="243"/>
      <c r="CY343" s="243"/>
      <c r="CZ343" s="243"/>
      <c r="DC343" s="53"/>
      <c r="DG343" s="243"/>
      <c r="DH343" s="243"/>
      <c r="DI343" s="243"/>
      <c r="DJ343" s="243"/>
      <c r="DM343" s="53"/>
      <c r="DQ343" s="243"/>
      <c r="DR343" s="243"/>
      <c r="DS343" s="243"/>
      <c r="DT343" s="243"/>
      <c r="DW343" s="53"/>
      <c r="EA343" s="243"/>
      <c r="EB343" s="243"/>
      <c r="EC343" s="243"/>
      <c r="ED343" s="243"/>
      <c r="EG343" s="53"/>
      <c r="EK343" s="243"/>
      <c r="EL343" s="243"/>
      <c r="EM343" s="243"/>
      <c r="EN343" s="243"/>
      <c r="EO343" s="243"/>
      <c r="ER343" s="53"/>
      <c r="EV343" s="243"/>
      <c r="EW343" s="243"/>
      <c r="EX343" s="243"/>
      <c r="EY343" s="243"/>
      <c r="IB343" s="53"/>
      <c r="IJ343" s="245"/>
      <c r="IM343" s="53"/>
      <c r="IU343" s="245"/>
    </row>
    <row r="344" spans="1:255" s="132" customFormat="1" x14ac:dyDescent="0.2">
      <c r="A344" s="53"/>
      <c r="B344"/>
      <c r="C344"/>
      <c r="D344"/>
      <c r="E344"/>
      <c r="F344"/>
      <c r="G344"/>
      <c r="H344"/>
      <c r="I344"/>
      <c r="J344"/>
      <c r="K344"/>
      <c r="L344"/>
      <c r="M344"/>
      <c r="N344"/>
      <c r="O344" s="53"/>
      <c r="P344"/>
      <c r="Q344"/>
      <c r="R344"/>
      <c r="S344"/>
      <c r="T344"/>
      <c r="U344"/>
      <c r="V344"/>
      <c r="W344"/>
      <c r="Y344" s="53"/>
      <c r="AI344" s="53"/>
      <c r="AS344" s="53"/>
      <c r="BC344" s="53"/>
      <c r="BM344" s="53"/>
      <c r="BW344" s="53"/>
      <c r="CG344" s="53"/>
      <c r="CR344" s="53"/>
      <c r="CV344" s="243"/>
      <c r="CW344" s="243"/>
      <c r="CX344" s="243"/>
      <c r="CY344" s="243"/>
      <c r="CZ344" s="243"/>
      <c r="DC344" s="53"/>
      <c r="DG344" s="243"/>
      <c r="DH344" s="243"/>
      <c r="DI344" s="243"/>
      <c r="DJ344" s="243"/>
      <c r="DM344" s="53"/>
      <c r="DQ344" s="243"/>
      <c r="DR344" s="243"/>
      <c r="DS344" s="243"/>
      <c r="DT344" s="243"/>
      <c r="DW344" s="53"/>
      <c r="EA344" s="243"/>
      <c r="EB344" s="243"/>
      <c r="EC344" s="243"/>
      <c r="ED344" s="243"/>
      <c r="EG344" s="53"/>
      <c r="EK344" s="243"/>
      <c r="EL344" s="243"/>
      <c r="EM344" s="243"/>
      <c r="EN344" s="243"/>
      <c r="EO344" s="243"/>
      <c r="ER344" s="53"/>
      <c r="EV344" s="243"/>
      <c r="EW344" s="243"/>
      <c r="EX344" s="243"/>
      <c r="EY344" s="243"/>
      <c r="IB344" s="53"/>
      <c r="IJ344" s="245"/>
      <c r="IM344" s="53"/>
      <c r="IU344" s="245"/>
    </row>
    <row r="345" spans="1:255" s="132" customFormat="1" x14ac:dyDescent="0.2">
      <c r="A345" s="53"/>
      <c r="B345"/>
      <c r="C345"/>
      <c r="D345"/>
      <c r="E345"/>
      <c r="F345"/>
      <c r="G345"/>
      <c r="H345"/>
      <c r="I345"/>
      <c r="J345"/>
      <c r="K345"/>
      <c r="L345"/>
      <c r="M345"/>
      <c r="N345"/>
      <c r="O345" s="53"/>
      <c r="P345"/>
      <c r="Q345"/>
      <c r="R345"/>
      <c r="S345"/>
      <c r="T345"/>
      <c r="U345"/>
      <c r="V345"/>
      <c r="W345"/>
      <c r="Y345" s="53"/>
      <c r="AI345" s="53"/>
      <c r="AS345" s="53"/>
      <c r="BC345" s="53"/>
      <c r="BM345" s="53"/>
      <c r="BW345" s="53"/>
      <c r="CG345" s="53"/>
      <c r="CR345" s="53"/>
      <c r="CV345" s="243"/>
      <c r="CW345" s="243"/>
      <c r="CX345" s="243"/>
      <c r="CY345" s="243"/>
      <c r="CZ345" s="243"/>
      <c r="DC345" s="53"/>
      <c r="DG345" s="243"/>
      <c r="DH345" s="243"/>
      <c r="DI345" s="243"/>
      <c r="DJ345" s="243"/>
      <c r="DM345" s="53"/>
      <c r="DQ345" s="243"/>
      <c r="DR345" s="243"/>
      <c r="DS345" s="243"/>
      <c r="DT345" s="243"/>
      <c r="DW345" s="53"/>
      <c r="EA345" s="243"/>
      <c r="EB345" s="243"/>
      <c r="EC345" s="243"/>
      <c r="ED345" s="243"/>
      <c r="EG345" s="53"/>
      <c r="EK345" s="243"/>
      <c r="EL345" s="243"/>
      <c r="EM345" s="243"/>
      <c r="EN345" s="243"/>
      <c r="EO345" s="243"/>
      <c r="ER345" s="53"/>
      <c r="EV345" s="243"/>
      <c r="EW345" s="243"/>
      <c r="EX345" s="243"/>
      <c r="EY345" s="243"/>
      <c r="IB345" s="53"/>
      <c r="IJ345" s="245"/>
      <c r="IM345" s="53"/>
      <c r="IU345" s="245"/>
    </row>
    <row r="346" spans="1:255" s="132" customFormat="1" x14ac:dyDescent="0.2">
      <c r="A346" s="53"/>
      <c r="B346"/>
      <c r="C346"/>
      <c r="D346"/>
      <c r="E346"/>
      <c r="F346"/>
      <c r="G346"/>
      <c r="H346"/>
      <c r="I346"/>
      <c r="J346"/>
      <c r="K346"/>
      <c r="L346"/>
      <c r="M346"/>
      <c r="N346"/>
      <c r="O346" s="53"/>
      <c r="P346"/>
      <c r="Q346"/>
      <c r="R346"/>
      <c r="S346"/>
      <c r="T346"/>
      <c r="U346"/>
      <c r="V346"/>
      <c r="W346"/>
      <c r="Y346" s="53"/>
      <c r="AI346" s="53"/>
      <c r="AS346" s="53"/>
      <c r="BC346" s="53"/>
      <c r="BM346" s="53"/>
      <c r="BW346" s="53"/>
      <c r="CG346" s="53"/>
      <c r="CR346" s="53"/>
      <c r="CV346" s="243"/>
      <c r="CW346" s="243"/>
      <c r="CX346" s="243"/>
      <c r="CY346" s="243"/>
      <c r="CZ346" s="243"/>
      <c r="DC346" s="53"/>
      <c r="DG346" s="243"/>
      <c r="DH346" s="243"/>
      <c r="DI346" s="243"/>
      <c r="DJ346" s="243"/>
      <c r="DM346" s="53"/>
      <c r="DQ346" s="243"/>
      <c r="DR346" s="243"/>
      <c r="DS346" s="243"/>
      <c r="DT346" s="243"/>
      <c r="DW346" s="53"/>
      <c r="EA346" s="243"/>
      <c r="EB346" s="243"/>
      <c r="EC346" s="243"/>
      <c r="ED346" s="243"/>
      <c r="EG346" s="53"/>
      <c r="EK346" s="243"/>
      <c r="EL346" s="243"/>
      <c r="EM346" s="243"/>
      <c r="EN346" s="243"/>
      <c r="EO346" s="243"/>
      <c r="ER346" s="53"/>
      <c r="EV346" s="243"/>
      <c r="EW346" s="243"/>
      <c r="EX346" s="243"/>
      <c r="EY346" s="243"/>
      <c r="IB346" s="53"/>
      <c r="IJ346" s="245"/>
      <c r="IM346" s="53"/>
      <c r="IU346" s="245"/>
    </row>
    <row r="347" spans="1:255" s="132" customFormat="1" x14ac:dyDescent="0.2">
      <c r="A347" s="53"/>
      <c r="B347"/>
      <c r="C347"/>
      <c r="D347"/>
      <c r="E347"/>
      <c r="F347"/>
      <c r="G347"/>
      <c r="H347"/>
      <c r="I347"/>
      <c r="J347"/>
      <c r="K347"/>
      <c r="L347"/>
      <c r="M347"/>
      <c r="N347"/>
      <c r="O347" s="53"/>
      <c r="P347"/>
      <c r="Q347"/>
      <c r="R347"/>
      <c r="S347"/>
      <c r="T347"/>
      <c r="U347"/>
      <c r="V347"/>
      <c r="W347"/>
      <c r="Y347" s="53"/>
      <c r="AI347" s="53"/>
      <c r="AS347" s="53"/>
      <c r="BC347" s="53"/>
      <c r="BM347" s="53"/>
      <c r="BW347" s="53"/>
      <c r="CG347" s="53"/>
      <c r="CR347" s="53"/>
      <c r="CV347" s="243"/>
      <c r="CW347" s="243"/>
      <c r="CX347" s="243"/>
      <c r="CY347" s="243"/>
      <c r="CZ347" s="243"/>
      <c r="DC347" s="53"/>
      <c r="DG347" s="243"/>
      <c r="DH347" s="243"/>
      <c r="DI347" s="243"/>
      <c r="DJ347" s="243"/>
      <c r="DM347" s="53"/>
      <c r="DQ347" s="243"/>
      <c r="DR347" s="243"/>
      <c r="DS347" s="243"/>
      <c r="DT347" s="243"/>
      <c r="DW347" s="53"/>
      <c r="EA347" s="243"/>
      <c r="EB347" s="243"/>
      <c r="EC347" s="243"/>
      <c r="ED347" s="243"/>
      <c r="EG347" s="53"/>
      <c r="EK347" s="243"/>
      <c r="EL347" s="243"/>
      <c r="EM347" s="243"/>
      <c r="EN347" s="243"/>
      <c r="EO347" s="243"/>
      <c r="ER347" s="53"/>
      <c r="EV347" s="243"/>
      <c r="EW347" s="243"/>
      <c r="EX347" s="243"/>
      <c r="EY347" s="243"/>
      <c r="IB347" s="53"/>
      <c r="IJ347" s="245"/>
      <c r="IM347" s="53"/>
      <c r="IU347" s="245"/>
    </row>
    <row r="348" spans="1:255" s="132" customFormat="1" x14ac:dyDescent="0.2">
      <c r="A348" s="53"/>
      <c r="B348"/>
      <c r="C348"/>
      <c r="D348"/>
      <c r="E348"/>
      <c r="F348"/>
      <c r="G348"/>
      <c r="H348"/>
      <c r="I348"/>
      <c r="J348"/>
      <c r="K348"/>
      <c r="L348"/>
      <c r="M348"/>
      <c r="N348"/>
      <c r="O348" s="53"/>
      <c r="P348"/>
      <c r="Q348"/>
      <c r="R348"/>
      <c r="S348"/>
      <c r="T348"/>
      <c r="U348"/>
      <c r="V348"/>
      <c r="W348"/>
      <c r="Y348" s="53"/>
      <c r="AI348" s="53"/>
      <c r="AS348" s="53"/>
      <c r="BC348" s="53"/>
      <c r="BM348" s="53"/>
      <c r="BW348" s="53"/>
      <c r="CG348" s="53"/>
      <c r="CR348" s="53"/>
      <c r="CV348" s="243"/>
      <c r="CW348" s="243"/>
      <c r="CX348" s="243"/>
      <c r="CY348" s="243"/>
      <c r="CZ348" s="243"/>
      <c r="DC348" s="53"/>
      <c r="DG348" s="243"/>
      <c r="DH348" s="243"/>
      <c r="DI348" s="243"/>
      <c r="DJ348" s="243"/>
      <c r="DM348" s="53"/>
      <c r="DQ348" s="243"/>
      <c r="DR348" s="243"/>
      <c r="DS348" s="243"/>
      <c r="DT348" s="243"/>
      <c r="DW348" s="53"/>
      <c r="EA348" s="243"/>
      <c r="EB348" s="243"/>
      <c r="EC348" s="243"/>
      <c r="ED348" s="243"/>
      <c r="EG348" s="53"/>
      <c r="EK348" s="243"/>
      <c r="EL348" s="243"/>
      <c r="EM348" s="243"/>
      <c r="EN348" s="243"/>
      <c r="EO348" s="243"/>
      <c r="ER348" s="53"/>
      <c r="EV348" s="243"/>
      <c r="EW348" s="243"/>
      <c r="EX348" s="243"/>
      <c r="EY348" s="243"/>
      <c r="IB348" s="53"/>
      <c r="IJ348" s="245"/>
      <c r="IM348" s="53"/>
      <c r="IU348" s="245"/>
    </row>
    <row r="349" spans="1:255" s="132" customFormat="1" x14ac:dyDescent="0.2">
      <c r="A349" s="53"/>
      <c r="B349"/>
      <c r="C349"/>
      <c r="D349"/>
      <c r="E349"/>
      <c r="F349"/>
      <c r="G349"/>
      <c r="H349"/>
      <c r="I349"/>
      <c r="J349"/>
      <c r="K349"/>
      <c r="L349"/>
      <c r="M349"/>
      <c r="N349"/>
      <c r="O349" s="53"/>
      <c r="P349"/>
      <c r="Q349"/>
      <c r="R349"/>
      <c r="S349"/>
      <c r="T349"/>
      <c r="U349"/>
      <c r="V349"/>
      <c r="W349"/>
      <c r="Y349" s="53"/>
      <c r="AI349" s="53"/>
      <c r="AS349" s="53"/>
      <c r="BC349" s="53"/>
      <c r="BM349" s="53"/>
      <c r="BW349" s="53"/>
      <c r="CG349" s="53"/>
      <c r="CR349" s="53"/>
      <c r="CV349" s="243"/>
      <c r="CW349" s="243"/>
      <c r="CX349" s="243"/>
      <c r="CY349" s="243"/>
      <c r="CZ349" s="243"/>
      <c r="DC349" s="53"/>
      <c r="DG349" s="243"/>
      <c r="DH349" s="243"/>
      <c r="DI349" s="243"/>
      <c r="DJ349" s="243"/>
      <c r="DM349" s="53"/>
      <c r="DQ349" s="243"/>
      <c r="DR349" s="243"/>
      <c r="DS349" s="243"/>
      <c r="DT349" s="243"/>
      <c r="DW349" s="53"/>
      <c r="EA349" s="243"/>
      <c r="EB349" s="243"/>
      <c r="EC349" s="243"/>
      <c r="ED349" s="243"/>
      <c r="EG349" s="53"/>
      <c r="EK349" s="243"/>
      <c r="EL349" s="243"/>
      <c r="EM349" s="243"/>
      <c r="EN349" s="243"/>
      <c r="EO349" s="243"/>
      <c r="ER349" s="53"/>
      <c r="EV349" s="243"/>
      <c r="EW349" s="243"/>
      <c r="EX349" s="243"/>
      <c r="EY349" s="243"/>
      <c r="IB349" s="53"/>
      <c r="IJ349" s="245"/>
      <c r="IM349" s="53"/>
      <c r="IU349" s="245"/>
    </row>
    <row r="350" spans="1:255" s="132" customFormat="1" x14ac:dyDescent="0.2">
      <c r="A350" s="53"/>
      <c r="B350"/>
      <c r="C350"/>
      <c r="D350"/>
      <c r="E350"/>
      <c r="F350"/>
      <c r="G350"/>
      <c r="H350"/>
      <c r="I350"/>
      <c r="J350"/>
      <c r="K350"/>
      <c r="L350"/>
      <c r="M350"/>
      <c r="N350"/>
      <c r="O350" s="53"/>
      <c r="P350"/>
      <c r="Q350"/>
      <c r="R350"/>
      <c r="S350"/>
      <c r="T350"/>
      <c r="U350"/>
      <c r="V350"/>
      <c r="W350"/>
      <c r="Y350" s="53"/>
      <c r="AI350" s="53"/>
      <c r="AS350" s="53"/>
      <c r="BC350" s="53"/>
      <c r="BM350" s="53"/>
      <c r="BW350" s="53"/>
      <c r="CG350" s="53"/>
      <c r="CR350" s="53"/>
      <c r="CV350" s="243"/>
      <c r="CW350" s="243"/>
      <c r="CX350" s="243"/>
      <c r="CY350" s="243"/>
      <c r="CZ350" s="243"/>
      <c r="DC350" s="53"/>
      <c r="DG350" s="243"/>
      <c r="DH350" s="243"/>
      <c r="DI350" s="243"/>
      <c r="DJ350" s="243"/>
      <c r="DM350" s="53"/>
      <c r="DQ350" s="243"/>
      <c r="DR350" s="243"/>
      <c r="DS350" s="243"/>
      <c r="DT350" s="243"/>
      <c r="DW350" s="53"/>
      <c r="EA350" s="243"/>
      <c r="EB350" s="243"/>
      <c r="EC350" s="243"/>
      <c r="ED350" s="243"/>
      <c r="EG350" s="53"/>
      <c r="EK350" s="243"/>
      <c r="EL350" s="243"/>
      <c r="EM350" s="243"/>
      <c r="EN350" s="243"/>
      <c r="EO350" s="243"/>
      <c r="ER350" s="53"/>
      <c r="EV350" s="243"/>
      <c r="EW350" s="243"/>
      <c r="EX350" s="243"/>
      <c r="EY350" s="243"/>
      <c r="IB350" s="53"/>
      <c r="IJ350" s="245"/>
      <c r="IM350" s="53"/>
      <c r="IU350" s="245"/>
    </row>
    <row r="351" spans="1:255" s="132" customFormat="1" x14ac:dyDescent="0.2">
      <c r="A351" s="53"/>
      <c r="B351"/>
      <c r="C351"/>
      <c r="D351"/>
      <c r="E351"/>
      <c r="F351"/>
      <c r="G351"/>
      <c r="H351"/>
      <c r="I351"/>
      <c r="J351"/>
      <c r="K351"/>
      <c r="L351"/>
      <c r="M351"/>
      <c r="N351"/>
      <c r="O351" s="53"/>
      <c r="P351"/>
      <c r="Q351"/>
      <c r="R351"/>
      <c r="S351"/>
      <c r="T351"/>
      <c r="U351"/>
      <c r="V351"/>
      <c r="W351"/>
      <c r="Y351" s="53"/>
      <c r="AI351" s="53"/>
      <c r="AS351" s="53"/>
      <c r="BC351" s="53"/>
      <c r="BM351" s="53"/>
      <c r="BW351" s="53"/>
      <c r="CG351" s="53"/>
      <c r="CR351" s="53"/>
      <c r="CV351" s="243"/>
      <c r="CW351" s="243"/>
      <c r="CX351" s="243"/>
      <c r="CY351" s="243"/>
      <c r="CZ351" s="243"/>
      <c r="DC351" s="53"/>
      <c r="DG351" s="243"/>
      <c r="DH351" s="243"/>
      <c r="DI351" s="243"/>
      <c r="DJ351" s="243"/>
      <c r="DM351" s="53"/>
      <c r="DQ351" s="243"/>
      <c r="DR351" s="243"/>
      <c r="DS351" s="243"/>
      <c r="DT351" s="243"/>
      <c r="DW351" s="53"/>
      <c r="EA351" s="243"/>
      <c r="EB351" s="243"/>
      <c r="EC351" s="243"/>
      <c r="ED351" s="243"/>
      <c r="EG351" s="53"/>
      <c r="EK351" s="243"/>
      <c r="EL351" s="243"/>
      <c r="EM351" s="243"/>
      <c r="EN351" s="243"/>
      <c r="EO351" s="243"/>
      <c r="ER351" s="53"/>
      <c r="EV351" s="243"/>
      <c r="EW351" s="243"/>
      <c r="EX351" s="243"/>
      <c r="EY351" s="243"/>
      <c r="IB351" s="53"/>
      <c r="IJ351" s="245"/>
      <c r="IM351" s="53"/>
      <c r="IU351" s="245"/>
    </row>
    <row r="352" spans="1:255" s="132" customFormat="1" x14ac:dyDescent="0.2">
      <c r="A352" s="53"/>
      <c r="B352"/>
      <c r="C352"/>
      <c r="D352"/>
      <c r="E352"/>
      <c r="F352"/>
      <c r="G352"/>
      <c r="H352"/>
      <c r="I352"/>
      <c r="J352"/>
      <c r="K352"/>
      <c r="L352"/>
      <c r="M352"/>
      <c r="N352"/>
      <c r="O352" s="53"/>
      <c r="P352"/>
      <c r="Q352"/>
      <c r="R352"/>
      <c r="S352"/>
      <c r="T352"/>
      <c r="U352"/>
      <c r="V352"/>
      <c r="W352"/>
      <c r="Y352" s="53"/>
      <c r="AI352" s="53"/>
      <c r="AS352" s="53"/>
      <c r="BC352" s="53"/>
      <c r="BM352" s="53"/>
      <c r="BW352" s="53"/>
      <c r="CG352" s="53"/>
      <c r="CR352" s="53"/>
      <c r="CV352" s="243"/>
      <c r="CW352" s="243"/>
      <c r="CX352" s="243"/>
      <c r="CY352" s="243"/>
      <c r="CZ352" s="243"/>
      <c r="DC352" s="53"/>
      <c r="DG352" s="243"/>
      <c r="DH352" s="243"/>
      <c r="DI352" s="243"/>
      <c r="DJ352" s="243"/>
      <c r="DM352" s="53"/>
      <c r="DQ352" s="243"/>
      <c r="DR352" s="243"/>
      <c r="DS352" s="243"/>
      <c r="DT352" s="243"/>
      <c r="DW352" s="53"/>
      <c r="EA352" s="243"/>
      <c r="EB352" s="243"/>
      <c r="EC352" s="243"/>
      <c r="ED352" s="243"/>
      <c r="EG352" s="53"/>
      <c r="EK352" s="243"/>
      <c r="EL352" s="243"/>
      <c r="EM352" s="243"/>
      <c r="EN352" s="243"/>
      <c r="EO352" s="243"/>
      <c r="ER352" s="53"/>
      <c r="EV352" s="243"/>
      <c r="EW352" s="243"/>
      <c r="EX352" s="243"/>
      <c r="EY352" s="243"/>
      <c r="IB352" s="53"/>
      <c r="IJ352" s="245"/>
      <c r="IM352" s="53"/>
      <c r="IU352" s="245"/>
    </row>
    <row r="353" spans="1:255" s="132" customFormat="1" x14ac:dyDescent="0.2">
      <c r="A353" s="53"/>
      <c r="B353"/>
      <c r="C353"/>
      <c r="D353"/>
      <c r="E353"/>
      <c r="F353"/>
      <c r="G353"/>
      <c r="H353"/>
      <c r="I353"/>
      <c r="J353"/>
      <c r="K353"/>
      <c r="L353"/>
      <c r="M353"/>
      <c r="N353"/>
      <c r="O353" s="53"/>
      <c r="P353"/>
      <c r="Q353"/>
      <c r="R353"/>
      <c r="S353"/>
      <c r="T353"/>
      <c r="U353"/>
      <c r="V353"/>
      <c r="W353"/>
      <c r="Y353" s="53"/>
      <c r="AI353" s="53"/>
      <c r="AS353" s="53"/>
      <c r="BC353" s="53"/>
      <c r="BM353" s="53"/>
      <c r="BW353" s="53"/>
      <c r="CG353" s="53"/>
      <c r="CR353" s="53"/>
      <c r="CV353" s="243"/>
      <c r="CW353" s="243"/>
      <c r="CX353" s="243"/>
      <c r="CY353" s="243"/>
      <c r="CZ353" s="243"/>
      <c r="DC353" s="53"/>
      <c r="DG353" s="243"/>
      <c r="DH353" s="243"/>
      <c r="DI353" s="243"/>
      <c r="DJ353" s="243"/>
      <c r="DM353" s="53"/>
      <c r="DQ353" s="243"/>
      <c r="DR353" s="243"/>
      <c r="DS353" s="243"/>
      <c r="DT353" s="243"/>
      <c r="DW353" s="53"/>
      <c r="EA353" s="243"/>
      <c r="EB353" s="243"/>
      <c r="EC353" s="243"/>
      <c r="ED353" s="243"/>
      <c r="EG353" s="53"/>
      <c r="EK353" s="243"/>
      <c r="EL353" s="243"/>
      <c r="EM353" s="243"/>
      <c r="EN353" s="243"/>
      <c r="EO353" s="243"/>
      <c r="ER353" s="53"/>
      <c r="EV353" s="243"/>
      <c r="EW353" s="243"/>
      <c r="EX353" s="243"/>
      <c r="EY353" s="243"/>
      <c r="IB353" s="53"/>
      <c r="IJ353" s="245"/>
      <c r="IM353" s="53"/>
      <c r="IU353" s="245"/>
    </row>
    <row r="354" spans="1:255" s="132" customFormat="1" x14ac:dyDescent="0.2">
      <c r="A354" s="53"/>
      <c r="B354"/>
      <c r="C354"/>
      <c r="D354"/>
      <c r="E354"/>
      <c r="F354"/>
      <c r="G354"/>
      <c r="H354"/>
      <c r="I354"/>
      <c r="J354"/>
      <c r="K354"/>
      <c r="L354"/>
      <c r="M354"/>
      <c r="N354"/>
      <c r="O354" s="53"/>
      <c r="P354"/>
      <c r="Q354"/>
      <c r="R354"/>
      <c r="S354"/>
      <c r="T354"/>
      <c r="U354"/>
      <c r="V354"/>
      <c r="W354"/>
      <c r="Y354" s="53"/>
      <c r="AI354" s="53"/>
      <c r="AS354" s="53"/>
      <c r="BC354" s="53"/>
      <c r="BM354" s="53"/>
      <c r="BW354" s="53"/>
      <c r="CG354" s="53"/>
      <c r="CR354" s="53"/>
      <c r="CV354" s="243"/>
      <c r="CW354" s="243"/>
      <c r="CX354" s="243"/>
      <c r="CY354" s="243"/>
      <c r="CZ354" s="243"/>
      <c r="DC354" s="53"/>
      <c r="DG354" s="243"/>
      <c r="DH354" s="243"/>
      <c r="DI354" s="243"/>
      <c r="DJ354" s="243"/>
      <c r="DM354" s="53"/>
      <c r="DQ354" s="243"/>
      <c r="DR354" s="243"/>
      <c r="DS354" s="243"/>
      <c r="DT354" s="243"/>
      <c r="DW354" s="53"/>
      <c r="EA354" s="243"/>
      <c r="EB354" s="243"/>
      <c r="EC354" s="243"/>
      <c r="ED354" s="243"/>
      <c r="EG354" s="53"/>
      <c r="EK354" s="243"/>
      <c r="EL354" s="243"/>
      <c r="EM354" s="243"/>
      <c r="EN354" s="243"/>
      <c r="EO354" s="243"/>
      <c r="ER354" s="53"/>
      <c r="EV354" s="243"/>
      <c r="EW354" s="243"/>
      <c r="EX354" s="243"/>
      <c r="EY354" s="243"/>
      <c r="IB354" s="53"/>
      <c r="IJ354" s="245"/>
      <c r="IM354" s="53"/>
      <c r="IU354" s="245"/>
    </row>
    <row r="355" spans="1:255" s="132" customFormat="1" x14ac:dyDescent="0.2">
      <c r="A355" s="53"/>
      <c r="B355"/>
      <c r="C355"/>
      <c r="D355"/>
      <c r="E355"/>
      <c r="F355"/>
      <c r="G355"/>
      <c r="H355"/>
      <c r="I355"/>
      <c r="J355"/>
      <c r="K355"/>
      <c r="L355"/>
      <c r="M355"/>
      <c r="N355"/>
      <c r="O355" s="53"/>
      <c r="P355"/>
      <c r="Q355"/>
      <c r="R355"/>
      <c r="S355"/>
      <c r="T355"/>
      <c r="U355"/>
      <c r="V355"/>
      <c r="W355"/>
      <c r="Y355" s="53"/>
      <c r="AI355" s="53"/>
      <c r="AS355" s="53"/>
      <c r="BC355" s="53"/>
      <c r="BM355" s="53"/>
      <c r="BW355" s="53"/>
      <c r="CG355" s="53"/>
      <c r="CR355" s="53"/>
      <c r="CV355" s="243"/>
      <c r="CW355" s="243"/>
      <c r="CX355" s="243"/>
      <c r="CY355" s="243"/>
      <c r="CZ355" s="243"/>
      <c r="DC355" s="53"/>
      <c r="DG355" s="243"/>
      <c r="DH355" s="243"/>
      <c r="DI355" s="243"/>
      <c r="DJ355" s="243"/>
      <c r="DM355" s="53"/>
      <c r="DQ355" s="243"/>
      <c r="DR355" s="243"/>
      <c r="DS355" s="243"/>
      <c r="DT355" s="243"/>
      <c r="DW355" s="53"/>
      <c r="EA355" s="243"/>
      <c r="EB355" s="243"/>
      <c r="EC355" s="243"/>
      <c r="ED355" s="243"/>
      <c r="EG355" s="53"/>
      <c r="EK355" s="243"/>
      <c r="EL355" s="243"/>
      <c r="EM355" s="243"/>
      <c r="EN355" s="243"/>
      <c r="EO355" s="243"/>
      <c r="ER355" s="53"/>
      <c r="EV355" s="243"/>
      <c r="EW355" s="243"/>
      <c r="EX355" s="243"/>
      <c r="EY355" s="243"/>
      <c r="IB355" s="53"/>
      <c r="IJ355" s="245"/>
      <c r="IM355" s="53"/>
      <c r="IU355" s="245"/>
    </row>
    <row r="356" spans="1:255" s="132" customFormat="1" x14ac:dyDescent="0.2">
      <c r="A356" s="53"/>
      <c r="B356"/>
      <c r="C356"/>
      <c r="D356"/>
      <c r="E356"/>
      <c r="F356"/>
      <c r="G356"/>
      <c r="H356"/>
      <c r="I356"/>
      <c r="J356"/>
      <c r="K356"/>
      <c r="L356"/>
      <c r="M356"/>
      <c r="N356"/>
      <c r="O356" s="53"/>
      <c r="P356"/>
      <c r="Q356"/>
      <c r="R356"/>
      <c r="S356"/>
      <c r="T356"/>
      <c r="U356"/>
      <c r="V356"/>
      <c r="W356"/>
      <c r="Y356" s="53"/>
      <c r="AI356" s="53"/>
      <c r="AS356" s="53"/>
      <c r="BC356" s="53"/>
      <c r="BM356" s="53"/>
      <c r="BW356" s="53"/>
      <c r="CG356" s="53"/>
      <c r="CR356" s="53"/>
      <c r="CV356" s="243"/>
      <c r="CW356" s="243"/>
      <c r="CX356" s="243"/>
      <c r="CY356" s="243"/>
      <c r="CZ356" s="243"/>
      <c r="DC356" s="53"/>
      <c r="DG356" s="243"/>
      <c r="DH356" s="243"/>
      <c r="DI356" s="243"/>
      <c r="DJ356" s="243"/>
      <c r="DM356" s="53"/>
      <c r="DQ356" s="243"/>
      <c r="DR356" s="243"/>
      <c r="DS356" s="243"/>
      <c r="DT356" s="243"/>
      <c r="DW356" s="53"/>
      <c r="EA356" s="243"/>
      <c r="EB356" s="243"/>
      <c r="EC356" s="243"/>
      <c r="ED356" s="243"/>
      <c r="EG356" s="53"/>
      <c r="EK356" s="243"/>
      <c r="EL356" s="243"/>
      <c r="EM356" s="243"/>
      <c r="EN356" s="243"/>
      <c r="EO356" s="243"/>
      <c r="ER356" s="53"/>
      <c r="EV356" s="243"/>
      <c r="EW356" s="243"/>
      <c r="EX356" s="243"/>
      <c r="EY356" s="243"/>
      <c r="IB356" s="53"/>
      <c r="IJ356" s="245"/>
      <c r="IM356" s="53"/>
      <c r="IU356" s="245"/>
    </row>
    <row r="357" spans="1:255" s="132" customFormat="1" x14ac:dyDescent="0.2">
      <c r="A357" s="53"/>
      <c r="B357"/>
      <c r="C357"/>
      <c r="D357"/>
      <c r="E357"/>
      <c r="F357"/>
      <c r="G357"/>
      <c r="H357"/>
      <c r="I357"/>
      <c r="J357"/>
      <c r="K357"/>
      <c r="L357"/>
      <c r="M357"/>
      <c r="N357"/>
      <c r="O357" s="53"/>
      <c r="P357"/>
      <c r="Q357"/>
      <c r="R357"/>
      <c r="S357"/>
      <c r="T357"/>
      <c r="U357"/>
      <c r="V357"/>
      <c r="W357"/>
      <c r="Y357" s="53"/>
      <c r="AI357" s="53"/>
      <c r="AS357" s="53"/>
      <c r="BC357" s="53"/>
      <c r="BM357" s="53"/>
      <c r="BW357" s="53"/>
      <c r="CG357" s="53"/>
      <c r="CR357" s="53"/>
      <c r="CV357" s="243"/>
      <c r="CW357" s="243"/>
      <c r="CX357" s="243"/>
      <c r="CY357" s="243"/>
      <c r="CZ357" s="243"/>
      <c r="DC357" s="53"/>
      <c r="DG357" s="243"/>
      <c r="DH357" s="243"/>
      <c r="DI357" s="243"/>
      <c r="DJ357" s="243"/>
      <c r="DM357" s="53"/>
      <c r="DQ357" s="243"/>
      <c r="DR357" s="243"/>
      <c r="DS357" s="243"/>
      <c r="DT357" s="243"/>
      <c r="DW357" s="53"/>
      <c r="EA357" s="243"/>
      <c r="EB357" s="243"/>
      <c r="EC357" s="243"/>
      <c r="ED357" s="243"/>
      <c r="EG357" s="53"/>
      <c r="EK357" s="243"/>
      <c r="EL357" s="243"/>
      <c r="EM357" s="243"/>
      <c r="EN357" s="243"/>
      <c r="EO357" s="243"/>
      <c r="ER357" s="53"/>
      <c r="EV357" s="243"/>
      <c r="EW357" s="243"/>
      <c r="EX357" s="243"/>
      <c r="EY357" s="243"/>
      <c r="IB357" s="53"/>
      <c r="IJ357" s="245"/>
      <c r="IM357" s="53"/>
      <c r="IU357" s="245"/>
    </row>
    <row r="358" spans="1:255" s="132" customFormat="1" x14ac:dyDescent="0.2">
      <c r="A358" s="53"/>
      <c r="B358"/>
      <c r="C358"/>
      <c r="D358"/>
      <c r="E358"/>
      <c r="F358"/>
      <c r="G358"/>
      <c r="H358"/>
      <c r="I358"/>
      <c r="J358"/>
      <c r="K358"/>
      <c r="L358"/>
      <c r="M358"/>
      <c r="N358"/>
      <c r="O358" s="53"/>
      <c r="P358"/>
      <c r="Q358"/>
      <c r="R358"/>
      <c r="S358"/>
      <c r="T358"/>
      <c r="U358"/>
      <c r="V358"/>
      <c r="W358"/>
      <c r="Y358" s="53"/>
      <c r="AI358" s="53"/>
      <c r="AS358" s="53"/>
      <c r="BC358" s="53"/>
      <c r="BM358" s="53"/>
      <c r="BW358" s="53"/>
      <c r="CG358" s="53"/>
      <c r="CR358" s="53"/>
      <c r="CV358" s="243"/>
      <c r="CW358" s="243"/>
      <c r="CX358" s="243"/>
      <c r="CY358" s="243"/>
      <c r="CZ358" s="243"/>
      <c r="DC358" s="53"/>
      <c r="DG358" s="243"/>
      <c r="DH358" s="243"/>
      <c r="DI358" s="243"/>
      <c r="DJ358" s="243"/>
      <c r="DM358" s="53"/>
      <c r="DQ358" s="243"/>
      <c r="DR358" s="243"/>
      <c r="DS358" s="243"/>
      <c r="DT358" s="243"/>
      <c r="DW358" s="53"/>
      <c r="EA358" s="243"/>
      <c r="EB358" s="243"/>
      <c r="EC358" s="243"/>
      <c r="ED358" s="243"/>
      <c r="EG358" s="53"/>
      <c r="EK358" s="243"/>
      <c r="EL358" s="243"/>
      <c r="EM358" s="243"/>
      <c r="EN358" s="243"/>
      <c r="EO358" s="243"/>
      <c r="ER358" s="53"/>
      <c r="EV358" s="243"/>
      <c r="EW358" s="243"/>
      <c r="EX358" s="243"/>
      <c r="EY358" s="243"/>
      <c r="IB358" s="53"/>
      <c r="IJ358" s="245"/>
      <c r="IM358" s="53"/>
      <c r="IU358" s="245"/>
    </row>
    <row r="359" spans="1:255" s="132" customFormat="1" x14ac:dyDescent="0.2">
      <c r="A359" s="53"/>
      <c r="B359"/>
      <c r="C359"/>
      <c r="D359"/>
      <c r="E359"/>
      <c r="F359"/>
      <c r="G359"/>
      <c r="H359"/>
      <c r="I359"/>
      <c r="J359"/>
      <c r="K359"/>
      <c r="L359"/>
      <c r="M359"/>
      <c r="N359"/>
      <c r="O359" s="53"/>
      <c r="P359"/>
      <c r="Q359"/>
      <c r="R359"/>
      <c r="S359"/>
      <c r="T359"/>
      <c r="U359"/>
      <c r="V359"/>
      <c r="W359"/>
      <c r="Y359" s="53"/>
      <c r="AI359" s="53"/>
      <c r="AS359" s="53"/>
      <c r="BC359" s="53"/>
      <c r="BM359" s="53"/>
      <c r="BW359" s="53"/>
      <c r="CG359" s="53"/>
      <c r="CR359" s="53"/>
      <c r="CV359" s="243"/>
      <c r="CW359" s="243"/>
      <c r="CX359" s="243"/>
      <c r="CY359" s="243"/>
      <c r="CZ359" s="243"/>
      <c r="DC359" s="53"/>
      <c r="DG359" s="243"/>
      <c r="DH359" s="243"/>
      <c r="DI359" s="243"/>
      <c r="DJ359" s="243"/>
      <c r="DM359" s="53"/>
      <c r="DQ359" s="243"/>
      <c r="DR359" s="243"/>
      <c r="DS359" s="243"/>
      <c r="DT359" s="243"/>
      <c r="DW359" s="53"/>
      <c r="EA359" s="243"/>
      <c r="EB359" s="243"/>
      <c r="EC359" s="243"/>
      <c r="ED359" s="243"/>
      <c r="EG359" s="53"/>
      <c r="EK359" s="243"/>
      <c r="EL359" s="243"/>
      <c r="EM359" s="243"/>
      <c r="EN359" s="243"/>
      <c r="EO359" s="243"/>
      <c r="ER359" s="53"/>
      <c r="EV359" s="243"/>
      <c r="EW359" s="243"/>
      <c r="EX359" s="243"/>
      <c r="EY359" s="243"/>
      <c r="IB359" s="53"/>
      <c r="IJ359" s="245"/>
      <c r="IM359" s="53"/>
      <c r="IU359" s="245"/>
    </row>
    <row r="360" spans="1:255" s="132" customFormat="1" x14ac:dyDescent="0.2">
      <c r="A360" s="53"/>
      <c r="B360"/>
      <c r="C360"/>
      <c r="D360"/>
      <c r="E360"/>
      <c r="F360"/>
      <c r="G360"/>
      <c r="H360"/>
      <c r="I360"/>
      <c r="J360"/>
      <c r="K360"/>
      <c r="L360"/>
      <c r="M360"/>
      <c r="N360"/>
      <c r="O360" s="53"/>
      <c r="P360"/>
      <c r="Q360"/>
      <c r="R360"/>
      <c r="S360"/>
      <c r="T360"/>
      <c r="U360"/>
      <c r="V360"/>
      <c r="W360"/>
      <c r="Y360" s="53"/>
      <c r="AI360" s="53"/>
      <c r="AS360" s="53"/>
      <c r="BC360" s="53"/>
      <c r="BM360" s="53"/>
      <c r="BW360" s="53"/>
      <c r="CG360" s="53"/>
      <c r="CR360" s="53"/>
      <c r="CV360" s="243"/>
      <c r="CW360" s="243"/>
      <c r="CX360" s="243"/>
      <c r="CY360" s="243"/>
      <c r="CZ360" s="243"/>
      <c r="DC360" s="53"/>
      <c r="DG360" s="243"/>
      <c r="DH360" s="243"/>
      <c r="DI360" s="243"/>
      <c r="DJ360" s="243"/>
      <c r="DM360" s="53"/>
      <c r="DQ360" s="243"/>
      <c r="DR360" s="243"/>
      <c r="DS360" s="243"/>
      <c r="DT360" s="243"/>
      <c r="DW360" s="53"/>
      <c r="EA360" s="243"/>
      <c r="EB360" s="243"/>
      <c r="EC360" s="243"/>
      <c r="ED360" s="243"/>
      <c r="EG360" s="53"/>
      <c r="EK360" s="243"/>
      <c r="EL360" s="243"/>
      <c r="EM360" s="243"/>
      <c r="EN360" s="243"/>
      <c r="EO360" s="243"/>
      <c r="ER360" s="53"/>
      <c r="EV360" s="243"/>
      <c r="EW360" s="243"/>
      <c r="EX360" s="243"/>
      <c r="EY360" s="243"/>
      <c r="IB360" s="53"/>
      <c r="IJ360" s="245"/>
      <c r="IM360" s="53"/>
      <c r="IU360" s="245"/>
    </row>
    <row r="361" spans="1:255" s="132" customFormat="1" x14ac:dyDescent="0.2">
      <c r="A361" s="53"/>
      <c r="B361"/>
      <c r="C361"/>
      <c r="D361"/>
      <c r="E361"/>
      <c r="F361"/>
      <c r="G361"/>
      <c r="H361"/>
      <c r="I361"/>
      <c r="J361"/>
      <c r="K361"/>
      <c r="L361"/>
      <c r="M361"/>
      <c r="N361"/>
      <c r="O361" s="53"/>
      <c r="P361"/>
      <c r="Q361"/>
      <c r="R361"/>
      <c r="S361"/>
      <c r="T361"/>
      <c r="U361"/>
      <c r="V361"/>
      <c r="W361"/>
      <c r="Y361" s="53"/>
      <c r="AI361" s="53"/>
      <c r="AS361" s="53"/>
      <c r="BC361" s="53"/>
      <c r="BM361" s="53"/>
      <c r="BW361" s="53"/>
      <c r="CG361" s="53"/>
      <c r="CR361" s="53"/>
      <c r="CV361" s="243"/>
      <c r="CW361" s="243"/>
      <c r="CX361" s="243"/>
      <c r="CY361" s="243"/>
      <c r="CZ361" s="243"/>
      <c r="DC361" s="53"/>
      <c r="DG361" s="243"/>
      <c r="DH361" s="243"/>
      <c r="DI361" s="243"/>
      <c r="DJ361" s="243"/>
      <c r="DM361" s="53"/>
      <c r="DQ361" s="243"/>
      <c r="DR361" s="243"/>
      <c r="DS361" s="243"/>
      <c r="DT361" s="243"/>
      <c r="DW361" s="53"/>
      <c r="EA361" s="243"/>
      <c r="EB361" s="243"/>
      <c r="EC361" s="243"/>
      <c r="ED361" s="243"/>
      <c r="EG361" s="53"/>
      <c r="EK361" s="243"/>
      <c r="EL361" s="243"/>
      <c r="EM361" s="243"/>
      <c r="EN361" s="243"/>
      <c r="EO361" s="243"/>
      <c r="ER361" s="53"/>
      <c r="EV361" s="243"/>
      <c r="EW361" s="243"/>
      <c r="EX361" s="243"/>
      <c r="EY361" s="243"/>
      <c r="IB361" s="53"/>
      <c r="IJ361" s="245"/>
      <c r="IM361" s="53"/>
      <c r="IU361" s="245"/>
    </row>
    <row r="362" spans="1:255" s="132" customFormat="1" x14ac:dyDescent="0.2">
      <c r="A362" s="53"/>
      <c r="B362"/>
      <c r="C362"/>
      <c r="D362"/>
      <c r="E362"/>
      <c r="F362"/>
      <c r="G362"/>
      <c r="H362"/>
      <c r="I362"/>
      <c r="J362"/>
      <c r="K362"/>
      <c r="L362"/>
      <c r="M362"/>
      <c r="N362"/>
      <c r="O362" s="53"/>
      <c r="P362"/>
      <c r="Q362"/>
      <c r="R362"/>
      <c r="S362"/>
      <c r="T362"/>
      <c r="U362"/>
      <c r="V362"/>
      <c r="W362"/>
      <c r="Y362" s="53"/>
      <c r="AI362" s="53"/>
      <c r="AS362" s="53"/>
      <c r="BC362" s="53"/>
      <c r="BM362" s="53"/>
      <c r="BW362" s="53"/>
      <c r="CG362" s="53"/>
      <c r="CR362" s="53"/>
      <c r="CV362" s="243"/>
      <c r="CW362" s="243"/>
      <c r="CX362" s="243"/>
      <c r="CY362" s="243"/>
      <c r="CZ362" s="243"/>
      <c r="DC362" s="53"/>
      <c r="DG362" s="243"/>
      <c r="DH362" s="243"/>
      <c r="DI362" s="243"/>
      <c r="DJ362" s="243"/>
      <c r="DM362" s="53"/>
      <c r="DQ362" s="243"/>
      <c r="DR362" s="243"/>
      <c r="DS362" s="243"/>
      <c r="DT362" s="243"/>
      <c r="DW362" s="53"/>
      <c r="EA362" s="243"/>
      <c r="EB362" s="243"/>
      <c r="EC362" s="243"/>
      <c r="ED362" s="243"/>
      <c r="EG362" s="53"/>
      <c r="EK362" s="243"/>
      <c r="EL362" s="243"/>
      <c r="EM362" s="243"/>
      <c r="EN362" s="243"/>
      <c r="EO362" s="243"/>
      <c r="ER362" s="53"/>
      <c r="EV362" s="243"/>
      <c r="EW362" s="243"/>
      <c r="EX362" s="243"/>
      <c r="EY362" s="243"/>
      <c r="IB362" s="53"/>
      <c r="IJ362" s="245"/>
      <c r="IM362" s="53"/>
      <c r="IU362" s="245"/>
    </row>
    <row r="363" spans="1:255" s="132" customFormat="1" x14ac:dyDescent="0.2">
      <c r="A363" s="53"/>
      <c r="B363"/>
      <c r="C363"/>
      <c r="D363"/>
      <c r="E363"/>
      <c r="F363"/>
      <c r="G363"/>
      <c r="H363"/>
      <c r="I363"/>
      <c r="J363"/>
      <c r="K363"/>
      <c r="L363"/>
      <c r="M363"/>
      <c r="N363"/>
      <c r="O363" s="53"/>
      <c r="P363"/>
      <c r="Q363"/>
      <c r="R363"/>
      <c r="S363"/>
      <c r="T363"/>
      <c r="U363"/>
      <c r="V363"/>
      <c r="W363"/>
      <c r="Y363" s="53"/>
      <c r="AI363" s="53"/>
      <c r="AS363" s="53"/>
      <c r="BC363" s="53"/>
      <c r="BM363" s="53"/>
      <c r="BW363" s="53"/>
      <c r="CG363" s="53"/>
      <c r="CR363" s="53"/>
      <c r="CV363" s="243"/>
      <c r="CW363" s="243"/>
      <c r="CX363" s="243"/>
      <c r="CY363" s="243"/>
      <c r="CZ363" s="243"/>
      <c r="DC363" s="53"/>
      <c r="DG363" s="243"/>
      <c r="DH363" s="243"/>
      <c r="DI363" s="243"/>
      <c r="DJ363" s="243"/>
      <c r="DM363" s="53"/>
      <c r="DQ363" s="243"/>
      <c r="DR363" s="243"/>
      <c r="DS363" s="243"/>
      <c r="DT363" s="243"/>
      <c r="DW363" s="53"/>
      <c r="EA363" s="243"/>
      <c r="EB363" s="243"/>
      <c r="EC363" s="243"/>
      <c r="ED363" s="243"/>
      <c r="EG363" s="53"/>
      <c r="EK363" s="243"/>
      <c r="EL363" s="243"/>
      <c r="EM363" s="243"/>
      <c r="EN363" s="243"/>
      <c r="EO363" s="243"/>
      <c r="ER363" s="53"/>
      <c r="EV363" s="243"/>
      <c r="EW363" s="243"/>
      <c r="EX363" s="243"/>
      <c r="EY363" s="243"/>
      <c r="IB363" s="53"/>
      <c r="IJ363" s="245"/>
      <c r="IM363" s="53"/>
      <c r="IU363" s="245"/>
    </row>
    <row r="364" spans="1:255" s="132" customFormat="1" x14ac:dyDescent="0.2">
      <c r="A364" s="53"/>
      <c r="B364"/>
      <c r="C364"/>
      <c r="D364"/>
      <c r="E364"/>
      <c r="F364"/>
      <c r="G364"/>
      <c r="H364"/>
      <c r="I364"/>
      <c r="J364"/>
      <c r="K364"/>
      <c r="L364"/>
      <c r="M364"/>
      <c r="N364"/>
      <c r="O364" s="53"/>
      <c r="P364"/>
      <c r="Q364"/>
      <c r="R364"/>
      <c r="S364"/>
      <c r="T364"/>
      <c r="U364"/>
      <c r="V364"/>
      <c r="W364"/>
      <c r="Y364" s="53"/>
      <c r="AI364" s="53"/>
      <c r="AS364" s="53"/>
      <c r="BC364" s="53"/>
      <c r="BM364" s="53"/>
      <c r="BW364" s="53"/>
      <c r="CG364" s="53"/>
      <c r="CR364" s="53"/>
      <c r="CV364" s="243"/>
      <c r="CW364" s="243"/>
      <c r="CX364" s="243"/>
      <c r="CY364" s="243"/>
      <c r="CZ364" s="243"/>
      <c r="DC364" s="53"/>
      <c r="DG364" s="243"/>
      <c r="DH364" s="243"/>
      <c r="DI364" s="243"/>
      <c r="DJ364" s="243"/>
      <c r="DM364" s="53"/>
      <c r="DQ364" s="243"/>
      <c r="DR364" s="243"/>
      <c r="DS364" s="243"/>
      <c r="DT364" s="243"/>
      <c r="DW364" s="53"/>
      <c r="EA364" s="243"/>
      <c r="EB364" s="243"/>
      <c r="EC364" s="243"/>
      <c r="ED364" s="243"/>
      <c r="EG364" s="53"/>
      <c r="EK364" s="243"/>
      <c r="EL364" s="243"/>
      <c r="EM364" s="243"/>
      <c r="EN364" s="243"/>
      <c r="EO364" s="243"/>
      <c r="ER364" s="53"/>
      <c r="EV364" s="243"/>
      <c r="EW364" s="243"/>
      <c r="EX364" s="243"/>
      <c r="EY364" s="243"/>
      <c r="IB364" s="53"/>
      <c r="IJ364" s="245"/>
      <c r="IM364" s="53"/>
      <c r="IU364" s="245"/>
    </row>
    <row r="365" spans="1:255" s="132" customFormat="1" x14ac:dyDescent="0.2">
      <c r="A365" s="53"/>
      <c r="B365"/>
      <c r="C365"/>
      <c r="D365"/>
      <c r="E365"/>
      <c r="F365"/>
      <c r="G365"/>
      <c r="H365"/>
      <c r="I365"/>
      <c r="J365"/>
      <c r="K365"/>
      <c r="L365"/>
      <c r="M365"/>
      <c r="N365"/>
      <c r="O365" s="53"/>
      <c r="P365"/>
      <c r="Q365"/>
      <c r="R365"/>
      <c r="S365"/>
      <c r="T365"/>
      <c r="U365"/>
      <c r="V365"/>
      <c r="W365"/>
      <c r="Y365" s="53"/>
      <c r="AI365" s="53"/>
      <c r="AS365" s="53"/>
      <c r="BC365" s="53"/>
      <c r="BM365" s="53"/>
      <c r="BW365" s="53"/>
      <c r="CG365" s="53"/>
      <c r="CR365" s="53"/>
      <c r="CV365" s="243"/>
      <c r="CW365" s="243"/>
      <c r="CX365" s="243"/>
      <c r="CY365" s="243"/>
      <c r="CZ365" s="243"/>
      <c r="DC365" s="53"/>
      <c r="DG365" s="243"/>
      <c r="DH365" s="243"/>
      <c r="DI365" s="243"/>
      <c r="DJ365" s="243"/>
      <c r="DM365" s="53"/>
      <c r="DQ365" s="243"/>
      <c r="DR365" s="243"/>
      <c r="DS365" s="243"/>
      <c r="DT365" s="243"/>
      <c r="DW365" s="53"/>
      <c r="EA365" s="243"/>
      <c r="EB365" s="243"/>
      <c r="EC365" s="243"/>
      <c r="ED365" s="243"/>
      <c r="EG365" s="53"/>
      <c r="EK365" s="243"/>
      <c r="EL365" s="243"/>
      <c r="EM365" s="243"/>
      <c r="EN365" s="243"/>
      <c r="EO365" s="243"/>
      <c r="ER365" s="53"/>
      <c r="EV365" s="243"/>
      <c r="EW365" s="243"/>
      <c r="EX365" s="243"/>
      <c r="EY365" s="243"/>
      <c r="IB365" s="53"/>
      <c r="IJ365" s="245"/>
      <c r="IM365" s="53"/>
      <c r="IU365" s="245"/>
    </row>
    <row r="366" spans="1:255" s="132" customFormat="1" x14ac:dyDescent="0.2">
      <c r="A366" s="53"/>
      <c r="B366"/>
      <c r="C366"/>
      <c r="D366"/>
      <c r="E366"/>
      <c r="F366"/>
      <c r="G366"/>
      <c r="H366"/>
      <c r="I366"/>
      <c r="J366"/>
      <c r="K366"/>
      <c r="L366"/>
      <c r="M366"/>
      <c r="N366"/>
      <c r="O366" s="53"/>
      <c r="P366"/>
      <c r="Q366"/>
      <c r="R366"/>
      <c r="S366"/>
      <c r="T366"/>
      <c r="U366"/>
      <c r="V366"/>
      <c r="W366"/>
      <c r="Y366" s="53"/>
      <c r="AI366" s="53"/>
      <c r="AS366" s="53"/>
      <c r="BC366" s="53"/>
      <c r="BM366" s="53"/>
      <c r="BW366" s="53"/>
      <c r="CG366" s="53"/>
      <c r="CR366" s="53"/>
      <c r="CV366" s="243"/>
      <c r="CW366" s="243"/>
      <c r="CX366" s="243"/>
      <c r="CY366" s="243"/>
      <c r="CZ366" s="243"/>
      <c r="DC366" s="53"/>
      <c r="DG366" s="243"/>
      <c r="DH366" s="243"/>
      <c r="DI366" s="243"/>
      <c r="DJ366" s="243"/>
      <c r="DM366" s="53"/>
      <c r="DQ366" s="243"/>
      <c r="DR366" s="243"/>
      <c r="DS366" s="243"/>
      <c r="DT366" s="243"/>
      <c r="DW366" s="53"/>
      <c r="EA366" s="243"/>
      <c r="EB366" s="243"/>
      <c r="EC366" s="243"/>
      <c r="ED366" s="243"/>
      <c r="EG366" s="53"/>
      <c r="EK366" s="243"/>
      <c r="EL366" s="243"/>
      <c r="EM366" s="243"/>
      <c r="EN366" s="243"/>
      <c r="EO366" s="243"/>
      <c r="ER366" s="53"/>
      <c r="EV366" s="243"/>
      <c r="EW366" s="243"/>
      <c r="EX366" s="243"/>
      <c r="EY366" s="243"/>
      <c r="IB366" s="53"/>
      <c r="IJ366" s="245"/>
      <c r="IM366" s="53"/>
      <c r="IU366" s="245"/>
    </row>
    <row r="367" spans="1:255" s="132" customFormat="1" x14ac:dyDescent="0.2">
      <c r="A367" s="53"/>
      <c r="B367"/>
      <c r="C367"/>
      <c r="D367"/>
      <c r="E367"/>
      <c r="F367"/>
      <c r="G367"/>
      <c r="H367"/>
      <c r="I367"/>
      <c r="J367"/>
      <c r="K367"/>
      <c r="L367"/>
      <c r="M367"/>
      <c r="N367"/>
      <c r="O367" s="53"/>
      <c r="P367"/>
      <c r="Q367"/>
      <c r="R367"/>
      <c r="S367"/>
      <c r="T367"/>
      <c r="U367"/>
      <c r="V367"/>
      <c r="W367"/>
      <c r="Y367" s="53"/>
      <c r="AI367" s="53"/>
      <c r="AS367" s="53"/>
      <c r="BC367" s="53"/>
      <c r="BM367" s="53"/>
      <c r="BW367" s="53"/>
      <c r="CG367" s="53"/>
      <c r="CR367" s="53"/>
      <c r="CV367" s="243"/>
      <c r="CW367" s="243"/>
      <c r="CX367" s="243"/>
      <c r="CY367" s="243"/>
      <c r="CZ367" s="243"/>
      <c r="DC367" s="53"/>
      <c r="DG367" s="243"/>
      <c r="DH367" s="243"/>
      <c r="DI367" s="243"/>
      <c r="DJ367" s="243"/>
      <c r="DM367" s="53"/>
      <c r="DQ367" s="243"/>
      <c r="DR367" s="243"/>
      <c r="DS367" s="243"/>
      <c r="DT367" s="243"/>
      <c r="DW367" s="53"/>
      <c r="EA367" s="243"/>
      <c r="EB367" s="243"/>
      <c r="EC367" s="243"/>
      <c r="ED367" s="243"/>
      <c r="EG367" s="53"/>
      <c r="EK367" s="243"/>
      <c r="EL367" s="243"/>
      <c r="EM367" s="243"/>
      <c r="EN367" s="243"/>
      <c r="EO367" s="243"/>
      <c r="ER367" s="53"/>
      <c r="EV367" s="243"/>
      <c r="EW367" s="243"/>
      <c r="EX367" s="243"/>
      <c r="EY367" s="243"/>
      <c r="IB367" s="53"/>
      <c r="IJ367" s="245"/>
      <c r="IM367" s="53"/>
      <c r="IU367" s="245"/>
    </row>
    <row r="368" spans="1:255" s="132" customFormat="1" x14ac:dyDescent="0.2">
      <c r="A368" s="53"/>
      <c r="B368"/>
      <c r="C368"/>
      <c r="D368"/>
      <c r="E368"/>
      <c r="F368"/>
      <c r="G368"/>
      <c r="H368"/>
      <c r="I368"/>
      <c r="J368"/>
      <c r="K368"/>
      <c r="L368"/>
      <c r="M368"/>
      <c r="N368"/>
      <c r="O368" s="53"/>
      <c r="P368"/>
      <c r="Q368"/>
      <c r="R368"/>
      <c r="S368"/>
      <c r="T368"/>
      <c r="U368"/>
      <c r="V368"/>
      <c r="W368"/>
      <c r="Y368" s="53"/>
      <c r="AI368" s="53"/>
      <c r="AS368" s="53"/>
      <c r="BC368" s="53"/>
      <c r="BM368" s="53"/>
      <c r="BW368" s="53"/>
      <c r="CG368" s="53"/>
      <c r="CR368" s="53"/>
      <c r="CV368" s="243"/>
      <c r="CW368" s="243"/>
      <c r="CX368" s="243"/>
      <c r="CY368" s="243"/>
      <c r="CZ368" s="243"/>
      <c r="DC368" s="53"/>
      <c r="DG368" s="243"/>
      <c r="DH368" s="243"/>
      <c r="DI368" s="243"/>
      <c r="DJ368" s="243"/>
      <c r="DM368" s="53"/>
      <c r="DQ368" s="243"/>
      <c r="DR368" s="243"/>
      <c r="DS368" s="243"/>
      <c r="DT368" s="243"/>
      <c r="DW368" s="53"/>
      <c r="EA368" s="243"/>
      <c r="EB368" s="243"/>
      <c r="EC368" s="243"/>
      <c r="ED368" s="243"/>
      <c r="EG368" s="53"/>
      <c r="EK368" s="243"/>
      <c r="EL368" s="243"/>
      <c r="EM368" s="243"/>
      <c r="EN368" s="243"/>
      <c r="EO368" s="243"/>
      <c r="ER368" s="53"/>
      <c r="EV368" s="243"/>
      <c r="EW368" s="243"/>
      <c r="EX368" s="243"/>
      <c r="EY368" s="243"/>
      <c r="IB368" s="53"/>
      <c r="IJ368" s="245"/>
      <c r="IM368" s="53"/>
      <c r="IU368" s="245"/>
    </row>
    <row r="369" spans="1:255" s="132" customFormat="1" x14ac:dyDescent="0.2">
      <c r="A369" s="53"/>
      <c r="B369"/>
      <c r="C369"/>
      <c r="D369"/>
      <c r="E369"/>
      <c r="F369"/>
      <c r="G369"/>
      <c r="H369"/>
      <c r="I369"/>
      <c r="J369"/>
      <c r="K369"/>
      <c r="L369"/>
      <c r="M369"/>
      <c r="N369"/>
      <c r="O369" s="53"/>
      <c r="P369"/>
      <c r="Q369"/>
      <c r="R369"/>
      <c r="S369"/>
      <c r="T369"/>
      <c r="U369"/>
      <c r="V369"/>
      <c r="W369"/>
      <c r="Y369" s="53"/>
      <c r="AI369" s="53"/>
      <c r="AS369" s="53"/>
      <c r="BC369" s="53"/>
      <c r="BM369" s="53"/>
      <c r="BW369" s="53"/>
      <c r="CG369" s="53"/>
      <c r="CR369" s="53"/>
      <c r="CV369" s="243"/>
      <c r="CW369" s="243"/>
      <c r="CX369" s="243"/>
      <c r="CY369" s="243"/>
      <c r="CZ369" s="243"/>
      <c r="DC369" s="53"/>
      <c r="DG369" s="243"/>
      <c r="DH369" s="243"/>
      <c r="DI369" s="243"/>
      <c r="DJ369" s="243"/>
      <c r="DM369" s="53"/>
      <c r="DQ369" s="243"/>
      <c r="DR369" s="243"/>
      <c r="DS369" s="243"/>
      <c r="DT369" s="243"/>
      <c r="DW369" s="53"/>
      <c r="EA369" s="243"/>
      <c r="EB369" s="243"/>
      <c r="EC369" s="243"/>
      <c r="ED369" s="243"/>
      <c r="EG369" s="53"/>
      <c r="EK369" s="243"/>
      <c r="EL369" s="243"/>
      <c r="EM369" s="243"/>
      <c r="EN369" s="243"/>
      <c r="EO369" s="243"/>
      <c r="ER369" s="53"/>
      <c r="EV369" s="243"/>
      <c r="EW369" s="243"/>
      <c r="EX369" s="243"/>
      <c r="EY369" s="243"/>
      <c r="IB369" s="53"/>
      <c r="IJ369" s="245"/>
      <c r="IM369" s="53"/>
      <c r="IU369" s="245"/>
    </row>
    <row r="370" spans="1:255" s="132" customFormat="1" x14ac:dyDescent="0.2">
      <c r="A370" s="53"/>
      <c r="B370"/>
      <c r="C370"/>
      <c r="D370"/>
      <c r="E370"/>
      <c r="F370"/>
      <c r="G370"/>
      <c r="H370"/>
      <c r="I370"/>
      <c r="J370"/>
      <c r="K370"/>
      <c r="L370"/>
      <c r="M370"/>
      <c r="N370"/>
      <c r="O370" s="53"/>
      <c r="P370"/>
      <c r="Q370"/>
      <c r="R370"/>
      <c r="S370"/>
      <c r="T370"/>
      <c r="U370"/>
      <c r="V370"/>
      <c r="W370"/>
      <c r="Y370" s="53"/>
      <c r="AI370" s="53"/>
      <c r="AS370" s="53"/>
      <c r="BC370" s="53"/>
      <c r="BM370" s="53"/>
      <c r="BW370" s="53"/>
      <c r="CG370" s="53"/>
      <c r="CR370" s="53"/>
      <c r="CV370" s="243"/>
      <c r="CW370" s="243"/>
      <c r="CX370" s="243"/>
      <c r="CY370" s="243"/>
      <c r="CZ370" s="243"/>
      <c r="DC370" s="53"/>
      <c r="DG370" s="243"/>
      <c r="DH370" s="243"/>
      <c r="DI370" s="243"/>
      <c r="DJ370" s="243"/>
      <c r="DM370" s="53"/>
      <c r="DQ370" s="243"/>
      <c r="DR370" s="243"/>
      <c r="DS370" s="243"/>
      <c r="DT370" s="243"/>
      <c r="DW370" s="53"/>
      <c r="EA370" s="243"/>
      <c r="EB370" s="243"/>
      <c r="EC370" s="243"/>
      <c r="ED370" s="243"/>
      <c r="EG370" s="53"/>
      <c r="EK370" s="243"/>
      <c r="EL370" s="243"/>
      <c r="EM370" s="243"/>
      <c r="EN370" s="243"/>
      <c r="EO370" s="243"/>
      <c r="ER370" s="53"/>
      <c r="EV370" s="243"/>
      <c r="EW370" s="243"/>
      <c r="EX370" s="243"/>
      <c r="EY370" s="243"/>
      <c r="IB370" s="53"/>
      <c r="IJ370" s="245"/>
      <c r="IM370" s="53"/>
      <c r="IU370" s="245"/>
    </row>
    <row r="371" spans="1:255" s="132" customFormat="1" x14ac:dyDescent="0.2">
      <c r="A371" s="53"/>
      <c r="B371"/>
      <c r="C371"/>
      <c r="D371"/>
      <c r="E371"/>
      <c r="F371"/>
      <c r="G371"/>
      <c r="H371"/>
      <c r="I371"/>
      <c r="J371"/>
      <c r="K371"/>
      <c r="L371"/>
      <c r="M371"/>
      <c r="N371"/>
      <c r="O371" s="53"/>
      <c r="P371"/>
      <c r="Q371"/>
      <c r="R371"/>
      <c r="S371"/>
      <c r="T371"/>
      <c r="U371"/>
      <c r="V371"/>
      <c r="W371"/>
      <c r="Y371" s="53"/>
      <c r="AI371" s="53"/>
      <c r="AS371" s="53"/>
      <c r="BC371" s="53"/>
      <c r="BM371" s="53"/>
      <c r="BW371" s="53"/>
      <c r="CG371" s="53"/>
      <c r="CR371" s="53"/>
      <c r="CV371" s="243"/>
      <c r="CW371" s="243"/>
      <c r="CX371" s="243"/>
      <c r="CY371" s="243"/>
      <c r="CZ371" s="243"/>
      <c r="DC371" s="53"/>
      <c r="DG371" s="243"/>
      <c r="DH371" s="243"/>
      <c r="DI371" s="243"/>
      <c r="DJ371" s="243"/>
      <c r="DM371" s="53"/>
      <c r="DQ371" s="243"/>
      <c r="DR371" s="243"/>
      <c r="DS371" s="243"/>
      <c r="DT371" s="243"/>
      <c r="DW371" s="53"/>
      <c r="EA371" s="243"/>
      <c r="EB371" s="243"/>
      <c r="EC371" s="243"/>
      <c r="ED371" s="243"/>
      <c r="EG371" s="53"/>
      <c r="EK371" s="243"/>
      <c r="EL371" s="243"/>
      <c r="EM371" s="243"/>
      <c r="EN371" s="243"/>
      <c r="EO371" s="243"/>
      <c r="ER371" s="53"/>
      <c r="EV371" s="243"/>
      <c r="EW371" s="243"/>
      <c r="EX371" s="243"/>
      <c r="EY371" s="243"/>
      <c r="IB371" s="53"/>
      <c r="IJ371" s="245"/>
      <c r="IM371" s="53"/>
      <c r="IU371" s="245"/>
    </row>
    <row r="372" spans="1:255" s="132" customFormat="1" x14ac:dyDescent="0.2">
      <c r="A372" s="53"/>
      <c r="B372"/>
      <c r="C372"/>
      <c r="D372"/>
      <c r="E372"/>
      <c r="F372"/>
      <c r="G372"/>
      <c r="H372"/>
      <c r="I372"/>
      <c r="J372"/>
      <c r="K372"/>
      <c r="L372"/>
      <c r="M372"/>
      <c r="N372"/>
      <c r="O372" s="53"/>
      <c r="P372"/>
      <c r="Q372"/>
      <c r="R372"/>
      <c r="S372"/>
      <c r="T372"/>
      <c r="U372"/>
      <c r="V372"/>
      <c r="W372"/>
      <c r="Y372" s="53"/>
      <c r="AI372" s="53"/>
      <c r="AS372" s="53"/>
      <c r="BC372" s="53"/>
      <c r="BM372" s="53"/>
      <c r="BW372" s="53"/>
      <c r="CG372" s="53"/>
      <c r="CR372" s="53"/>
      <c r="CV372" s="243"/>
      <c r="CW372" s="243"/>
      <c r="CX372" s="243"/>
      <c r="CY372" s="243"/>
      <c r="CZ372" s="243"/>
      <c r="DC372" s="53"/>
      <c r="DG372" s="243"/>
      <c r="DH372" s="243"/>
      <c r="DI372" s="243"/>
      <c r="DJ372" s="243"/>
      <c r="DM372" s="53"/>
      <c r="DQ372" s="243"/>
      <c r="DR372" s="243"/>
      <c r="DS372" s="243"/>
      <c r="DT372" s="243"/>
      <c r="DW372" s="53"/>
      <c r="EA372" s="243"/>
      <c r="EB372" s="243"/>
      <c r="EC372" s="243"/>
      <c r="ED372" s="243"/>
      <c r="EG372" s="53"/>
      <c r="EK372" s="243"/>
      <c r="EL372" s="243"/>
      <c r="EM372" s="243"/>
      <c r="EN372" s="243"/>
      <c r="EO372" s="243"/>
      <c r="ER372" s="53"/>
      <c r="EV372" s="243"/>
      <c r="EW372" s="243"/>
      <c r="EX372" s="243"/>
      <c r="EY372" s="243"/>
      <c r="IB372" s="53"/>
      <c r="IJ372" s="245"/>
      <c r="IM372" s="53"/>
      <c r="IU372" s="245"/>
    </row>
    <row r="373" spans="1:255" s="132" customFormat="1" x14ac:dyDescent="0.2">
      <c r="A373" s="53"/>
      <c r="B373"/>
      <c r="C373"/>
      <c r="D373"/>
      <c r="E373"/>
      <c r="F373"/>
      <c r="G373"/>
      <c r="H373"/>
      <c r="I373"/>
      <c r="J373"/>
      <c r="K373"/>
      <c r="L373"/>
      <c r="M373"/>
      <c r="N373"/>
      <c r="O373" s="53"/>
      <c r="P373"/>
      <c r="Q373"/>
      <c r="R373"/>
      <c r="S373"/>
      <c r="T373"/>
      <c r="U373"/>
      <c r="V373"/>
      <c r="W373"/>
      <c r="Y373" s="53"/>
      <c r="AI373" s="53"/>
      <c r="AS373" s="53"/>
      <c r="BC373" s="53"/>
      <c r="BM373" s="53"/>
      <c r="BW373" s="53"/>
      <c r="CG373" s="53"/>
      <c r="CR373" s="53"/>
      <c r="CV373" s="243"/>
      <c r="CW373" s="243"/>
      <c r="CX373" s="243"/>
      <c r="CY373" s="243"/>
      <c r="CZ373" s="243"/>
      <c r="DC373" s="53"/>
      <c r="DG373" s="243"/>
      <c r="DH373" s="243"/>
      <c r="DI373" s="243"/>
      <c r="DJ373" s="243"/>
      <c r="DM373" s="53"/>
      <c r="DQ373" s="243"/>
      <c r="DR373" s="243"/>
      <c r="DS373" s="243"/>
      <c r="DT373" s="243"/>
      <c r="DW373" s="53"/>
      <c r="EA373" s="243"/>
      <c r="EB373" s="243"/>
      <c r="EC373" s="243"/>
      <c r="ED373" s="243"/>
      <c r="EG373" s="53"/>
      <c r="EK373" s="243"/>
      <c r="EL373" s="243"/>
      <c r="EM373" s="243"/>
      <c r="EN373" s="243"/>
      <c r="EO373" s="243"/>
      <c r="ER373" s="53"/>
      <c r="EV373" s="243"/>
      <c r="EW373" s="243"/>
      <c r="EX373" s="243"/>
      <c r="EY373" s="243"/>
      <c r="IB373" s="53"/>
      <c r="IJ373" s="245"/>
      <c r="IM373" s="53"/>
      <c r="IU373" s="245"/>
    </row>
    <row r="374" spans="1:255" s="132" customFormat="1" x14ac:dyDescent="0.2">
      <c r="A374" s="53"/>
      <c r="B374"/>
      <c r="C374"/>
      <c r="D374"/>
      <c r="E374"/>
      <c r="F374"/>
      <c r="G374"/>
      <c r="H374"/>
      <c r="I374"/>
      <c r="J374"/>
      <c r="K374"/>
      <c r="L374"/>
      <c r="M374"/>
      <c r="N374"/>
      <c r="O374" s="53"/>
      <c r="P374"/>
      <c r="Q374"/>
      <c r="R374"/>
      <c r="S374"/>
      <c r="T374"/>
      <c r="U374"/>
      <c r="V374"/>
      <c r="W374"/>
      <c r="Y374" s="53"/>
      <c r="AI374" s="53"/>
      <c r="AS374" s="53"/>
      <c r="BC374" s="53"/>
      <c r="BM374" s="53"/>
      <c r="BW374" s="53"/>
      <c r="CG374" s="53"/>
      <c r="CR374" s="53"/>
      <c r="CV374" s="243"/>
      <c r="CW374" s="243"/>
      <c r="CX374" s="243"/>
      <c r="CY374" s="243"/>
      <c r="CZ374" s="243"/>
      <c r="DC374" s="53"/>
      <c r="DG374" s="243"/>
      <c r="DH374" s="243"/>
      <c r="DI374" s="243"/>
      <c r="DJ374" s="243"/>
      <c r="DM374" s="53"/>
      <c r="DQ374" s="243"/>
      <c r="DR374" s="243"/>
      <c r="DS374" s="243"/>
      <c r="DT374" s="243"/>
      <c r="DW374" s="53"/>
      <c r="EA374" s="243"/>
      <c r="EB374" s="243"/>
      <c r="EC374" s="243"/>
      <c r="ED374" s="243"/>
      <c r="EG374" s="53"/>
      <c r="EK374" s="243"/>
      <c r="EL374" s="243"/>
      <c r="EM374" s="243"/>
      <c r="EN374" s="243"/>
      <c r="EO374" s="243"/>
      <c r="ER374" s="53"/>
      <c r="EV374" s="243"/>
      <c r="EW374" s="243"/>
      <c r="EX374" s="243"/>
      <c r="EY374" s="243"/>
      <c r="IB374" s="53"/>
      <c r="IJ374" s="245"/>
      <c r="IM374" s="53"/>
      <c r="IU374" s="245"/>
    </row>
    <row r="375" spans="1:255" s="132" customFormat="1" x14ac:dyDescent="0.2">
      <c r="A375" s="53"/>
      <c r="B375"/>
      <c r="C375"/>
      <c r="D375"/>
      <c r="E375"/>
      <c r="F375"/>
      <c r="G375"/>
      <c r="H375"/>
      <c r="I375"/>
      <c r="J375"/>
      <c r="K375"/>
      <c r="L375"/>
      <c r="M375"/>
      <c r="N375"/>
      <c r="O375" s="53"/>
      <c r="P375"/>
      <c r="Q375"/>
      <c r="R375"/>
      <c r="S375"/>
      <c r="T375"/>
      <c r="U375"/>
      <c r="V375"/>
      <c r="W375"/>
      <c r="Y375" s="53"/>
      <c r="AI375" s="53"/>
      <c r="AS375" s="53"/>
      <c r="BC375" s="53"/>
      <c r="BM375" s="53"/>
      <c r="BW375" s="53"/>
      <c r="CG375" s="53"/>
      <c r="CR375" s="53"/>
      <c r="CV375" s="243"/>
      <c r="CW375" s="243"/>
      <c r="CX375" s="243"/>
      <c r="CY375" s="243"/>
      <c r="CZ375" s="243"/>
      <c r="DC375" s="53"/>
      <c r="DG375" s="243"/>
      <c r="DH375" s="243"/>
      <c r="DI375" s="243"/>
      <c r="DJ375" s="243"/>
      <c r="DM375" s="53"/>
      <c r="DQ375" s="243"/>
      <c r="DR375" s="243"/>
      <c r="DS375" s="243"/>
      <c r="DT375" s="243"/>
      <c r="DW375" s="53"/>
      <c r="EA375" s="243"/>
      <c r="EB375" s="243"/>
      <c r="EC375" s="243"/>
      <c r="ED375" s="243"/>
      <c r="EG375" s="53"/>
      <c r="EK375" s="243"/>
      <c r="EL375" s="243"/>
      <c r="EM375" s="243"/>
      <c r="EN375" s="243"/>
      <c r="EO375" s="243"/>
      <c r="ER375" s="53"/>
      <c r="EV375" s="243"/>
      <c r="EW375" s="243"/>
      <c r="EX375" s="243"/>
      <c r="EY375" s="243"/>
      <c r="IB375" s="53"/>
      <c r="IJ375" s="245"/>
      <c r="IM375" s="53"/>
      <c r="IU375" s="245"/>
    </row>
    <row r="376" spans="1:255" s="132" customFormat="1" x14ac:dyDescent="0.2">
      <c r="A376" s="53"/>
      <c r="B376"/>
      <c r="C376"/>
      <c r="D376"/>
      <c r="E376"/>
      <c r="F376"/>
      <c r="G376"/>
      <c r="H376"/>
      <c r="I376"/>
      <c r="J376"/>
      <c r="K376"/>
      <c r="L376"/>
      <c r="M376"/>
      <c r="N376"/>
      <c r="O376" s="53"/>
      <c r="P376"/>
      <c r="Q376"/>
      <c r="R376"/>
      <c r="S376"/>
      <c r="T376"/>
      <c r="U376"/>
      <c r="V376"/>
      <c r="W376"/>
      <c r="Y376" s="53"/>
      <c r="AI376" s="53"/>
      <c r="AS376" s="53"/>
      <c r="BC376" s="53"/>
      <c r="BM376" s="53"/>
      <c r="BW376" s="53"/>
      <c r="CG376" s="53"/>
      <c r="CR376" s="53"/>
      <c r="CV376" s="243"/>
      <c r="CW376" s="243"/>
      <c r="CX376" s="243"/>
      <c r="CY376" s="243"/>
      <c r="CZ376" s="243"/>
      <c r="DC376" s="53"/>
      <c r="DG376" s="243"/>
      <c r="DH376" s="243"/>
      <c r="DI376" s="243"/>
      <c r="DJ376" s="243"/>
      <c r="DM376" s="53"/>
      <c r="DQ376" s="243"/>
      <c r="DR376" s="243"/>
      <c r="DS376" s="243"/>
      <c r="DT376" s="243"/>
      <c r="DW376" s="53"/>
      <c r="EA376" s="243"/>
      <c r="EB376" s="243"/>
      <c r="EC376" s="243"/>
      <c r="ED376" s="243"/>
      <c r="EG376" s="53"/>
      <c r="EK376" s="243"/>
      <c r="EL376" s="243"/>
      <c r="EM376" s="243"/>
      <c r="EN376" s="243"/>
      <c r="EO376" s="243"/>
      <c r="ER376" s="53"/>
      <c r="EV376" s="243"/>
      <c r="EW376" s="243"/>
      <c r="EX376" s="243"/>
      <c r="EY376" s="243"/>
      <c r="IB376" s="53"/>
      <c r="IJ376" s="245"/>
      <c r="IM376" s="53"/>
      <c r="IU376" s="245"/>
    </row>
    <row r="377" spans="1:255" s="132" customFormat="1" x14ac:dyDescent="0.2">
      <c r="A377" s="53"/>
      <c r="B377"/>
      <c r="C377"/>
      <c r="D377"/>
      <c r="E377"/>
      <c r="F377"/>
      <c r="G377"/>
      <c r="H377"/>
      <c r="I377"/>
      <c r="J377"/>
      <c r="K377"/>
      <c r="L377"/>
      <c r="M377"/>
      <c r="N377"/>
      <c r="O377" s="53"/>
      <c r="P377"/>
      <c r="Q377"/>
      <c r="R377"/>
      <c r="S377"/>
      <c r="T377"/>
      <c r="U377"/>
      <c r="V377"/>
      <c r="W377"/>
      <c r="Y377" s="53"/>
      <c r="AI377" s="53"/>
      <c r="AS377" s="53"/>
      <c r="BC377" s="53"/>
      <c r="BM377" s="53"/>
      <c r="BW377" s="53"/>
      <c r="CG377" s="53"/>
      <c r="CR377" s="53"/>
      <c r="CV377" s="243"/>
      <c r="CW377" s="243"/>
      <c r="CX377" s="243"/>
      <c r="CY377" s="243"/>
      <c r="CZ377" s="243"/>
      <c r="DC377" s="53"/>
      <c r="DG377" s="243"/>
      <c r="DH377" s="243"/>
      <c r="DI377" s="243"/>
      <c r="DJ377" s="243"/>
      <c r="DM377" s="53"/>
      <c r="DQ377" s="243"/>
      <c r="DR377" s="243"/>
      <c r="DS377" s="243"/>
      <c r="DT377" s="243"/>
      <c r="DW377" s="53"/>
      <c r="EA377" s="243"/>
      <c r="EB377" s="243"/>
      <c r="EC377" s="243"/>
      <c r="ED377" s="243"/>
      <c r="EG377" s="53"/>
      <c r="EK377" s="243"/>
      <c r="EL377" s="243"/>
      <c r="EM377" s="243"/>
      <c r="EN377" s="243"/>
      <c r="EO377" s="243"/>
      <c r="ER377" s="53"/>
      <c r="EV377" s="243"/>
      <c r="EW377" s="243"/>
      <c r="EX377" s="243"/>
      <c r="EY377" s="243"/>
      <c r="IB377" s="53"/>
      <c r="IJ377" s="245"/>
      <c r="IM377" s="53"/>
      <c r="IU377" s="245"/>
    </row>
    <row r="378" spans="1:255" s="132" customFormat="1" x14ac:dyDescent="0.2">
      <c r="A378" s="53"/>
      <c r="B378"/>
      <c r="C378"/>
      <c r="D378"/>
      <c r="E378"/>
      <c r="F378"/>
      <c r="G378"/>
      <c r="H378"/>
      <c r="I378"/>
      <c r="J378"/>
      <c r="K378"/>
      <c r="L378"/>
      <c r="M378"/>
      <c r="N378"/>
      <c r="O378" s="53"/>
      <c r="P378"/>
      <c r="Q378"/>
      <c r="R378"/>
      <c r="S378"/>
      <c r="T378"/>
      <c r="U378"/>
      <c r="V378"/>
      <c r="W378"/>
      <c r="Y378" s="53"/>
      <c r="AI378" s="53"/>
      <c r="AS378" s="53"/>
      <c r="BC378" s="53"/>
      <c r="BM378" s="53"/>
      <c r="BW378" s="53"/>
      <c r="CG378" s="53"/>
      <c r="CR378" s="53"/>
      <c r="CV378" s="243"/>
      <c r="CW378" s="243"/>
      <c r="CX378" s="243"/>
      <c r="CY378" s="243"/>
      <c r="CZ378" s="243"/>
      <c r="DC378" s="53"/>
      <c r="DG378" s="243"/>
      <c r="DH378" s="243"/>
      <c r="DI378" s="243"/>
      <c r="DJ378" s="243"/>
      <c r="DM378" s="53"/>
      <c r="DQ378" s="243"/>
      <c r="DR378" s="243"/>
      <c r="DS378" s="243"/>
      <c r="DT378" s="243"/>
      <c r="DW378" s="53"/>
      <c r="EA378" s="243"/>
      <c r="EB378" s="243"/>
      <c r="EC378" s="243"/>
      <c r="ED378" s="243"/>
      <c r="EG378" s="53"/>
      <c r="EK378" s="243"/>
      <c r="EL378" s="243"/>
      <c r="EM378" s="243"/>
      <c r="EN378" s="243"/>
      <c r="EO378" s="243"/>
      <c r="ER378" s="53"/>
      <c r="EV378" s="243"/>
      <c r="EW378" s="243"/>
      <c r="EX378" s="243"/>
      <c r="EY378" s="243"/>
      <c r="IB378" s="53"/>
      <c r="IJ378" s="245"/>
      <c r="IM378" s="53"/>
      <c r="IU378" s="245"/>
    </row>
    <row r="379" spans="1:255" s="132" customFormat="1" x14ac:dyDescent="0.2">
      <c r="A379" s="53"/>
      <c r="B379"/>
      <c r="C379"/>
      <c r="D379"/>
      <c r="E379"/>
      <c r="F379"/>
      <c r="G379"/>
      <c r="H379"/>
      <c r="I379"/>
      <c r="J379"/>
      <c r="K379"/>
      <c r="L379"/>
      <c r="M379"/>
      <c r="N379"/>
      <c r="O379" s="53"/>
      <c r="P379"/>
      <c r="Q379"/>
      <c r="R379"/>
      <c r="S379"/>
      <c r="T379"/>
      <c r="U379"/>
      <c r="V379"/>
      <c r="W379"/>
      <c r="Y379" s="53"/>
      <c r="AI379" s="53"/>
      <c r="AS379" s="53"/>
      <c r="BC379" s="53"/>
      <c r="BM379" s="53"/>
      <c r="BW379" s="53"/>
      <c r="CG379" s="53"/>
      <c r="CR379" s="53"/>
      <c r="CV379" s="243"/>
      <c r="CW379" s="243"/>
      <c r="CX379" s="243"/>
      <c r="CY379" s="243"/>
      <c r="CZ379" s="243"/>
      <c r="DC379" s="53"/>
      <c r="DG379" s="243"/>
      <c r="DH379" s="243"/>
      <c r="DI379" s="243"/>
      <c r="DJ379" s="243"/>
      <c r="DM379" s="53"/>
      <c r="DQ379" s="243"/>
      <c r="DR379" s="243"/>
      <c r="DS379" s="243"/>
      <c r="DT379" s="243"/>
      <c r="DW379" s="53"/>
      <c r="EA379" s="243"/>
      <c r="EB379" s="243"/>
      <c r="EC379" s="243"/>
      <c r="ED379" s="243"/>
      <c r="EG379" s="53"/>
      <c r="EK379" s="243"/>
      <c r="EL379" s="243"/>
      <c r="EM379" s="243"/>
      <c r="EN379" s="243"/>
      <c r="EO379" s="243"/>
      <c r="ER379" s="53"/>
      <c r="EV379" s="243"/>
      <c r="EW379" s="243"/>
      <c r="EX379" s="243"/>
      <c r="EY379" s="243"/>
      <c r="IB379" s="53"/>
      <c r="IJ379" s="245"/>
      <c r="IM379" s="53"/>
      <c r="IU379" s="245"/>
    </row>
    <row r="380" spans="1:255" s="132" customFormat="1" x14ac:dyDescent="0.2">
      <c r="A380" s="53"/>
      <c r="B380"/>
      <c r="C380"/>
      <c r="D380"/>
      <c r="E380"/>
      <c r="F380"/>
      <c r="G380"/>
      <c r="H380"/>
      <c r="I380"/>
      <c r="J380"/>
      <c r="K380"/>
      <c r="L380"/>
      <c r="M380"/>
      <c r="N380"/>
      <c r="O380" s="53"/>
      <c r="P380"/>
      <c r="Q380"/>
      <c r="R380"/>
      <c r="S380"/>
      <c r="T380"/>
      <c r="U380"/>
      <c r="V380"/>
      <c r="W380"/>
      <c r="Y380" s="53"/>
      <c r="AI380" s="53"/>
      <c r="AS380" s="53"/>
      <c r="BC380" s="53"/>
      <c r="BM380" s="53"/>
      <c r="BW380" s="53"/>
      <c r="CG380" s="53"/>
      <c r="CR380" s="53"/>
      <c r="CV380" s="243"/>
      <c r="CW380" s="243"/>
      <c r="CX380" s="243"/>
      <c r="CY380" s="243"/>
      <c r="CZ380" s="243"/>
      <c r="DC380" s="53"/>
      <c r="DG380" s="243"/>
      <c r="DH380" s="243"/>
      <c r="DI380" s="243"/>
      <c r="DJ380" s="243"/>
      <c r="DM380" s="53"/>
      <c r="DQ380" s="243"/>
      <c r="DR380" s="243"/>
      <c r="DS380" s="243"/>
      <c r="DT380" s="243"/>
      <c r="DW380" s="53"/>
      <c r="EA380" s="243"/>
      <c r="EB380" s="243"/>
      <c r="EC380" s="243"/>
      <c r="ED380" s="243"/>
      <c r="EG380" s="53"/>
      <c r="EK380" s="243"/>
      <c r="EL380" s="243"/>
      <c r="EM380" s="243"/>
      <c r="EN380" s="243"/>
      <c r="EO380" s="243"/>
      <c r="ER380" s="53"/>
      <c r="EV380" s="243"/>
      <c r="EW380" s="243"/>
      <c r="EX380" s="243"/>
      <c r="EY380" s="243"/>
      <c r="IB380" s="53"/>
      <c r="IJ380" s="245"/>
      <c r="IM380" s="53"/>
      <c r="IU380" s="245"/>
    </row>
    <row r="381" spans="1:255" s="132" customFormat="1" x14ac:dyDescent="0.2">
      <c r="A381" s="53"/>
      <c r="B381"/>
      <c r="C381"/>
      <c r="D381"/>
      <c r="E381"/>
      <c r="F381"/>
      <c r="G381"/>
      <c r="H381"/>
      <c r="I381"/>
      <c r="J381"/>
      <c r="K381"/>
      <c r="L381"/>
      <c r="M381"/>
      <c r="N381"/>
      <c r="O381" s="53"/>
      <c r="P381"/>
      <c r="Q381"/>
      <c r="R381"/>
      <c r="S381"/>
      <c r="T381"/>
      <c r="U381"/>
      <c r="V381"/>
      <c r="W381"/>
      <c r="Y381" s="53"/>
      <c r="AI381" s="53"/>
      <c r="AS381" s="53"/>
      <c r="BC381" s="53"/>
      <c r="BM381" s="53"/>
      <c r="BW381" s="53"/>
      <c r="CG381" s="53"/>
      <c r="CR381" s="53"/>
      <c r="CV381" s="243"/>
      <c r="CW381" s="243"/>
      <c r="CX381" s="243"/>
      <c r="CY381" s="243"/>
      <c r="CZ381" s="243"/>
      <c r="DC381" s="53"/>
      <c r="DG381" s="243"/>
      <c r="DH381" s="243"/>
      <c r="DI381" s="243"/>
      <c r="DJ381" s="243"/>
      <c r="DM381" s="53"/>
      <c r="DQ381" s="243"/>
      <c r="DR381" s="243"/>
      <c r="DS381" s="243"/>
      <c r="DT381" s="243"/>
      <c r="DW381" s="53"/>
      <c r="EA381" s="243"/>
      <c r="EB381" s="243"/>
      <c r="EC381" s="243"/>
      <c r="ED381" s="243"/>
      <c r="EG381" s="53"/>
      <c r="EK381" s="243"/>
      <c r="EL381" s="243"/>
      <c r="EM381" s="243"/>
      <c r="EN381" s="243"/>
      <c r="EO381" s="243"/>
      <c r="ER381" s="53"/>
      <c r="EV381" s="243"/>
      <c r="EW381" s="243"/>
      <c r="EX381" s="243"/>
      <c r="EY381" s="243"/>
      <c r="IB381" s="53"/>
      <c r="IJ381" s="245"/>
      <c r="IM381" s="53"/>
      <c r="IU381" s="245"/>
    </row>
    <row r="382" spans="1:255" s="132" customFormat="1" x14ac:dyDescent="0.2">
      <c r="A382" s="53"/>
      <c r="B382"/>
      <c r="C382"/>
      <c r="D382"/>
      <c r="E382"/>
      <c r="F382"/>
      <c r="G382"/>
      <c r="H382"/>
      <c r="I382"/>
      <c r="J382"/>
      <c r="K382"/>
      <c r="L382"/>
      <c r="M382"/>
      <c r="N382"/>
      <c r="O382" s="53"/>
      <c r="P382"/>
      <c r="Q382"/>
      <c r="R382"/>
      <c r="S382"/>
      <c r="T382"/>
      <c r="U382"/>
      <c r="V382"/>
      <c r="W382"/>
      <c r="Y382" s="53"/>
      <c r="AI382" s="53"/>
      <c r="AS382" s="53"/>
      <c r="BC382" s="53"/>
      <c r="BM382" s="53"/>
      <c r="BW382" s="53"/>
      <c r="CG382" s="53"/>
      <c r="CR382" s="53"/>
      <c r="CV382" s="243"/>
      <c r="CW382" s="243"/>
      <c r="CX382" s="243"/>
      <c r="CY382" s="243"/>
      <c r="CZ382" s="243"/>
      <c r="DC382" s="53"/>
      <c r="DG382" s="243"/>
      <c r="DH382" s="243"/>
      <c r="DI382" s="243"/>
      <c r="DJ382" s="243"/>
      <c r="DM382" s="53"/>
      <c r="DQ382" s="243"/>
      <c r="DR382" s="243"/>
      <c r="DS382" s="243"/>
      <c r="DT382" s="243"/>
      <c r="DW382" s="53"/>
      <c r="EA382" s="243"/>
      <c r="EB382" s="243"/>
      <c r="EC382" s="243"/>
      <c r="ED382" s="243"/>
      <c r="EG382" s="53"/>
      <c r="EK382" s="243"/>
      <c r="EL382" s="243"/>
      <c r="EM382" s="243"/>
      <c r="EN382" s="243"/>
      <c r="EO382" s="243"/>
      <c r="ER382" s="53"/>
      <c r="EV382" s="243"/>
      <c r="EW382" s="243"/>
      <c r="EX382" s="243"/>
      <c r="EY382" s="243"/>
      <c r="IB382" s="53"/>
      <c r="IJ382" s="245"/>
      <c r="IM382" s="53"/>
      <c r="IU382" s="245"/>
    </row>
    <row r="383" spans="1:255" s="132" customFormat="1" x14ac:dyDescent="0.2">
      <c r="A383" s="53"/>
      <c r="B383"/>
      <c r="C383"/>
      <c r="D383"/>
      <c r="E383"/>
      <c r="F383"/>
      <c r="G383"/>
      <c r="H383"/>
      <c r="I383"/>
      <c r="J383"/>
      <c r="K383"/>
      <c r="L383"/>
      <c r="M383"/>
      <c r="N383"/>
      <c r="O383" s="53"/>
      <c r="P383"/>
      <c r="Q383"/>
      <c r="R383"/>
      <c r="S383"/>
      <c r="T383"/>
      <c r="U383"/>
      <c r="V383"/>
      <c r="W383"/>
      <c r="Y383" s="53"/>
      <c r="AI383" s="53"/>
      <c r="AS383" s="53"/>
      <c r="BC383" s="53"/>
      <c r="BM383" s="53"/>
      <c r="BW383" s="53"/>
      <c r="CG383" s="53"/>
      <c r="CR383" s="53"/>
      <c r="CV383" s="243"/>
      <c r="CW383" s="243"/>
      <c r="CX383" s="243"/>
      <c r="CY383" s="243"/>
      <c r="CZ383" s="243"/>
      <c r="DC383" s="53"/>
      <c r="DG383" s="243"/>
      <c r="DH383" s="243"/>
      <c r="DI383" s="243"/>
      <c r="DJ383" s="243"/>
      <c r="DM383" s="53"/>
      <c r="DQ383" s="243"/>
      <c r="DR383" s="243"/>
      <c r="DS383" s="243"/>
      <c r="DT383" s="243"/>
      <c r="DW383" s="53"/>
      <c r="EA383" s="243"/>
      <c r="EB383" s="243"/>
      <c r="EC383" s="243"/>
      <c r="ED383" s="243"/>
      <c r="EG383" s="53"/>
      <c r="EK383" s="243"/>
      <c r="EL383" s="243"/>
      <c r="EM383" s="243"/>
      <c r="EN383" s="243"/>
      <c r="EO383" s="243"/>
      <c r="ER383" s="53"/>
      <c r="EV383" s="243"/>
      <c r="EW383" s="243"/>
      <c r="EX383" s="243"/>
      <c r="EY383" s="243"/>
      <c r="IB383" s="53"/>
      <c r="IJ383" s="245"/>
      <c r="IM383" s="53"/>
      <c r="IU383" s="245"/>
    </row>
    <row r="384" spans="1:255" s="132" customFormat="1" x14ac:dyDescent="0.2">
      <c r="A384" s="53"/>
      <c r="B384"/>
      <c r="C384"/>
      <c r="D384"/>
      <c r="E384"/>
      <c r="F384"/>
      <c r="G384"/>
      <c r="H384"/>
      <c r="I384"/>
      <c r="J384"/>
      <c r="K384"/>
      <c r="L384"/>
      <c r="M384"/>
      <c r="N384"/>
      <c r="O384" s="53"/>
      <c r="P384"/>
      <c r="Q384"/>
      <c r="R384"/>
      <c r="S384"/>
      <c r="T384"/>
      <c r="U384"/>
      <c r="V384"/>
      <c r="W384"/>
      <c r="Y384" s="53"/>
      <c r="AI384" s="53"/>
      <c r="AS384" s="53"/>
      <c r="BC384" s="53"/>
      <c r="BM384" s="53"/>
      <c r="BW384" s="53"/>
      <c r="CG384" s="53"/>
      <c r="CR384" s="53"/>
      <c r="CV384" s="243"/>
      <c r="CW384" s="243"/>
      <c r="CX384" s="243"/>
      <c r="CY384" s="243"/>
      <c r="CZ384" s="243"/>
      <c r="DC384" s="53"/>
      <c r="DG384" s="243"/>
      <c r="DH384" s="243"/>
      <c r="DI384" s="243"/>
      <c r="DJ384" s="243"/>
      <c r="DM384" s="53"/>
      <c r="DQ384" s="243"/>
      <c r="DR384" s="243"/>
      <c r="DS384" s="243"/>
      <c r="DT384" s="243"/>
      <c r="DW384" s="53"/>
      <c r="EA384" s="243"/>
      <c r="EB384" s="243"/>
      <c r="EC384" s="243"/>
      <c r="ED384" s="243"/>
      <c r="EG384" s="53"/>
      <c r="EK384" s="243"/>
      <c r="EL384" s="243"/>
      <c r="EM384" s="243"/>
      <c r="EN384" s="243"/>
      <c r="EO384" s="243"/>
      <c r="ER384" s="53"/>
      <c r="EV384" s="243"/>
      <c r="EW384" s="243"/>
      <c r="EX384" s="243"/>
      <c r="EY384" s="243"/>
      <c r="IB384" s="53"/>
      <c r="IJ384" s="245"/>
      <c r="IM384" s="53"/>
      <c r="IU384" s="245"/>
    </row>
    <row r="385" spans="1:255" s="132" customFormat="1" x14ac:dyDescent="0.2">
      <c r="A385" s="53"/>
      <c r="B385"/>
      <c r="C385"/>
      <c r="D385"/>
      <c r="E385"/>
      <c r="F385"/>
      <c r="G385"/>
      <c r="H385"/>
      <c r="I385"/>
      <c r="J385"/>
      <c r="K385"/>
      <c r="L385"/>
      <c r="M385"/>
      <c r="N385"/>
      <c r="O385" s="53"/>
      <c r="P385"/>
      <c r="Q385"/>
      <c r="R385"/>
      <c r="S385"/>
      <c r="T385"/>
      <c r="U385"/>
      <c r="V385"/>
      <c r="W385"/>
      <c r="Y385" s="53"/>
      <c r="AI385" s="53"/>
      <c r="AS385" s="53"/>
      <c r="BC385" s="53"/>
      <c r="BM385" s="53"/>
      <c r="BW385" s="53"/>
      <c r="CG385" s="53"/>
      <c r="CR385" s="53"/>
      <c r="CV385" s="243"/>
      <c r="CW385" s="243"/>
      <c r="CX385" s="243"/>
      <c r="CY385" s="243"/>
      <c r="CZ385" s="243"/>
      <c r="DC385" s="53"/>
      <c r="DG385" s="243"/>
      <c r="DH385" s="243"/>
      <c r="DI385" s="243"/>
      <c r="DJ385" s="243"/>
      <c r="DM385" s="53"/>
      <c r="DQ385" s="243"/>
      <c r="DR385" s="243"/>
      <c r="DS385" s="243"/>
      <c r="DT385" s="243"/>
      <c r="DW385" s="53"/>
      <c r="EA385" s="243"/>
      <c r="EB385" s="243"/>
      <c r="EC385" s="243"/>
      <c r="ED385" s="243"/>
      <c r="EG385" s="53"/>
      <c r="EK385" s="243"/>
      <c r="EL385" s="243"/>
      <c r="EM385" s="243"/>
      <c r="EN385" s="243"/>
      <c r="EO385" s="243"/>
      <c r="ER385" s="53"/>
      <c r="EV385" s="243"/>
      <c r="EW385" s="243"/>
      <c r="EX385" s="243"/>
      <c r="EY385" s="243"/>
      <c r="IB385" s="53"/>
      <c r="IJ385" s="245"/>
      <c r="IM385" s="53"/>
      <c r="IU385" s="245"/>
    </row>
    <row r="386" spans="1:255" s="132" customFormat="1" x14ac:dyDescent="0.2">
      <c r="A386" s="53"/>
      <c r="B386"/>
      <c r="C386"/>
      <c r="D386"/>
      <c r="E386"/>
      <c r="F386"/>
      <c r="G386"/>
      <c r="H386"/>
      <c r="I386"/>
      <c r="J386"/>
      <c r="K386"/>
      <c r="L386"/>
      <c r="M386"/>
      <c r="N386"/>
      <c r="O386" s="53"/>
      <c r="P386"/>
      <c r="Q386"/>
      <c r="R386"/>
      <c r="S386"/>
      <c r="T386"/>
      <c r="U386"/>
      <c r="V386"/>
      <c r="W386"/>
      <c r="Y386" s="53"/>
      <c r="AI386" s="53"/>
      <c r="AS386" s="53"/>
      <c r="BC386" s="53"/>
      <c r="BM386" s="53"/>
      <c r="BW386" s="53"/>
      <c r="CG386" s="53"/>
      <c r="CR386" s="53"/>
      <c r="CV386" s="243"/>
      <c r="CW386" s="243"/>
      <c r="CX386" s="243"/>
      <c r="CY386" s="243"/>
      <c r="CZ386" s="243"/>
      <c r="DC386" s="53"/>
      <c r="DG386" s="243"/>
      <c r="DH386" s="243"/>
      <c r="DI386" s="243"/>
      <c r="DJ386" s="243"/>
      <c r="DM386" s="53"/>
      <c r="DQ386" s="243"/>
      <c r="DR386" s="243"/>
      <c r="DS386" s="243"/>
      <c r="DT386" s="243"/>
      <c r="DW386" s="53"/>
      <c r="EA386" s="243"/>
      <c r="EB386" s="243"/>
      <c r="EC386" s="243"/>
      <c r="ED386" s="243"/>
      <c r="EG386" s="53"/>
      <c r="EK386" s="243"/>
      <c r="EL386" s="243"/>
      <c r="EM386" s="243"/>
      <c r="EN386" s="243"/>
      <c r="EO386" s="243"/>
      <c r="ER386" s="53"/>
      <c r="EV386" s="243"/>
      <c r="EW386" s="243"/>
      <c r="EX386" s="243"/>
      <c r="EY386" s="243"/>
      <c r="IB386" s="53"/>
      <c r="IJ386" s="245"/>
      <c r="IM386" s="53"/>
      <c r="IU386" s="245"/>
    </row>
    <row r="387" spans="1:255" s="132" customFormat="1" x14ac:dyDescent="0.2">
      <c r="A387" s="53"/>
      <c r="B387"/>
      <c r="C387"/>
      <c r="D387"/>
      <c r="E387"/>
      <c r="F387"/>
      <c r="G387"/>
      <c r="H387"/>
      <c r="I387"/>
      <c r="J387"/>
      <c r="K387"/>
      <c r="L387"/>
      <c r="M387"/>
      <c r="N387"/>
      <c r="O387" s="53"/>
      <c r="P387"/>
      <c r="Q387"/>
      <c r="R387"/>
      <c r="S387"/>
      <c r="T387"/>
      <c r="U387"/>
      <c r="V387"/>
      <c r="W387"/>
      <c r="Y387" s="53"/>
      <c r="AI387" s="53"/>
      <c r="AS387" s="53"/>
      <c r="BC387" s="53"/>
      <c r="BM387" s="53"/>
      <c r="BW387" s="53"/>
      <c r="CG387" s="53"/>
      <c r="CR387" s="53"/>
      <c r="CV387" s="243"/>
      <c r="CW387" s="243"/>
      <c r="CX387" s="243"/>
      <c r="CY387" s="243"/>
      <c r="CZ387" s="243"/>
      <c r="DC387" s="53"/>
      <c r="DG387" s="243"/>
      <c r="DH387" s="243"/>
      <c r="DI387" s="243"/>
      <c r="DJ387" s="243"/>
      <c r="DM387" s="53"/>
      <c r="DQ387" s="243"/>
      <c r="DR387" s="243"/>
      <c r="DS387" s="243"/>
      <c r="DT387" s="243"/>
      <c r="DW387" s="53"/>
      <c r="EA387" s="243"/>
      <c r="EB387" s="243"/>
      <c r="EC387" s="243"/>
      <c r="ED387" s="243"/>
      <c r="EG387" s="53"/>
      <c r="EK387" s="243"/>
      <c r="EL387" s="243"/>
      <c r="EM387" s="243"/>
      <c r="EN387" s="243"/>
      <c r="EO387" s="243"/>
      <c r="ER387" s="53"/>
      <c r="EV387" s="243"/>
      <c r="EW387" s="243"/>
      <c r="EX387" s="243"/>
      <c r="EY387" s="243"/>
      <c r="IB387" s="53"/>
      <c r="IJ387" s="245"/>
      <c r="IM387" s="53"/>
      <c r="IU387" s="245"/>
    </row>
    <row r="388" spans="1:255" s="132" customFormat="1" x14ac:dyDescent="0.2">
      <c r="A388" s="53"/>
      <c r="B388"/>
      <c r="C388"/>
      <c r="D388"/>
      <c r="E388"/>
      <c r="F388"/>
      <c r="G388"/>
      <c r="H388"/>
      <c r="I388"/>
      <c r="J388"/>
      <c r="K388"/>
      <c r="L388"/>
      <c r="M388"/>
      <c r="N388"/>
      <c r="O388" s="53"/>
      <c r="P388"/>
      <c r="Q388"/>
      <c r="R388"/>
      <c r="S388"/>
      <c r="T388"/>
      <c r="U388"/>
      <c r="V388"/>
      <c r="W388"/>
      <c r="Y388" s="53"/>
      <c r="AI388" s="53"/>
      <c r="AS388" s="53"/>
      <c r="BC388" s="53"/>
      <c r="BM388" s="53"/>
      <c r="BW388" s="53"/>
      <c r="CG388" s="53"/>
      <c r="CR388" s="53"/>
      <c r="CV388" s="243"/>
      <c r="CW388" s="243"/>
      <c r="CX388" s="243"/>
      <c r="CY388" s="243"/>
      <c r="CZ388" s="243"/>
      <c r="DC388" s="53"/>
      <c r="DG388" s="243"/>
      <c r="DH388" s="243"/>
      <c r="DI388" s="243"/>
      <c r="DJ388" s="243"/>
      <c r="DM388" s="53"/>
      <c r="DQ388" s="243"/>
      <c r="DR388" s="243"/>
      <c r="DS388" s="243"/>
      <c r="DT388" s="243"/>
      <c r="DW388" s="53"/>
      <c r="EA388" s="243"/>
      <c r="EB388" s="243"/>
      <c r="EC388" s="243"/>
      <c r="ED388" s="243"/>
      <c r="EG388" s="53"/>
      <c r="EK388" s="243"/>
      <c r="EL388" s="243"/>
      <c r="EM388" s="243"/>
      <c r="EN388" s="243"/>
      <c r="EO388" s="243"/>
      <c r="ER388" s="53"/>
      <c r="EV388" s="243"/>
      <c r="EW388" s="243"/>
      <c r="EX388" s="243"/>
      <c r="EY388" s="243"/>
      <c r="IB388" s="53"/>
      <c r="IJ388" s="245"/>
      <c r="IM388" s="53"/>
      <c r="IU388" s="245"/>
    </row>
    <row r="389" spans="1:255" s="132" customFormat="1" x14ac:dyDescent="0.2">
      <c r="A389" s="53"/>
      <c r="B389"/>
      <c r="C389"/>
      <c r="D389"/>
      <c r="E389"/>
      <c r="F389"/>
      <c r="G389"/>
      <c r="H389"/>
      <c r="I389"/>
      <c r="J389"/>
      <c r="K389"/>
      <c r="L389"/>
      <c r="M389"/>
      <c r="N389"/>
      <c r="O389" s="53"/>
      <c r="P389"/>
      <c r="Q389"/>
      <c r="R389"/>
      <c r="S389"/>
      <c r="T389"/>
      <c r="U389"/>
      <c r="V389"/>
      <c r="W389"/>
      <c r="Y389" s="53"/>
      <c r="AI389" s="53"/>
      <c r="AS389" s="53"/>
      <c r="BC389" s="53"/>
      <c r="BM389" s="53"/>
      <c r="BW389" s="53"/>
      <c r="CG389" s="53"/>
      <c r="CR389" s="53"/>
      <c r="CV389" s="243"/>
      <c r="CW389" s="243"/>
      <c r="CX389" s="243"/>
      <c r="CY389" s="243"/>
      <c r="CZ389" s="243"/>
      <c r="DC389" s="53"/>
      <c r="DG389" s="243"/>
      <c r="DH389" s="243"/>
      <c r="DI389" s="243"/>
      <c r="DJ389" s="243"/>
      <c r="DM389" s="53"/>
      <c r="DQ389" s="243"/>
      <c r="DR389" s="243"/>
      <c r="DS389" s="243"/>
      <c r="DT389" s="243"/>
      <c r="DW389" s="53"/>
      <c r="EA389" s="243"/>
      <c r="EB389" s="243"/>
      <c r="EC389" s="243"/>
      <c r="ED389" s="243"/>
      <c r="EG389" s="53"/>
      <c r="EK389" s="243"/>
      <c r="EL389" s="243"/>
      <c r="EM389" s="243"/>
      <c r="EN389" s="243"/>
      <c r="EO389" s="243"/>
      <c r="ER389" s="53"/>
      <c r="EV389" s="243"/>
      <c r="EW389" s="243"/>
      <c r="EX389" s="243"/>
      <c r="EY389" s="243"/>
      <c r="IB389" s="53"/>
      <c r="IJ389" s="245"/>
      <c r="IM389" s="53"/>
      <c r="IU389" s="245"/>
    </row>
    <row r="390" spans="1:255" s="132" customFormat="1" x14ac:dyDescent="0.2">
      <c r="A390" s="53"/>
      <c r="B390"/>
      <c r="C390"/>
      <c r="D390"/>
      <c r="E390"/>
      <c r="F390"/>
      <c r="G390"/>
      <c r="H390"/>
      <c r="I390"/>
      <c r="J390"/>
      <c r="K390"/>
      <c r="L390"/>
      <c r="M390"/>
      <c r="N390"/>
      <c r="O390" s="53"/>
      <c r="P390"/>
      <c r="Q390"/>
      <c r="R390"/>
      <c r="S390"/>
      <c r="T390"/>
      <c r="U390"/>
      <c r="V390"/>
      <c r="W390"/>
      <c r="Y390" s="53"/>
      <c r="AI390" s="53"/>
      <c r="AS390" s="53"/>
      <c r="BC390" s="53"/>
      <c r="BM390" s="53"/>
      <c r="BW390" s="53"/>
      <c r="CG390" s="53"/>
      <c r="CR390" s="53"/>
      <c r="CV390" s="243"/>
      <c r="CW390" s="243"/>
      <c r="CX390" s="243"/>
      <c r="CY390" s="243"/>
      <c r="CZ390" s="243"/>
      <c r="DC390" s="53"/>
      <c r="DG390" s="243"/>
      <c r="DH390" s="243"/>
      <c r="DI390" s="243"/>
      <c r="DJ390" s="243"/>
      <c r="DM390" s="53"/>
      <c r="DQ390" s="243"/>
      <c r="DR390" s="243"/>
      <c r="DS390" s="243"/>
      <c r="DT390" s="243"/>
      <c r="DW390" s="53"/>
      <c r="EA390" s="243"/>
      <c r="EB390" s="243"/>
      <c r="EC390" s="243"/>
      <c r="ED390" s="243"/>
      <c r="EG390" s="53"/>
      <c r="EK390" s="243"/>
      <c r="EL390" s="243"/>
      <c r="EM390" s="243"/>
      <c r="EN390" s="243"/>
      <c r="EO390" s="243"/>
      <c r="ER390" s="53"/>
      <c r="EV390" s="243"/>
      <c r="EW390" s="243"/>
      <c r="EX390" s="243"/>
      <c r="EY390" s="243"/>
      <c r="IB390" s="53"/>
      <c r="IJ390" s="245"/>
      <c r="IM390" s="53"/>
      <c r="IU390" s="245"/>
    </row>
    <row r="391" spans="1:255" s="132" customFormat="1" x14ac:dyDescent="0.2">
      <c r="A391" s="53"/>
      <c r="B391"/>
      <c r="C391"/>
      <c r="D391"/>
      <c r="E391"/>
      <c r="F391"/>
      <c r="G391"/>
      <c r="H391"/>
      <c r="I391"/>
      <c r="J391"/>
      <c r="K391"/>
      <c r="L391"/>
      <c r="M391"/>
      <c r="N391"/>
      <c r="O391" s="53"/>
      <c r="P391"/>
      <c r="Q391"/>
      <c r="R391"/>
      <c r="S391"/>
      <c r="T391"/>
      <c r="U391"/>
      <c r="V391"/>
      <c r="W391"/>
      <c r="Y391" s="53"/>
      <c r="AI391" s="53"/>
      <c r="AS391" s="53"/>
      <c r="BC391" s="53"/>
      <c r="BM391" s="53"/>
      <c r="BW391" s="53"/>
      <c r="CG391" s="53"/>
      <c r="CR391" s="53"/>
      <c r="CV391" s="243"/>
      <c r="CW391" s="243"/>
      <c r="CX391" s="243"/>
      <c r="CY391" s="243"/>
      <c r="CZ391" s="243"/>
      <c r="DC391" s="53"/>
      <c r="DG391" s="243"/>
      <c r="DH391" s="243"/>
      <c r="DI391" s="243"/>
      <c r="DJ391" s="243"/>
      <c r="DM391" s="53"/>
      <c r="DQ391" s="243"/>
      <c r="DR391" s="243"/>
      <c r="DS391" s="243"/>
      <c r="DT391" s="243"/>
      <c r="DW391" s="53"/>
      <c r="EA391" s="243"/>
      <c r="EB391" s="243"/>
      <c r="EC391" s="243"/>
      <c r="ED391" s="243"/>
      <c r="EG391" s="53"/>
      <c r="EK391" s="243"/>
      <c r="EL391" s="243"/>
      <c r="EM391" s="243"/>
      <c r="EN391" s="243"/>
      <c r="EO391" s="243"/>
      <c r="ER391" s="53"/>
      <c r="EV391" s="243"/>
      <c r="EW391" s="243"/>
      <c r="EX391" s="243"/>
      <c r="EY391" s="243"/>
      <c r="IB391" s="53"/>
      <c r="IJ391" s="245"/>
      <c r="IM391" s="53"/>
      <c r="IU391" s="245"/>
    </row>
    <row r="392" spans="1:255" s="132" customFormat="1" x14ac:dyDescent="0.2">
      <c r="A392" s="53"/>
      <c r="B392"/>
      <c r="C392"/>
      <c r="D392"/>
      <c r="E392"/>
      <c r="F392"/>
      <c r="G392"/>
      <c r="H392"/>
      <c r="I392"/>
      <c r="J392"/>
      <c r="K392"/>
      <c r="L392"/>
      <c r="M392"/>
      <c r="N392"/>
      <c r="O392" s="53"/>
      <c r="P392"/>
      <c r="Q392"/>
      <c r="R392"/>
      <c r="S392"/>
      <c r="T392"/>
      <c r="U392"/>
      <c r="V392"/>
      <c r="W392"/>
      <c r="Y392" s="53"/>
      <c r="AI392" s="53"/>
      <c r="AS392" s="53"/>
      <c r="BC392" s="53"/>
      <c r="BM392" s="53"/>
      <c r="BW392" s="53"/>
      <c r="CG392" s="53"/>
      <c r="CR392" s="53"/>
      <c r="CV392" s="243"/>
      <c r="CW392" s="243"/>
      <c r="CX392" s="243"/>
      <c r="CY392" s="243"/>
      <c r="CZ392" s="243"/>
      <c r="DC392" s="53"/>
      <c r="DG392" s="243"/>
      <c r="DH392" s="243"/>
      <c r="DI392" s="243"/>
      <c r="DJ392" s="243"/>
      <c r="DM392" s="53"/>
      <c r="DQ392" s="243"/>
      <c r="DR392" s="243"/>
      <c r="DS392" s="243"/>
      <c r="DT392" s="243"/>
      <c r="DW392" s="53"/>
      <c r="EA392" s="243"/>
      <c r="EB392" s="243"/>
      <c r="EC392" s="243"/>
      <c r="ED392" s="243"/>
      <c r="EG392" s="53"/>
      <c r="EK392" s="243"/>
      <c r="EL392" s="243"/>
      <c r="EM392" s="243"/>
      <c r="EN392" s="243"/>
      <c r="EO392" s="243"/>
      <c r="ER392" s="53"/>
      <c r="EV392" s="243"/>
      <c r="EW392" s="243"/>
      <c r="EX392" s="243"/>
      <c r="EY392" s="243"/>
      <c r="IB392" s="53"/>
      <c r="IJ392" s="245"/>
      <c r="IM392" s="53"/>
      <c r="IU392" s="245"/>
    </row>
    <row r="393" spans="1:255" s="132" customFormat="1" x14ac:dyDescent="0.2">
      <c r="A393" s="53"/>
      <c r="B393"/>
      <c r="C393"/>
      <c r="D393"/>
      <c r="E393"/>
      <c r="F393"/>
      <c r="G393"/>
      <c r="H393"/>
      <c r="I393"/>
      <c r="J393"/>
      <c r="K393"/>
      <c r="L393"/>
      <c r="M393"/>
      <c r="N393"/>
      <c r="O393" s="53"/>
      <c r="P393"/>
      <c r="Q393"/>
      <c r="R393"/>
      <c r="S393"/>
      <c r="T393"/>
      <c r="U393"/>
      <c r="V393"/>
      <c r="W393"/>
      <c r="Y393" s="53"/>
      <c r="AI393" s="53"/>
      <c r="AS393" s="53"/>
      <c r="BC393" s="53"/>
      <c r="BM393" s="53"/>
      <c r="BW393" s="53"/>
      <c r="CG393" s="53"/>
      <c r="CR393" s="53"/>
      <c r="CV393" s="243"/>
      <c r="CW393" s="243"/>
      <c r="CX393" s="243"/>
      <c r="CY393" s="243"/>
      <c r="CZ393" s="243"/>
      <c r="DC393" s="53"/>
      <c r="DG393" s="243"/>
      <c r="DH393" s="243"/>
      <c r="DI393" s="243"/>
      <c r="DJ393" s="243"/>
      <c r="DM393" s="53"/>
      <c r="DQ393" s="243"/>
      <c r="DR393" s="243"/>
      <c r="DS393" s="243"/>
      <c r="DT393" s="243"/>
      <c r="DW393" s="53"/>
      <c r="EA393" s="243"/>
      <c r="EB393" s="243"/>
      <c r="EC393" s="243"/>
      <c r="ED393" s="243"/>
      <c r="EG393" s="53"/>
      <c r="EK393" s="243"/>
      <c r="EL393" s="243"/>
      <c r="EM393" s="243"/>
      <c r="EN393" s="243"/>
      <c r="EO393" s="243"/>
      <c r="ER393" s="53"/>
      <c r="EV393" s="243"/>
      <c r="EW393" s="243"/>
      <c r="EX393" s="243"/>
      <c r="EY393" s="243"/>
      <c r="IB393" s="53"/>
      <c r="IJ393" s="245"/>
      <c r="IM393" s="53"/>
      <c r="IU393" s="245"/>
    </row>
    <row r="394" spans="1:255" s="132" customFormat="1" x14ac:dyDescent="0.2">
      <c r="A394" s="53"/>
      <c r="B394"/>
      <c r="C394"/>
      <c r="D394"/>
      <c r="E394"/>
      <c r="F394"/>
      <c r="G394"/>
      <c r="H394"/>
      <c r="I394"/>
      <c r="J394"/>
      <c r="K394"/>
      <c r="L394"/>
      <c r="M394"/>
      <c r="N394"/>
      <c r="O394" s="53"/>
      <c r="P394"/>
      <c r="Q394"/>
      <c r="R394"/>
      <c r="S394"/>
      <c r="T394"/>
      <c r="U394"/>
      <c r="V394"/>
      <c r="W394"/>
      <c r="Y394" s="53"/>
      <c r="AI394" s="53"/>
      <c r="AS394" s="53"/>
      <c r="BC394" s="53"/>
      <c r="BM394" s="53"/>
      <c r="BW394" s="53"/>
      <c r="CG394" s="53"/>
      <c r="CR394" s="53"/>
      <c r="CV394" s="243"/>
      <c r="CW394" s="243"/>
      <c r="CX394" s="243"/>
      <c r="CY394" s="243"/>
      <c r="CZ394" s="243"/>
      <c r="DC394" s="53"/>
      <c r="DG394" s="243"/>
      <c r="DH394" s="243"/>
      <c r="DI394" s="243"/>
      <c r="DJ394" s="243"/>
      <c r="DM394" s="53"/>
      <c r="DQ394" s="243"/>
      <c r="DR394" s="243"/>
      <c r="DS394" s="243"/>
      <c r="DT394" s="243"/>
      <c r="DW394" s="53"/>
      <c r="EA394" s="243"/>
      <c r="EB394" s="243"/>
      <c r="EC394" s="243"/>
      <c r="ED394" s="243"/>
      <c r="EG394" s="53"/>
      <c r="EK394" s="243"/>
      <c r="EL394" s="243"/>
      <c r="EM394" s="243"/>
      <c r="EN394" s="243"/>
      <c r="EO394" s="243"/>
      <c r="ER394" s="53"/>
      <c r="EV394" s="243"/>
      <c r="EW394" s="243"/>
      <c r="EX394" s="243"/>
      <c r="EY394" s="243"/>
      <c r="IB394" s="53"/>
      <c r="IJ394" s="245"/>
      <c r="IM394" s="53"/>
      <c r="IU394" s="245"/>
    </row>
    <row r="395" spans="1:255" s="132" customFormat="1" x14ac:dyDescent="0.2">
      <c r="A395" s="53"/>
      <c r="B395"/>
      <c r="C395"/>
      <c r="D395"/>
      <c r="E395"/>
      <c r="F395"/>
      <c r="G395"/>
      <c r="H395"/>
      <c r="I395"/>
      <c r="J395"/>
      <c r="K395"/>
      <c r="L395"/>
      <c r="M395"/>
      <c r="N395"/>
      <c r="O395" s="53"/>
      <c r="P395"/>
      <c r="Q395"/>
      <c r="R395"/>
      <c r="S395"/>
      <c r="T395"/>
      <c r="U395"/>
      <c r="V395"/>
      <c r="W395"/>
      <c r="Y395" s="53"/>
      <c r="AI395" s="53"/>
      <c r="AS395" s="53"/>
      <c r="BC395" s="53"/>
      <c r="BM395" s="53"/>
      <c r="BW395" s="53"/>
      <c r="CG395" s="53"/>
      <c r="CR395" s="53"/>
      <c r="CV395" s="243"/>
      <c r="CW395" s="243"/>
      <c r="CX395" s="243"/>
      <c r="CY395" s="243"/>
      <c r="CZ395" s="243"/>
      <c r="DC395" s="53"/>
      <c r="DG395" s="243"/>
      <c r="DH395" s="243"/>
      <c r="DI395" s="243"/>
      <c r="DJ395" s="243"/>
      <c r="DM395" s="53"/>
      <c r="DQ395" s="243"/>
      <c r="DR395" s="243"/>
      <c r="DS395" s="243"/>
      <c r="DT395" s="243"/>
      <c r="DW395" s="53"/>
      <c r="EA395" s="243"/>
      <c r="EB395" s="243"/>
      <c r="EC395" s="243"/>
      <c r="ED395" s="243"/>
      <c r="EG395" s="53"/>
      <c r="EK395" s="243"/>
      <c r="EL395" s="243"/>
      <c r="EM395" s="243"/>
      <c r="EN395" s="243"/>
      <c r="EO395" s="243"/>
      <c r="ER395" s="53"/>
      <c r="EV395" s="243"/>
      <c r="EW395" s="243"/>
      <c r="EX395" s="243"/>
      <c r="EY395" s="243"/>
      <c r="IB395" s="53"/>
      <c r="IJ395" s="245"/>
      <c r="IM395" s="53"/>
      <c r="IU395" s="245"/>
    </row>
    <row r="396" spans="1:255" s="132" customFormat="1" x14ac:dyDescent="0.2">
      <c r="A396" s="53"/>
      <c r="B396"/>
      <c r="C396"/>
      <c r="D396"/>
      <c r="E396"/>
      <c r="F396"/>
      <c r="G396"/>
      <c r="H396"/>
      <c r="I396"/>
      <c r="J396"/>
      <c r="K396"/>
      <c r="L396"/>
      <c r="M396"/>
      <c r="N396"/>
      <c r="O396" s="53"/>
      <c r="P396"/>
      <c r="Q396"/>
      <c r="R396"/>
      <c r="S396"/>
      <c r="T396"/>
      <c r="U396"/>
      <c r="V396"/>
      <c r="W396"/>
      <c r="Y396" s="53"/>
      <c r="AI396" s="53"/>
      <c r="AS396" s="53"/>
      <c r="BC396" s="53"/>
      <c r="BM396" s="53"/>
      <c r="BW396" s="53"/>
      <c r="CG396" s="53"/>
      <c r="CR396" s="53"/>
      <c r="CV396" s="243"/>
      <c r="CW396" s="243"/>
      <c r="CX396" s="243"/>
      <c r="CY396" s="243"/>
      <c r="CZ396" s="243"/>
      <c r="DC396" s="53"/>
      <c r="DG396" s="243"/>
      <c r="DH396" s="243"/>
      <c r="DI396" s="243"/>
      <c r="DJ396" s="243"/>
      <c r="DM396" s="53"/>
      <c r="DQ396" s="243"/>
      <c r="DR396" s="243"/>
      <c r="DS396" s="243"/>
      <c r="DT396" s="243"/>
      <c r="DW396" s="53"/>
      <c r="EA396" s="243"/>
      <c r="EB396" s="243"/>
      <c r="EC396" s="243"/>
      <c r="ED396" s="243"/>
      <c r="EG396" s="53"/>
      <c r="EK396" s="243"/>
      <c r="EL396" s="243"/>
      <c r="EM396" s="243"/>
      <c r="EN396" s="243"/>
      <c r="EO396" s="243"/>
      <c r="ER396" s="53"/>
      <c r="EV396" s="243"/>
      <c r="EW396" s="243"/>
      <c r="EX396" s="243"/>
      <c r="EY396" s="243"/>
      <c r="IB396" s="53"/>
      <c r="IJ396" s="245"/>
      <c r="IM396" s="53"/>
      <c r="IU396" s="245"/>
    </row>
    <row r="397" spans="1:255" s="132" customFormat="1" x14ac:dyDescent="0.2">
      <c r="A397" s="53"/>
      <c r="B397"/>
      <c r="C397"/>
      <c r="D397"/>
      <c r="E397"/>
      <c r="F397"/>
      <c r="G397"/>
      <c r="H397"/>
      <c r="I397"/>
      <c r="J397"/>
      <c r="K397"/>
      <c r="L397"/>
      <c r="M397"/>
      <c r="N397"/>
      <c r="O397" s="53"/>
      <c r="P397"/>
      <c r="Q397"/>
      <c r="R397"/>
      <c r="S397"/>
      <c r="T397"/>
      <c r="U397"/>
      <c r="V397"/>
      <c r="W397"/>
      <c r="Y397" s="53"/>
      <c r="AI397" s="53"/>
      <c r="AS397" s="53"/>
      <c r="BC397" s="53"/>
      <c r="BM397" s="53"/>
      <c r="BW397" s="53"/>
      <c r="CG397" s="53"/>
      <c r="CR397" s="53"/>
      <c r="CV397" s="243"/>
      <c r="CW397" s="243"/>
      <c r="CX397" s="243"/>
      <c r="CY397" s="243"/>
      <c r="CZ397" s="243"/>
      <c r="DC397" s="53"/>
      <c r="DG397" s="243"/>
      <c r="DH397" s="243"/>
      <c r="DI397" s="243"/>
      <c r="DJ397" s="243"/>
      <c r="DM397" s="53"/>
      <c r="DQ397" s="243"/>
      <c r="DR397" s="243"/>
      <c r="DS397" s="243"/>
      <c r="DT397" s="243"/>
      <c r="DW397" s="53"/>
      <c r="EA397" s="243"/>
      <c r="EB397" s="243"/>
      <c r="EC397" s="243"/>
      <c r="ED397" s="243"/>
      <c r="EG397" s="53"/>
      <c r="EK397" s="243"/>
      <c r="EL397" s="243"/>
      <c r="EM397" s="243"/>
      <c r="EN397" s="243"/>
      <c r="EO397" s="243"/>
      <c r="ER397" s="53"/>
      <c r="EV397" s="243"/>
      <c r="EW397" s="243"/>
      <c r="EX397" s="243"/>
      <c r="EY397" s="243"/>
      <c r="IB397" s="53"/>
      <c r="IJ397" s="245"/>
      <c r="IM397" s="53"/>
      <c r="IU397" s="245"/>
    </row>
    <row r="398" spans="1:255" s="132" customFormat="1" x14ac:dyDescent="0.2">
      <c r="A398" s="53"/>
      <c r="B398"/>
      <c r="C398"/>
      <c r="D398"/>
      <c r="E398"/>
      <c r="F398"/>
      <c r="G398"/>
      <c r="H398"/>
      <c r="I398"/>
      <c r="J398"/>
      <c r="K398"/>
      <c r="L398"/>
      <c r="M398"/>
      <c r="N398"/>
      <c r="O398" s="53"/>
      <c r="P398"/>
      <c r="Q398"/>
      <c r="R398"/>
      <c r="S398"/>
      <c r="T398"/>
      <c r="U398"/>
      <c r="V398"/>
      <c r="W398"/>
      <c r="Y398" s="53"/>
      <c r="AI398" s="53"/>
      <c r="AS398" s="53"/>
      <c r="BC398" s="53"/>
      <c r="BM398" s="53"/>
      <c r="BW398" s="53"/>
      <c r="CG398" s="53"/>
      <c r="CR398" s="53"/>
      <c r="CV398" s="243"/>
      <c r="CW398" s="243"/>
      <c r="CX398" s="243"/>
      <c r="CY398" s="243"/>
      <c r="CZ398" s="243"/>
      <c r="DC398" s="53"/>
      <c r="DG398" s="243"/>
      <c r="DH398" s="243"/>
      <c r="DI398" s="243"/>
      <c r="DJ398" s="243"/>
      <c r="DM398" s="53"/>
      <c r="DQ398" s="243"/>
      <c r="DR398" s="243"/>
      <c r="DS398" s="243"/>
      <c r="DT398" s="243"/>
      <c r="DW398" s="53"/>
      <c r="EA398" s="243"/>
      <c r="EB398" s="243"/>
      <c r="EC398" s="243"/>
      <c r="ED398" s="243"/>
      <c r="EG398" s="53"/>
      <c r="EK398" s="243"/>
      <c r="EL398" s="243"/>
      <c r="EM398" s="243"/>
      <c r="EN398" s="243"/>
      <c r="EO398" s="243"/>
      <c r="ER398" s="53"/>
      <c r="EV398" s="243"/>
      <c r="EW398" s="243"/>
      <c r="EX398" s="243"/>
      <c r="EY398" s="243"/>
      <c r="IB398" s="53"/>
      <c r="IJ398" s="245"/>
      <c r="IM398" s="53"/>
      <c r="IU398" s="245"/>
    </row>
    <row r="399" spans="1:255" s="132" customFormat="1" x14ac:dyDescent="0.2">
      <c r="A399" s="53"/>
      <c r="B399"/>
      <c r="C399"/>
      <c r="D399"/>
      <c r="E399"/>
      <c r="F399"/>
      <c r="G399"/>
      <c r="H399"/>
      <c r="I399"/>
      <c r="J399"/>
      <c r="K399"/>
      <c r="L399"/>
      <c r="M399"/>
      <c r="N399"/>
      <c r="O399" s="53"/>
      <c r="P399"/>
      <c r="Q399"/>
      <c r="R399"/>
      <c r="S399"/>
      <c r="T399"/>
      <c r="U399"/>
      <c r="V399"/>
      <c r="W399"/>
      <c r="Y399" s="53"/>
      <c r="AI399" s="53"/>
      <c r="AS399" s="53"/>
      <c r="BC399" s="53"/>
      <c r="BM399" s="53"/>
      <c r="BW399" s="53"/>
      <c r="CG399" s="53"/>
      <c r="CR399" s="53"/>
      <c r="CV399" s="243"/>
      <c r="CW399" s="243"/>
      <c r="CX399" s="243"/>
      <c r="CY399" s="243"/>
      <c r="CZ399" s="243"/>
      <c r="DC399" s="53"/>
      <c r="DG399" s="243"/>
      <c r="DH399" s="243"/>
      <c r="DI399" s="243"/>
      <c r="DJ399" s="243"/>
      <c r="DM399" s="53"/>
      <c r="DQ399" s="243"/>
      <c r="DR399" s="243"/>
      <c r="DS399" s="243"/>
      <c r="DT399" s="243"/>
      <c r="DW399" s="53"/>
      <c r="EA399" s="243"/>
      <c r="EB399" s="243"/>
      <c r="EC399" s="243"/>
      <c r="ED399" s="243"/>
      <c r="EG399" s="53"/>
      <c r="EK399" s="243"/>
      <c r="EL399" s="243"/>
      <c r="EM399" s="243"/>
      <c r="EN399" s="243"/>
      <c r="EO399" s="243"/>
      <c r="ER399" s="53"/>
      <c r="EV399" s="243"/>
      <c r="EW399" s="243"/>
      <c r="EX399" s="243"/>
      <c r="EY399" s="243"/>
      <c r="IB399" s="53"/>
      <c r="IJ399" s="245"/>
      <c r="IM399" s="53"/>
      <c r="IU399" s="245"/>
    </row>
    <row r="400" spans="1:255" s="132" customFormat="1" x14ac:dyDescent="0.2">
      <c r="A400" s="53"/>
      <c r="B400"/>
      <c r="C400"/>
      <c r="D400"/>
      <c r="E400"/>
      <c r="F400"/>
      <c r="G400"/>
      <c r="H400"/>
      <c r="I400"/>
      <c r="J400"/>
      <c r="K400"/>
      <c r="L400"/>
      <c r="M400"/>
      <c r="N400"/>
      <c r="O400" s="53"/>
      <c r="P400"/>
      <c r="Q400"/>
      <c r="R400"/>
      <c r="S400"/>
      <c r="T400"/>
      <c r="U400"/>
      <c r="V400"/>
      <c r="W400"/>
      <c r="Y400" s="53"/>
      <c r="AI400" s="53"/>
      <c r="AS400" s="53"/>
      <c r="BC400" s="53"/>
      <c r="BM400" s="53"/>
      <c r="BW400" s="53"/>
      <c r="CG400" s="53"/>
      <c r="CR400" s="53"/>
      <c r="CV400" s="243"/>
      <c r="CW400" s="243"/>
      <c r="CX400" s="243"/>
      <c r="CY400" s="243"/>
      <c r="CZ400" s="243"/>
      <c r="DC400" s="53"/>
      <c r="DG400" s="243"/>
      <c r="DH400" s="243"/>
      <c r="DI400" s="243"/>
      <c r="DJ400" s="243"/>
      <c r="DM400" s="53"/>
      <c r="DQ400" s="243"/>
      <c r="DR400" s="243"/>
      <c r="DS400" s="243"/>
      <c r="DT400" s="243"/>
      <c r="DW400" s="53"/>
      <c r="EA400" s="243"/>
      <c r="EB400" s="243"/>
      <c r="EC400" s="243"/>
      <c r="ED400" s="243"/>
      <c r="EG400" s="53"/>
      <c r="EK400" s="243"/>
      <c r="EL400" s="243"/>
      <c r="EM400" s="243"/>
      <c r="EN400" s="243"/>
      <c r="EO400" s="243"/>
      <c r="ER400" s="53"/>
      <c r="EV400" s="243"/>
      <c r="EW400" s="243"/>
      <c r="EX400" s="243"/>
      <c r="EY400" s="243"/>
      <c r="IB400" s="53"/>
      <c r="IJ400" s="245"/>
      <c r="IM400" s="53"/>
      <c r="IU400" s="245"/>
    </row>
    <row r="401" spans="1:255" s="132" customFormat="1" x14ac:dyDescent="0.2">
      <c r="A401" s="53"/>
      <c r="B401"/>
      <c r="C401"/>
      <c r="D401"/>
      <c r="E401"/>
      <c r="F401"/>
      <c r="G401"/>
      <c r="H401"/>
      <c r="I401"/>
      <c r="J401"/>
      <c r="K401"/>
      <c r="L401"/>
      <c r="M401"/>
      <c r="N401"/>
      <c r="O401" s="53"/>
      <c r="P401"/>
      <c r="Q401"/>
      <c r="R401"/>
      <c r="S401"/>
      <c r="T401"/>
      <c r="U401"/>
      <c r="V401"/>
      <c r="W401"/>
      <c r="Y401" s="53"/>
      <c r="AI401" s="53"/>
      <c r="AS401" s="53"/>
      <c r="BC401" s="53"/>
      <c r="BM401" s="53"/>
      <c r="BW401" s="53"/>
      <c r="CG401" s="53"/>
      <c r="CR401" s="53"/>
      <c r="CV401" s="243"/>
      <c r="CW401" s="243"/>
      <c r="CX401" s="243"/>
      <c r="CY401" s="243"/>
      <c r="CZ401" s="243"/>
      <c r="DC401" s="53"/>
      <c r="DG401" s="243"/>
      <c r="DH401" s="243"/>
      <c r="DI401" s="243"/>
      <c r="DJ401" s="243"/>
      <c r="DM401" s="53"/>
      <c r="DQ401" s="243"/>
      <c r="DR401" s="243"/>
      <c r="DS401" s="243"/>
      <c r="DT401" s="243"/>
      <c r="DW401" s="53"/>
      <c r="EA401" s="243"/>
      <c r="EB401" s="243"/>
      <c r="EC401" s="243"/>
      <c r="ED401" s="243"/>
      <c r="EG401" s="53"/>
      <c r="EK401" s="243"/>
      <c r="EL401" s="243"/>
      <c r="EM401" s="243"/>
      <c r="EN401" s="243"/>
      <c r="EO401" s="243"/>
      <c r="ER401" s="53"/>
      <c r="EV401" s="243"/>
      <c r="EW401" s="243"/>
      <c r="EX401" s="243"/>
      <c r="EY401" s="243"/>
      <c r="IB401" s="53"/>
      <c r="IJ401" s="245"/>
      <c r="IM401" s="53"/>
      <c r="IU401" s="245"/>
    </row>
    <row r="402" spans="1:255" s="132" customFormat="1" x14ac:dyDescent="0.2">
      <c r="A402" s="53"/>
      <c r="B402"/>
      <c r="C402"/>
      <c r="D402"/>
      <c r="E402"/>
      <c r="F402"/>
      <c r="G402"/>
      <c r="H402"/>
      <c r="I402"/>
      <c r="J402"/>
      <c r="K402"/>
      <c r="L402"/>
      <c r="M402"/>
      <c r="N402"/>
      <c r="O402" s="53"/>
      <c r="P402"/>
      <c r="Q402"/>
      <c r="R402"/>
      <c r="S402"/>
      <c r="T402"/>
      <c r="U402"/>
      <c r="V402"/>
      <c r="W402"/>
      <c r="Y402" s="53"/>
      <c r="AI402" s="53"/>
      <c r="AS402" s="53"/>
      <c r="BC402" s="53"/>
      <c r="BM402" s="53"/>
      <c r="BW402" s="53"/>
      <c r="CG402" s="53"/>
      <c r="CR402" s="53"/>
      <c r="CV402" s="243"/>
      <c r="CW402" s="243"/>
      <c r="CX402" s="243"/>
      <c r="CY402" s="243"/>
      <c r="CZ402" s="243"/>
      <c r="DC402" s="53"/>
      <c r="DG402" s="243"/>
      <c r="DH402" s="243"/>
      <c r="DI402" s="243"/>
      <c r="DJ402" s="243"/>
      <c r="DM402" s="53"/>
      <c r="DQ402" s="243"/>
      <c r="DR402" s="243"/>
      <c r="DS402" s="243"/>
      <c r="DT402" s="243"/>
      <c r="DW402" s="53"/>
      <c r="EA402" s="243"/>
      <c r="EB402" s="243"/>
      <c r="EC402" s="243"/>
      <c r="ED402" s="243"/>
      <c r="EG402" s="53"/>
      <c r="EK402" s="243"/>
      <c r="EL402" s="243"/>
      <c r="EM402" s="243"/>
      <c r="EN402" s="243"/>
      <c r="EO402" s="243"/>
      <c r="ER402" s="53"/>
      <c r="EV402" s="243"/>
      <c r="EW402" s="243"/>
      <c r="EX402" s="243"/>
      <c r="EY402" s="243"/>
      <c r="IB402" s="53"/>
      <c r="IJ402" s="245"/>
      <c r="IM402" s="53"/>
      <c r="IU402" s="245"/>
    </row>
    <row r="403" spans="1:255" s="132" customFormat="1" x14ac:dyDescent="0.2">
      <c r="A403" s="53"/>
      <c r="B403"/>
      <c r="C403"/>
      <c r="D403"/>
      <c r="E403"/>
      <c r="F403"/>
      <c r="G403"/>
      <c r="H403"/>
      <c r="I403"/>
      <c r="J403"/>
      <c r="K403"/>
      <c r="L403"/>
      <c r="M403"/>
      <c r="N403"/>
      <c r="O403" s="53"/>
      <c r="P403"/>
      <c r="Q403"/>
      <c r="R403"/>
      <c r="S403"/>
      <c r="T403"/>
      <c r="U403"/>
      <c r="V403"/>
      <c r="W403"/>
      <c r="Y403" s="53"/>
      <c r="AI403" s="53"/>
      <c r="AS403" s="53"/>
      <c r="BC403" s="53"/>
      <c r="BM403" s="53"/>
      <c r="BW403" s="53"/>
      <c r="CG403" s="53"/>
      <c r="CR403" s="53"/>
      <c r="CV403" s="243"/>
      <c r="CW403" s="243"/>
      <c r="CX403" s="243"/>
      <c r="CY403" s="243"/>
      <c r="CZ403" s="243"/>
      <c r="DC403" s="53"/>
      <c r="DG403" s="243"/>
      <c r="DH403" s="243"/>
      <c r="DI403" s="243"/>
      <c r="DJ403" s="243"/>
      <c r="DM403" s="53"/>
      <c r="DQ403" s="243"/>
      <c r="DR403" s="243"/>
      <c r="DS403" s="243"/>
      <c r="DT403" s="243"/>
      <c r="DW403" s="53"/>
      <c r="EA403" s="243"/>
      <c r="EB403" s="243"/>
      <c r="EC403" s="243"/>
      <c r="ED403" s="243"/>
      <c r="EG403" s="53"/>
      <c r="EK403" s="243"/>
      <c r="EL403" s="243"/>
      <c r="EM403" s="243"/>
      <c r="EN403" s="243"/>
      <c r="EO403" s="243"/>
      <c r="ER403" s="53"/>
      <c r="EV403" s="243"/>
      <c r="EW403" s="243"/>
      <c r="EX403" s="243"/>
      <c r="EY403" s="243"/>
      <c r="IB403" s="53"/>
      <c r="IJ403" s="245"/>
      <c r="IM403" s="53"/>
      <c r="IU403" s="245"/>
    </row>
    <row r="404" spans="1:255" s="132" customFormat="1" x14ac:dyDescent="0.2">
      <c r="A404" s="53"/>
      <c r="B404"/>
      <c r="C404"/>
      <c r="D404"/>
      <c r="E404"/>
      <c r="F404"/>
      <c r="G404"/>
      <c r="H404"/>
      <c r="I404"/>
      <c r="J404"/>
      <c r="K404"/>
      <c r="L404"/>
      <c r="M404"/>
      <c r="N404"/>
      <c r="O404" s="53"/>
      <c r="P404"/>
      <c r="Q404"/>
      <c r="R404"/>
      <c r="S404"/>
      <c r="T404"/>
      <c r="U404"/>
      <c r="V404"/>
      <c r="W404"/>
      <c r="Y404" s="53"/>
      <c r="AI404" s="53"/>
      <c r="AS404" s="53"/>
      <c r="BC404" s="53"/>
      <c r="BM404" s="53"/>
      <c r="BW404" s="53"/>
      <c r="CG404" s="53"/>
      <c r="CR404" s="53"/>
      <c r="CV404" s="243"/>
      <c r="CW404" s="243"/>
      <c r="CX404" s="243"/>
      <c r="CY404" s="243"/>
      <c r="CZ404" s="243"/>
      <c r="DC404" s="53"/>
      <c r="DG404" s="243"/>
      <c r="DH404" s="243"/>
      <c r="DI404" s="243"/>
      <c r="DJ404" s="243"/>
      <c r="DM404" s="53"/>
      <c r="DQ404" s="243"/>
      <c r="DR404" s="243"/>
      <c r="DS404" s="243"/>
      <c r="DT404" s="243"/>
      <c r="DW404" s="53"/>
      <c r="EA404" s="243"/>
      <c r="EB404" s="243"/>
      <c r="EC404" s="243"/>
      <c r="ED404" s="243"/>
      <c r="EG404" s="53"/>
      <c r="EK404" s="243"/>
      <c r="EL404" s="243"/>
      <c r="EM404" s="243"/>
      <c r="EN404" s="243"/>
      <c r="EO404" s="243"/>
      <c r="ER404" s="53"/>
      <c r="EV404" s="243"/>
      <c r="EW404" s="243"/>
      <c r="EX404" s="243"/>
      <c r="EY404" s="243"/>
      <c r="IB404" s="53"/>
      <c r="IJ404" s="245"/>
      <c r="IM404" s="53"/>
      <c r="IU404" s="245"/>
    </row>
    <row r="405" spans="1:255" s="132" customFormat="1" x14ac:dyDescent="0.2">
      <c r="A405" s="53"/>
      <c r="B405"/>
      <c r="C405"/>
      <c r="D405"/>
      <c r="E405"/>
      <c r="F405"/>
      <c r="G405"/>
      <c r="H405"/>
      <c r="I405"/>
      <c r="J405"/>
      <c r="K405"/>
      <c r="L405"/>
      <c r="M405"/>
      <c r="N405"/>
      <c r="O405" s="53"/>
      <c r="P405"/>
      <c r="Q405"/>
      <c r="R405"/>
      <c r="S405"/>
      <c r="T405"/>
      <c r="U405"/>
      <c r="V405"/>
      <c r="W405"/>
      <c r="Y405" s="53"/>
      <c r="AI405" s="53"/>
      <c r="AS405" s="53"/>
      <c r="BC405" s="53"/>
      <c r="BM405" s="53"/>
      <c r="BW405" s="53"/>
      <c r="CG405" s="53"/>
      <c r="CR405" s="53"/>
      <c r="CV405" s="243"/>
      <c r="CW405" s="243"/>
      <c r="CX405" s="243"/>
      <c r="CY405" s="243"/>
      <c r="CZ405" s="243"/>
      <c r="DC405" s="53"/>
      <c r="DG405" s="243"/>
      <c r="DH405" s="243"/>
      <c r="DI405" s="243"/>
      <c r="DJ405" s="243"/>
      <c r="DM405" s="53"/>
      <c r="DQ405" s="243"/>
      <c r="DR405" s="243"/>
      <c r="DS405" s="243"/>
      <c r="DT405" s="243"/>
      <c r="DW405" s="53"/>
      <c r="EA405" s="243"/>
      <c r="EB405" s="243"/>
      <c r="EC405" s="243"/>
      <c r="ED405" s="243"/>
      <c r="EG405" s="53"/>
      <c r="EK405" s="243"/>
      <c r="EL405" s="243"/>
      <c r="EM405" s="243"/>
      <c r="EN405" s="243"/>
      <c r="EO405" s="243"/>
      <c r="ER405" s="53"/>
      <c r="EV405" s="243"/>
      <c r="EW405" s="243"/>
      <c r="EX405" s="243"/>
      <c r="EY405" s="243"/>
      <c r="IB405" s="53"/>
      <c r="IJ405" s="245"/>
      <c r="IM405" s="53"/>
      <c r="IU405" s="245"/>
    </row>
    <row r="406" spans="1:255" s="132" customFormat="1" x14ac:dyDescent="0.2">
      <c r="A406" s="53"/>
      <c r="B406"/>
      <c r="C406"/>
      <c r="D406"/>
      <c r="E406"/>
      <c r="F406"/>
      <c r="G406"/>
      <c r="H406"/>
      <c r="I406"/>
      <c r="J406"/>
      <c r="K406"/>
      <c r="L406"/>
      <c r="M406"/>
      <c r="N406"/>
      <c r="O406" s="53"/>
      <c r="P406"/>
      <c r="Q406"/>
      <c r="R406"/>
      <c r="S406"/>
      <c r="T406"/>
      <c r="U406"/>
      <c r="V406"/>
      <c r="W406"/>
      <c r="Y406" s="53"/>
      <c r="AI406" s="53"/>
      <c r="AS406" s="53"/>
      <c r="BC406" s="53"/>
      <c r="BM406" s="53"/>
      <c r="BW406" s="53"/>
      <c r="CG406" s="53"/>
      <c r="CR406" s="53"/>
      <c r="CV406" s="243"/>
      <c r="CW406" s="243"/>
      <c r="CX406" s="243"/>
      <c r="CY406" s="243"/>
      <c r="CZ406" s="243"/>
      <c r="DC406" s="53"/>
      <c r="DG406" s="243"/>
      <c r="DH406" s="243"/>
      <c r="DI406" s="243"/>
      <c r="DJ406" s="243"/>
      <c r="DM406" s="53"/>
      <c r="DQ406" s="243"/>
      <c r="DR406" s="243"/>
      <c r="DS406" s="243"/>
      <c r="DT406" s="243"/>
      <c r="DW406" s="53"/>
      <c r="EA406" s="243"/>
      <c r="EB406" s="243"/>
      <c r="EC406" s="243"/>
      <c r="ED406" s="243"/>
      <c r="EG406" s="53"/>
      <c r="EK406" s="243"/>
      <c r="EL406" s="243"/>
      <c r="EM406" s="243"/>
      <c r="EN406" s="243"/>
      <c r="EO406" s="243"/>
      <c r="ER406" s="53"/>
      <c r="EV406" s="243"/>
      <c r="EW406" s="243"/>
      <c r="EX406" s="243"/>
      <c r="EY406" s="243"/>
      <c r="IB406" s="53"/>
      <c r="IJ406" s="245"/>
      <c r="IM406" s="53"/>
      <c r="IU406" s="245"/>
    </row>
    <row r="407" spans="1:255" s="132" customFormat="1" x14ac:dyDescent="0.2">
      <c r="A407" s="53"/>
      <c r="B407"/>
      <c r="C407"/>
      <c r="D407"/>
      <c r="E407"/>
      <c r="F407"/>
      <c r="G407"/>
      <c r="H407"/>
      <c r="I407"/>
      <c r="J407"/>
      <c r="K407"/>
      <c r="L407"/>
      <c r="M407"/>
      <c r="N407"/>
      <c r="O407" s="53"/>
      <c r="P407"/>
      <c r="Q407"/>
      <c r="R407"/>
      <c r="S407"/>
      <c r="T407"/>
      <c r="U407"/>
      <c r="V407"/>
      <c r="W407"/>
      <c r="Y407" s="53"/>
      <c r="AI407" s="53"/>
      <c r="AS407" s="53"/>
      <c r="BC407" s="53"/>
      <c r="BM407" s="53"/>
      <c r="BW407" s="53"/>
      <c r="CG407" s="53"/>
      <c r="CR407" s="53"/>
      <c r="CV407" s="243"/>
      <c r="CW407" s="243"/>
      <c r="CX407" s="243"/>
      <c r="CY407" s="243"/>
      <c r="CZ407" s="243"/>
      <c r="DC407" s="53"/>
      <c r="DG407" s="243"/>
      <c r="DH407" s="243"/>
      <c r="DI407" s="243"/>
      <c r="DJ407" s="243"/>
      <c r="DM407" s="53"/>
      <c r="DQ407" s="243"/>
      <c r="DR407" s="243"/>
      <c r="DS407" s="243"/>
      <c r="DT407" s="243"/>
      <c r="DW407" s="53"/>
      <c r="EA407" s="243"/>
      <c r="EB407" s="243"/>
      <c r="EC407" s="243"/>
      <c r="ED407" s="243"/>
      <c r="EG407" s="53"/>
      <c r="EK407" s="243"/>
      <c r="EL407" s="243"/>
      <c r="EM407" s="243"/>
      <c r="EN407" s="243"/>
      <c r="EO407" s="243"/>
      <c r="ER407" s="53"/>
      <c r="EV407" s="243"/>
      <c r="EW407" s="243"/>
      <c r="EX407" s="243"/>
      <c r="EY407" s="243"/>
      <c r="IB407" s="53"/>
      <c r="IJ407" s="245"/>
      <c r="IM407" s="53"/>
      <c r="IU407" s="245"/>
    </row>
    <row r="408" spans="1:255" s="132" customFormat="1" x14ac:dyDescent="0.2">
      <c r="A408" s="53"/>
      <c r="B408"/>
      <c r="C408"/>
      <c r="D408"/>
      <c r="E408"/>
      <c r="F408"/>
      <c r="G408"/>
      <c r="H408"/>
      <c r="I408"/>
      <c r="J408"/>
      <c r="K408"/>
      <c r="L408"/>
      <c r="M408"/>
      <c r="N408"/>
      <c r="O408" s="53"/>
      <c r="P408"/>
      <c r="Q408"/>
      <c r="R408"/>
      <c r="S408"/>
      <c r="T408"/>
      <c r="U408"/>
      <c r="V408"/>
      <c r="W408"/>
      <c r="Y408" s="53"/>
      <c r="AI408" s="53"/>
      <c r="AS408" s="53"/>
      <c r="BC408" s="53"/>
      <c r="BM408" s="53"/>
      <c r="BW408" s="53"/>
      <c r="CG408" s="53"/>
      <c r="CR408" s="53"/>
      <c r="CV408" s="243"/>
      <c r="CW408" s="243"/>
      <c r="CX408" s="243"/>
      <c r="CY408" s="243"/>
      <c r="CZ408" s="243"/>
      <c r="DC408" s="53"/>
      <c r="DG408" s="243"/>
      <c r="DH408" s="243"/>
      <c r="DI408" s="243"/>
      <c r="DJ408" s="243"/>
      <c r="DM408" s="53"/>
      <c r="DQ408" s="243"/>
      <c r="DR408" s="243"/>
      <c r="DS408" s="243"/>
      <c r="DT408" s="243"/>
      <c r="DW408" s="53"/>
      <c r="EA408" s="243"/>
      <c r="EB408" s="243"/>
      <c r="EC408" s="243"/>
      <c r="ED408" s="243"/>
      <c r="EG408" s="53"/>
      <c r="EK408" s="243"/>
      <c r="EL408" s="243"/>
      <c r="EM408" s="243"/>
      <c r="EN408" s="243"/>
      <c r="EO408" s="243"/>
      <c r="ER408" s="53"/>
      <c r="EV408" s="243"/>
      <c r="EW408" s="243"/>
      <c r="EX408" s="243"/>
      <c r="EY408" s="243"/>
      <c r="IB408" s="53"/>
      <c r="IJ408" s="245"/>
      <c r="IM408" s="53"/>
      <c r="IU408" s="245"/>
    </row>
    <row r="409" spans="1:255" s="132" customFormat="1" x14ac:dyDescent="0.2">
      <c r="A409" s="53"/>
      <c r="B409"/>
      <c r="C409"/>
      <c r="D409"/>
      <c r="E409"/>
      <c r="F409"/>
      <c r="G409"/>
      <c r="H409"/>
      <c r="I409"/>
      <c r="J409"/>
      <c r="K409"/>
      <c r="L409"/>
      <c r="M409"/>
      <c r="N409"/>
      <c r="O409" s="53"/>
      <c r="P409"/>
      <c r="Q409"/>
      <c r="R409"/>
      <c r="S409"/>
      <c r="T409"/>
      <c r="U409"/>
      <c r="V409"/>
      <c r="W409"/>
      <c r="Y409" s="53"/>
      <c r="AI409" s="53"/>
      <c r="AS409" s="53"/>
      <c r="BC409" s="53"/>
      <c r="BM409" s="53"/>
      <c r="BW409" s="53"/>
      <c r="CG409" s="53"/>
      <c r="CR409" s="53"/>
      <c r="CV409" s="243"/>
      <c r="CW409" s="243"/>
      <c r="CX409" s="243"/>
      <c r="CY409" s="243"/>
      <c r="CZ409" s="243"/>
      <c r="DC409" s="53"/>
      <c r="DG409" s="243"/>
      <c r="DH409" s="243"/>
      <c r="DI409" s="243"/>
      <c r="DJ409" s="243"/>
      <c r="DM409" s="53"/>
      <c r="DQ409" s="243"/>
      <c r="DR409" s="243"/>
      <c r="DS409" s="243"/>
      <c r="DT409" s="243"/>
      <c r="DW409" s="53"/>
      <c r="EA409" s="243"/>
      <c r="EB409" s="243"/>
      <c r="EC409" s="243"/>
      <c r="ED409" s="243"/>
      <c r="EG409" s="53"/>
      <c r="EK409" s="243"/>
      <c r="EL409" s="243"/>
      <c r="EM409" s="243"/>
      <c r="EN409" s="243"/>
      <c r="EO409" s="243"/>
      <c r="ER409" s="53"/>
      <c r="EV409" s="243"/>
      <c r="EW409" s="243"/>
      <c r="EX409" s="243"/>
      <c r="EY409" s="243"/>
      <c r="IB409" s="53"/>
      <c r="IJ409" s="245"/>
      <c r="IM409" s="53"/>
      <c r="IU409" s="245"/>
    </row>
    <row r="410" spans="1:255" s="132" customFormat="1" x14ac:dyDescent="0.2">
      <c r="A410" s="53"/>
      <c r="B410"/>
      <c r="C410"/>
      <c r="D410"/>
      <c r="E410"/>
      <c r="F410"/>
      <c r="G410"/>
      <c r="H410"/>
      <c r="I410"/>
      <c r="J410"/>
      <c r="K410"/>
      <c r="L410"/>
      <c r="M410"/>
      <c r="N410"/>
      <c r="O410" s="53"/>
      <c r="P410"/>
      <c r="Q410"/>
      <c r="R410"/>
      <c r="S410"/>
      <c r="T410"/>
      <c r="U410"/>
      <c r="V410"/>
      <c r="W410"/>
      <c r="Y410" s="53"/>
      <c r="AI410" s="53"/>
      <c r="AS410" s="53"/>
      <c r="BC410" s="53"/>
      <c r="BM410" s="53"/>
      <c r="BW410" s="53"/>
      <c r="CG410" s="53"/>
      <c r="CR410" s="53"/>
      <c r="CV410" s="243"/>
      <c r="CW410" s="243"/>
      <c r="CX410" s="243"/>
      <c r="CY410" s="243"/>
      <c r="CZ410" s="243"/>
      <c r="DC410" s="53"/>
      <c r="DG410" s="243"/>
      <c r="DH410" s="243"/>
      <c r="DI410" s="243"/>
      <c r="DJ410" s="243"/>
      <c r="DM410" s="53"/>
      <c r="DQ410" s="243"/>
      <c r="DR410" s="243"/>
      <c r="DS410" s="243"/>
      <c r="DT410" s="243"/>
      <c r="DW410" s="53"/>
      <c r="EA410" s="243"/>
      <c r="EB410" s="243"/>
      <c r="EC410" s="243"/>
      <c r="ED410" s="243"/>
      <c r="EG410" s="53"/>
      <c r="EK410" s="243"/>
      <c r="EL410" s="243"/>
      <c r="EM410" s="243"/>
      <c r="EN410" s="243"/>
      <c r="EO410" s="243"/>
      <c r="ER410" s="53"/>
      <c r="EV410" s="243"/>
      <c r="EW410" s="243"/>
      <c r="EX410" s="243"/>
      <c r="EY410" s="243"/>
      <c r="IB410" s="53"/>
      <c r="IJ410" s="245"/>
      <c r="IM410" s="53"/>
      <c r="IU410" s="245"/>
    </row>
    <row r="411" spans="1:255" s="132" customFormat="1" x14ac:dyDescent="0.2">
      <c r="A411" s="53"/>
      <c r="B411"/>
      <c r="C411"/>
      <c r="D411"/>
      <c r="E411"/>
      <c r="F411"/>
      <c r="G411"/>
      <c r="H411"/>
      <c r="I411"/>
      <c r="J411"/>
      <c r="K411"/>
      <c r="L411"/>
      <c r="M411"/>
      <c r="N411"/>
      <c r="O411" s="53"/>
      <c r="P411"/>
      <c r="Q411"/>
      <c r="R411"/>
      <c r="S411"/>
      <c r="T411"/>
      <c r="U411"/>
      <c r="V411"/>
      <c r="W411"/>
      <c r="Y411" s="53"/>
      <c r="AI411" s="53"/>
      <c r="AS411" s="53"/>
      <c r="BC411" s="53"/>
      <c r="BM411" s="53"/>
      <c r="BW411" s="53"/>
      <c r="CG411" s="53"/>
      <c r="CR411" s="53"/>
      <c r="CV411" s="243"/>
      <c r="CW411" s="243"/>
      <c r="CX411" s="243"/>
      <c r="CY411" s="243"/>
      <c r="CZ411" s="243"/>
      <c r="DC411" s="53"/>
      <c r="DG411" s="243"/>
      <c r="DH411" s="243"/>
      <c r="DI411" s="243"/>
      <c r="DJ411" s="243"/>
      <c r="DM411" s="53"/>
      <c r="DQ411" s="243"/>
      <c r="DR411" s="243"/>
      <c r="DS411" s="243"/>
      <c r="DT411" s="243"/>
      <c r="DW411" s="53"/>
      <c r="EA411" s="243"/>
      <c r="EB411" s="243"/>
      <c r="EC411" s="243"/>
      <c r="ED411" s="243"/>
      <c r="EG411" s="53"/>
      <c r="EK411" s="243"/>
      <c r="EL411" s="243"/>
      <c r="EM411" s="243"/>
      <c r="EN411" s="243"/>
      <c r="EO411" s="243"/>
      <c r="ER411" s="53"/>
      <c r="EV411" s="243"/>
      <c r="EW411" s="243"/>
      <c r="EX411" s="243"/>
      <c r="EY411" s="243"/>
      <c r="IB411" s="53"/>
      <c r="IJ411" s="245"/>
      <c r="IM411" s="53"/>
      <c r="IU411" s="245"/>
    </row>
    <row r="412" spans="1:255" s="132" customFormat="1" x14ac:dyDescent="0.2">
      <c r="A412" s="53"/>
      <c r="B412"/>
      <c r="C412"/>
      <c r="D412"/>
      <c r="E412"/>
      <c r="F412"/>
      <c r="G412"/>
      <c r="H412"/>
      <c r="I412"/>
      <c r="J412"/>
      <c r="K412"/>
      <c r="L412"/>
      <c r="M412"/>
      <c r="N412"/>
      <c r="O412" s="53"/>
      <c r="P412"/>
      <c r="Q412"/>
      <c r="R412"/>
      <c r="S412"/>
      <c r="T412"/>
      <c r="U412"/>
      <c r="V412"/>
      <c r="W412"/>
      <c r="Y412" s="53"/>
      <c r="AI412" s="53"/>
      <c r="AS412" s="53"/>
      <c r="BC412" s="53"/>
      <c r="BM412" s="53"/>
      <c r="BW412" s="53"/>
      <c r="CG412" s="53"/>
      <c r="CR412" s="53"/>
      <c r="CV412" s="243"/>
      <c r="CW412" s="243"/>
      <c r="CX412" s="243"/>
      <c r="CY412" s="243"/>
      <c r="CZ412" s="243"/>
      <c r="DC412" s="53"/>
      <c r="DG412" s="243"/>
      <c r="DH412" s="243"/>
      <c r="DI412" s="243"/>
      <c r="DJ412" s="243"/>
      <c r="DM412" s="53"/>
      <c r="DQ412" s="243"/>
      <c r="DR412" s="243"/>
      <c r="DS412" s="243"/>
      <c r="DT412" s="243"/>
      <c r="DW412" s="53"/>
      <c r="EA412" s="243"/>
      <c r="EB412" s="243"/>
      <c r="EC412" s="243"/>
      <c r="ED412" s="243"/>
      <c r="EG412" s="53"/>
      <c r="EK412" s="243"/>
      <c r="EL412" s="243"/>
      <c r="EM412" s="243"/>
      <c r="EN412" s="243"/>
      <c r="EO412" s="243"/>
      <c r="ER412" s="53"/>
      <c r="EV412" s="243"/>
      <c r="EW412" s="243"/>
      <c r="EX412" s="243"/>
      <c r="EY412" s="243"/>
      <c r="IB412" s="53"/>
      <c r="IJ412" s="245"/>
      <c r="IM412" s="53"/>
      <c r="IU412" s="245"/>
    </row>
    <row r="413" spans="1:255" s="132" customFormat="1" x14ac:dyDescent="0.2">
      <c r="A413" s="53"/>
      <c r="B413"/>
      <c r="C413"/>
      <c r="D413"/>
      <c r="E413"/>
      <c r="F413"/>
      <c r="G413"/>
      <c r="H413"/>
      <c r="I413"/>
      <c r="J413"/>
      <c r="K413"/>
      <c r="L413"/>
      <c r="M413"/>
      <c r="N413"/>
      <c r="O413" s="53"/>
      <c r="P413"/>
      <c r="Q413"/>
      <c r="R413"/>
      <c r="S413"/>
      <c r="T413"/>
      <c r="U413"/>
      <c r="V413"/>
      <c r="W413"/>
      <c r="Y413" s="53"/>
      <c r="AI413" s="53"/>
      <c r="AS413" s="53"/>
      <c r="BC413" s="53"/>
      <c r="BM413" s="53"/>
      <c r="BW413" s="53"/>
      <c r="CG413" s="53"/>
      <c r="CR413" s="53"/>
      <c r="CV413" s="243"/>
      <c r="CW413" s="243"/>
      <c r="CX413" s="243"/>
      <c r="CY413" s="243"/>
      <c r="CZ413" s="243"/>
      <c r="DC413" s="53"/>
      <c r="DG413" s="243"/>
      <c r="DH413" s="243"/>
      <c r="DI413" s="243"/>
      <c r="DJ413" s="243"/>
      <c r="DM413" s="53"/>
      <c r="DQ413" s="243"/>
      <c r="DR413" s="243"/>
      <c r="DS413" s="243"/>
      <c r="DT413" s="243"/>
      <c r="DW413" s="53"/>
      <c r="EA413" s="243"/>
      <c r="EB413" s="243"/>
      <c r="EC413" s="243"/>
      <c r="ED413" s="243"/>
      <c r="EG413" s="53"/>
      <c r="EK413" s="243"/>
      <c r="EL413" s="243"/>
      <c r="EM413" s="243"/>
      <c r="EN413" s="243"/>
      <c r="EO413" s="243"/>
      <c r="ER413" s="53"/>
      <c r="EV413" s="243"/>
      <c r="EW413" s="243"/>
      <c r="EX413" s="243"/>
      <c r="EY413" s="243"/>
      <c r="IB413" s="53"/>
      <c r="IJ413" s="245"/>
      <c r="IM413" s="53"/>
      <c r="IU413" s="245"/>
    </row>
    <row r="414" spans="1:255" s="132" customFormat="1" x14ac:dyDescent="0.2">
      <c r="A414" s="53"/>
      <c r="B414"/>
      <c r="C414"/>
      <c r="D414"/>
      <c r="E414"/>
      <c r="F414"/>
      <c r="G414"/>
      <c r="H414"/>
      <c r="I414"/>
      <c r="J414"/>
      <c r="K414"/>
      <c r="L414"/>
      <c r="M414"/>
      <c r="N414"/>
      <c r="O414" s="53"/>
      <c r="P414"/>
      <c r="Q414"/>
      <c r="R414"/>
      <c r="S414"/>
      <c r="T414"/>
      <c r="U414"/>
      <c r="V414"/>
      <c r="W414"/>
      <c r="Y414" s="53"/>
      <c r="AI414" s="53"/>
      <c r="AS414" s="53"/>
      <c r="BC414" s="53"/>
      <c r="BM414" s="53"/>
      <c r="BW414" s="53"/>
      <c r="CG414" s="53"/>
      <c r="CR414" s="53"/>
      <c r="CV414" s="243"/>
      <c r="CW414" s="243"/>
      <c r="CX414" s="243"/>
      <c r="CY414" s="243"/>
      <c r="CZ414" s="243"/>
      <c r="DC414" s="53"/>
      <c r="DG414" s="243"/>
      <c r="DH414" s="243"/>
      <c r="DI414" s="243"/>
      <c r="DJ414" s="243"/>
      <c r="DM414" s="53"/>
      <c r="DQ414" s="243"/>
      <c r="DR414" s="243"/>
      <c r="DS414" s="243"/>
      <c r="DT414" s="243"/>
      <c r="DW414" s="53"/>
      <c r="EA414" s="243"/>
      <c r="EB414" s="243"/>
      <c r="EC414" s="243"/>
      <c r="ED414" s="243"/>
      <c r="EG414" s="53"/>
      <c r="EK414" s="243"/>
      <c r="EL414" s="243"/>
      <c r="EM414" s="243"/>
      <c r="EN414" s="243"/>
      <c r="EO414" s="243"/>
      <c r="ER414" s="53"/>
      <c r="EV414" s="243"/>
      <c r="EW414" s="243"/>
      <c r="EX414" s="243"/>
      <c r="EY414" s="243"/>
      <c r="IB414" s="53"/>
      <c r="IJ414" s="245"/>
      <c r="IM414" s="53"/>
      <c r="IU414" s="245"/>
    </row>
    <row r="415" spans="1:255" s="132" customFormat="1" x14ac:dyDescent="0.2">
      <c r="A415" s="53"/>
      <c r="B415"/>
      <c r="C415"/>
      <c r="D415"/>
      <c r="E415"/>
      <c r="F415"/>
      <c r="G415"/>
      <c r="H415"/>
      <c r="I415"/>
      <c r="J415"/>
      <c r="K415"/>
      <c r="L415"/>
      <c r="M415"/>
      <c r="N415"/>
      <c r="O415" s="53"/>
      <c r="P415"/>
      <c r="Q415"/>
      <c r="R415"/>
      <c r="S415"/>
      <c r="T415"/>
      <c r="U415"/>
      <c r="V415"/>
      <c r="W415"/>
      <c r="Y415" s="53"/>
      <c r="AI415" s="53"/>
      <c r="AS415" s="53"/>
      <c r="BC415" s="53"/>
      <c r="BM415" s="53"/>
      <c r="BW415" s="53"/>
      <c r="CG415" s="53"/>
      <c r="CR415" s="53"/>
      <c r="CV415" s="243"/>
      <c r="CW415" s="243"/>
      <c r="CX415" s="243"/>
      <c r="CY415" s="243"/>
      <c r="CZ415" s="243"/>
      <c r="DC415" s="53"/>
      <c r="DG415" s="243"/>
      <c r="DH415" s="243"/>
      <c r="DI415" s="243"/>
      <c r="DJ415" s="243"/>
      <c r="DM415" s="53"/>
      <c r="DQ415" s="243"/>
      <c r="DR415" s="243"/>
      <c r="DS415" s="243"/>
      <c r="DT415" s="243"/>
      <c r="DW415" s="53"/>
      <c r="EA415" s="243"/>
      <c r="EB415" s="243"/>
      <c r="EC415" s="243"/>
      <c r="ED415" s="243"/>
      <c r="EG415" s="53"/>
      <c r="EK415" s="243"/>
      <c r="EL415" s="243"/>
      <c r="EM415" s="243"/>
      <c r="EN415" s="243"/>
      <c r="EO415" s="243"/>
      <c r="ER415" s="53"/>
      <c r="EV415" s="243"/>
      <c r="EW415" s="243"/>
      <c r="EX415" s="243"/>
      <c r="EY415" s="243"/>
      <c r="IB415" s="53"/>
      <c r="IJ415" s="245"/>
      <c r="IM415" s="53"/>
      <c r="IU415" s="245"/>
    </row>
    <row r="416" spans="1:255" s="132" customFormat="1" x14ac:dyDescent="0.2">
      <c r="A416" s="53"/>
      <c r="B416"/>
      <c r="C416"/>
      <c r="D416"/>
      <c r="E416"/>
      <c r="F416"/>
      <c r="G416"/>
      <c r="H416"/>
      <c r="I416"/>
      <c r="J416"/>
      <c r="K416"/>
      <c r="L416"/>
      <c r="M416"/>
      <c r="N416"/>
      <c r="O416" s="53"/>
      <c r="P416"/>
      <c r="Q416"/>
      <c r="R416"/>
      <c r="S416"/>
      <c r="T416"/>
      <c r="U416"/>
      <c r="V416"/>
      <c r="W416"/>
      <c r="Y416" s="53"/>
      <c r="AI416" s="53"/>
      <c r="AS416" s="53"/>
      <c r="BC416" s="53"/>
      <c r="BM416" s="53"/>
      <c r="BW416" s="53"/>
      <c r="CG416" s="53"/>
      <c r="CR416" s="53"/>
      <c r="CV416" s="243"/>
      <c r="CW416" s="243"/>
      <c r="CX416" s="243"/>
      <c r="CY416" s="243"/>
      <c r="CZ416" s="243"/>
      <c r="DC416" s="53"/>
      <c r="DG416" s="243"/>
      <c r="DH416" s="243"/>
      <c r="DI416" s="243"/>
      <c r="DJ416" s="243"/>
      <c r="DM416" s="53"/>
      <c r="DQ416" s="243"/>
      <c r="DR416" s="243"/>
      <c r="DS416" s="243"/>
      <c r="DT416" s="243"/>
      <c r="DW416" s="53"/>
      <c r="EA416" s="243"/>
      <c r="EB416" s="243"/>
      <c r="EC416" s="243"/>
      <c r="ED416" s="243"/>
      <c r="EG416" s="53"/>
      <c r="EK416" s="243"/>
      <c r="EL416" s="243"/>
      <c r="EM416" s="243"/>
      <c r="EN416" s="243"/>
      <c r="EO416" s="243"/>
      <c r="ER416" s="53"/>
      <c r="EV416" s="243"/>
      <c r="EW416" s="243"/>
      <c r="EX416" s="243"/>
      <c r="EY416" s="243"/>
      <c r="IB416" s="53"/>
      <c r="IJ416" s="245"/>
      <c r="IM416" s="53"/>
      <c r="IU416" s="245"/>
    </row>
    <row r="417" spans="1:255" s="132" customFormat="1" x14ac:dyDescent="0.2">
      <c r="A417" s="53"/>
      <c r="B417"/>
      <c r="C417"/>
      <c r="D417"/>
      <c r="E417"/>
      <c r="F417"/>
      <c r="G417"/>
      <c r="H417"/>
      <c r="I417"/>
      <c r="J417"/>
      <c r="K417"/>
      <c r="L417"/>
      <c r="M417"/>
      <c r="N417"/>
      <c r="O417" s="53"/>
      <c r="P417"/>
      <c r="Q417"/>
      <c r="R417"/>
      <c r="S417"/>
      <c r="T417"/>
      <c r="U417"/>
      <c r="V417"/>
      <c r="W417"/>
      <c r="Y417" s="53"/>
      <c r="AI417" s="53"/>
      <c r="AS417" s="53"/>
      <c r="BC417" s="53"/>
      <c r="BM417" s="53"/>
      <c r="BW417" s="53"/>
      <c r="CG417" s="53"/>
      <c r="CR417" s="53"/>
      <c r="CV417" s="243"/>
      <c r="CW417" s="243"/>
      <c r="CX417" s="243"/>
      <c r="CY417" s="243"/>
      <c r="CZ417" s="243"/>
      <c r="DC417" s="53"/>
      <c r="DG417" s="243"/>
      <c r="DH417" s="243"/>
      <c r="DI417" s="243"/>
      <c r="DJ417" s="243"/>
      <c r="DM417" s="53"/>
      <c r="DQ417" s="243"/>
      <c r="DR417" s="243"/>
      <c r="DS417" s="243"/>
      <c r="DT417" s="243"/>
      <c r="DW417" s="53"/>
      <c r="EA417" s="243"/>
      <c r="EB417" s="243"/>
      <c r="EC417" s="243"/>
      <c r="ED417" s="243"/>
      <c r="EG417" s="53"/>
      <c r="EK417" s="243"/>
      <c r="EL417" s="243"/>
      <c r="EM417" s="243"/>
      <c r="EN417" s="243"/>
      <c r="EO417" s="243"/>
      <c r="ER417" s="53"/>
      <c r="EV417" s="243"/>
      <c r="EW417" s="243"/>
      <c r="EX417" s="243"/>
      <c r="EY417" s="243"/>
      <c r="IB417" s="53"/>
      <c r="IJ417" s="245"/>
      <c r="IM417" s="53"/>
      <c r="IU417" s="245"/>
    </row>
    <row r="418" spans="1:255" s="132" customFormat="1" x14ac:dyDescent="0.2">
      <c r="A418" s="53"/>
      <c r="B418"/>
      <c r="C418"/>
      <c r="D418"/>
      <c r="E418"/>
      <c r="F418"/>
      <c r="G418"/>
      <c r="H418"/>
      <c r="I418"/>
      <c r="J418"/>
      <c r="K418"/>
      <c r="L418"/>
      <c r="M418"/>
      <c r="N418"/>
      <c r="O418" s="53"/>
      <c r="P418"/>
      <c r="Q418"/>
      <c r="R418"/>
      <c r="S418"/>
      <c r="T418"/>
      <c r="U418"/>
      <c r="V418"/>
      <c r="W418"/>
      <c r="Y418" s="53"/>
      <c r="AI418" s="53"/>
      <c r="AS418" s="53"/>
      <c r="BC418" s="53"/>
      <c r="BM418" s="53"/>
      <c r="BW418" s="53"/>
      <c r="CG418" s="53"/>
      <c r="CR418" s="53"/>
      <c r="CV418" s="243"/>
      <c r="CW418" s="243"/>
      <c r="CX418" s="243"/>
      <c r="CY418" s="243"/>
      <c r="CZ418" s="243"/>
      <c r="DC418" s="53"/>
      <c r="DG418" s="243"/>
      <c r="DH418" s="243"/>
      <c r="DI418" s="243"/>
      <c r="DJ418" s="243"/>
      <c r="DM418" s="53"/>
      <c r="DQ418" s="243"/>
      <c r="DR418" s="243"/>
      <c r="DS418" s="243"/>
      <c r="DT418" s="243"/>
      <c r="DW418" s="53"/>
      <c r="EA418" s="243"/>
      <c r="EB418" s="243"/>
      <c r="EC418" s="243"/>
      <c r="ED418" s="243"/>
      <c r="EG418" s="53"/>
      <c r="EK418" s="243"/>
      <c r="EL418" s="243"/>
      <c r="EM418" s="243"/>
      <c r="EN418" s="243"/>
      <c r="EO418" s="243"/>
      <c r="ER418" s="53"/>
      <c r="EV418" s="243"/>
      <c r="EW418" s="243"/>
      <c r="EX418" s="243"/>
      <c r="EY418" s="243"/>
      <c r="IB418" s="53"/>
      <c r="IJ418" s="245"/>
      <c r="IM418" s="53"/>
      <c r="IU418" s="245"/>
    </row>
    <row r="419" spans="1:255" s="132" customFormat="1" x14ac:dyDescent="0.2">
      <c r="A419" s="53"/>
      <c r="B419"/>
      <c r="C419"/>
      <c r="D419"/>
      <c r="E419"/>
      <c r="F419"/>
      <c r="G419"/>
      <c r="H419"/>
      <c r="I419"/>
      <c r="J419"/>
      <c r="K419"/>
      <c r="L419"/>
      <c r="M419"/>
      <c r="N419"/>
      <c r="O419" s="53"/>
      <c r="P419"/>
      <c r="Q419"/>
      <c r="R419"/>
      <c r="S419"/>
      <c r="T419"/>
      <c r="U419"/>
      <c r="V419"/>
      <c r="W419"/>
      <c r="Y419" s="53"/>
      <c r="AI419" s="53"/>
      <c r="AS419" s="53"/>
      <c r="BC419" s="53"/>
      <c r="BM419" s="53"/>
      <c r="BW419" s="53"/>
      <c r="CG419" s="53"/>
      <c r="CR419" s="53"/>
      <c r="CV419" s="243"/>
      <c r="CW419" s="243"/>
      <c r="CX419" s="243"/>
      <c r="CY419" s="243"/>
      <c r="CZ419" s="243"/>
      <c r="DC419" s="53"/>
      <c r="DG419" s="243"/>
      <c r="DH419" s="243"/>
      <c r="DI419" s="243"/>
      <c r="DJ419" s="243"/>
      <c r="DM419" s="53"/>
      <c r="DQ419" s="243"/>
      <c r="DR419" s="243"/>
      <c r="DS419" s="243"/>
      <c r="DT419" s="243"/>
      <c r="DW419" s="53"/>
      <c r="EA419" s="243"/>
      <c r="EB419" s="243"/>
      <c r="EC419" s="243"/>
      <c r="ED419" s="243"/>
      <c r="EG419" s="53"/>
      <c r="EK419" s="243"/>
      <c r="EL419" s="243"/>
      <c r="EM419" s="243"/>
      <c r="EN419" s="243"/>
      <c r="EO419" s="243"/>
      <c r="ER419" s="53"/>
      <c r="EV419" s="243"/>
      <c r="EW419" s="243"/>
      <c r="EX419" s="243"/>
      <c r="EY419" s="243"/>
      <c r="IB419" s="53"/>
      <c r="IJ419" s="245"/>
      <c r="IM419" s="53"/>
      <c r="IU419" s="245"/>
    </row>
    <row r="420" spans="1:255" s="132" customFormat="1" x14ac:dyDescent="0.2">
      <c r="A420" s="53"/>
      <c r="B420"/>
      <c r="C420"/>
      <c r="D420"/>
      <c r="E420"/>
      <c r="F420"/>
      <c r="G420"/>
      <c r="H420"/>
      <c r="I420"/>
      <c r="J420"/>
      <c r="K420"/>
      <c r="L420"/>
      <c r="M420"/>
      <c r="N420"/>
      <c r="O420" s="53"/>
      <c r="P420"/>
      <c r="Q420"/>
      <c r="R420"/>
      <c r="S420"/>
      <c r="T420"/>
      <c r="U420"/>
      <c r="V420"/>
      <c r="W420"/>
      <c r="Y420" s="53"/>
      <c r="AI420" s="53"/>
      <c r="AS420" s="53"/>
      <c r="BC420" s="53"/>
      <c r="BM420" s="53"/>
      <c r="BW420" s="53"/>
      <c r="CG420" s="53"/>
      <c r="CR420" s="53"/>
      <c r="CV420" s="243"/>
      <c r="CW420" s="243"/>
      <c r="CX420" s="243"/>
      <c r="CY420" s="243"/>
      <c r="CZ420" s="243"/>
      <c r="DC420" s="53"/>
      <c r="DG420" s="243"/>
      <c r="DH420" s="243"/>
      <c r="DI420" s="243"/>
      <c r="DJ420" s="243"/>
      <c r="DM420" s="53"/>
      <c r="DQ420" s="243"/>
      <c r="DR420" s="243"/>
      <c r="DS420" s="243"/>
      <c r="DT420" s="243"/>
      <c r="DW420" s="53"/>
      <c r="EA420" s="243"/>
      <c r="EB420" s="243"/>
      <c r="EC420" s="243"/>
      <c r="ED420" s="243"/>
      <c r="EG420" s="53"/>
      <c r="EK420" s="243"/>
      <c r="EL420" s="243"/>
      <c r="EM420" s="243"/>
      <c r="EN420" s="243"/>
      <c r="EO420" s="243"/>
      <c r="ER420" s="53"/>
      <c r="EV420" s="243"/>
      <c r="EW420" s="243"/>
      <c r="EX420" s="243"/>
      <c r="EY420" s="243"/>
      <c r="IB420" s="53"/>
      <c r="IJ420" s="245"/>
      <c r="IM420" s="53"/>
      <c r="IU420" s="245"/>
    </row>
    <row r="421" spans="1:255" s="132" customFormat="1" x14ac:dyDescent="0.2">
      <c r="A421" s="53"/>
      <c r="B421"/>
      <c r="C421"/>
      <c r="D421"/>
      <c r="E421"/>
      <c r="F421"/>
      <c r="G421"/>
      <c r="H421"/>
      <c r="I421"/>
      <c r="J421"/>
      <c r="K421"/>
      <c r="L421"/>
      <c r="M421"/>
      <c r="N421"/>
      <c r="O421" s="53"/>
      <c r="P421"/>
      <c r="Q421"/>
      <c r="R421"/>
      <c r="S421"/>
      <c r="T421"/>
      <c r="U421"/>
      <c r="V421"/>
      <c r="W421"/>
      <c r="Y421" s="53"/>
      <c r="AI421" s="53"/>
      <c r="AS421" s="53"/>
      <c r="BC421" s="53"/>
      <c r="BM421" s="53"/>
      <c r="BW421" s="53"/>
      <c r="CG421" s="53"/>
      <c r="CR421" s="53"/>
      <c r="CV421" s="243"/>
      <c r="CW421" s="243"/>
      <c r="CX421" s="243"/>
      <c r="CY421" s="243"/>
      <c r="CZ421" s="243"/>
      <c r="DC421" s="53"/>
      <c r="DG421" s="243"/>
      <c r="DH421" s="243"/>
      <c r="DI421" s="243"/>
      <c r="DJ421" s="243"/>
      <c r="DM421" s="53"/>
      <c r="DQ421" s="243"/>
      <c r="DR421" s="243"/>
      <c r="DS421" s="243"/>
      <c r="DT421" s="243"/>
      <c r="DW421" s="53"/>
      <c r="EA421" s="243"/>
      <c r="EB421" s="243"/>
      <c r="EC421" s="243"/>
      <c r="ED421" s="243"/>
      <c r="EG421" s="53"/>
      <c r="EK421" s="243"/>
      <c r="EL421" s="243"/>
      <c r="EM421" s="243"/>
      <c r="EN421" s="243"/>
      <c r="EO421" s="243"/>
      <c r="ER421" s="53"/>
      <c r="EV421" s="243"/>
      <c r="EW421" s="243"/>
      <c r="EX421" s="243"/>
      <c r="EY421" s="243"/>
      <c r="IB421" s="53"/>
      <c r="IJ421" s="245"/>
      <c r="IM421" s="53"/>
      <c r="IU421" s="245"/>
    </row>
    <row r="422" spans="1:255" s="132" customFormat="1" x14ac:dyDescent="0.2">
      <c r="A422" s="53"/>
      <c r="B422"/>
      <c r="C422"/>
      <c r="D422"/>
      <c r="E422"/>
      <c r="F422"/>
      <c r="G422"/>
      <c r="H422"/>
      <c r="I422"/>
      <c r="J422"/>
      <c r="K422"/>
      <c r="L422"/>
      <c r="M422"/>
      <c r="N422"/>
      <c r="O422" s="53"/>
      <c r="P422"/>
      <c r="Q422"/>
      <c r="R422"/>
      <c r="S422"/>
      <c r="T422"/>
      <c r="U422"/>
      <c r="V422"/>
      <c r="W422"/>
      <c r="Y422" s="53"/>
      <c r="AI422" s="53"/>
      <c r="AS422" s="53"/>
      <c r="BC422" s="53"/>
      <c r="BM422" s="53"/>
      <c r="BW422" s="53"/>
      <c r="CG422" s="53"/>
      <c r="CR422" s="53"/>
      <c r="CV422" s="243"/>
      <c r="CW422" s="243"/>
      <c r="CX422" s="243"/>
      <c r="CY422" s="243"/>
      <c r="CZ422" s="243"/>
      <c r="DC422" s="53"/>
      <c r="DG422" s="243"/>
      <c r="DH422" s="243"/>
      <c r="DI422" s="243"/>
      <c r="DJ422" s="243"/>
      <c r="DM422" s="53"/>
      <c r="DQ422" s="243"/>
      <c r="DR422" s="243"/>
      <c r="DS422" s="243"/>
      <c r="DT422" s="243"/>
      <c r="DW422" s="53"/>
      <c r="EA422" s="243"/>
      <c r="EB422" s="243"/>
      <c r="EC422" s="243"/>
      <c r="ED422" s="243"/>
      <c r="EG422" s="53"/>
      <c r="EK422" s="243"/>
      <c r="EL422" s="243"/>
      <c r="EM422" s="243"/>
      <c r="EN422" s="243"/>
      <c r="EO422" s="243"/>
      <c r="ER422" s="53"/>
      <c r="EV422" s="243"/>
      <c r="EW422" s="243"/>
      <c r="EX422" s="243"/>
      <c r="EY422" s="243"/>
      <c r="IB422" s="53"/>
      <c r="IJ422" s="245"/>
      <c r="IM422" s="53"/>
      <c r="IU422" s="245"/>
    </row>
    <row r="423" spans="1:255" s="132" customFormat="1" x14ac:dyDescent="0.2">
      <c r="A423" s="53"/>
      <c r="B423"/>
      <c r="C423"/>
      <c r="D423"/>
      <c r="E423"/>
      <c r="F423"/>
      <c r="G423"/>
      <c r="H423"/>
      <c r="I423"/>
      <c r="J423"/>
      <c r="K423"/>
      <c r="L423"/>
      <c r="M423"/>
      <c r="N423"/>
      <c r="O423" s="53"/>
      <c r="P423"/>
      <c r="Q423"/>
      <c r="R423"/>
      <c r="S423"/>
      <c r="T423"/>
      <c r="U423"/>
      <c r="V423"/>
      <c r="W423"/>
      <c r="Y423" s="53"/>
      <c r="AI423" s="53"/>
      <c r="AS423" s="53"/>
      <c r="BC423" s="53"/>
      <c r="BM423" s="53"/>
      <c r="BW423" s="53"/>
      <c r="CG423" s="53"/>
      <c r="CR423" s="53"/>
      <c r="CV423" s="243"/>
      <c r="CW423" s="243"/>
      <c r="CX423" s="243"/>
      <c r="CY423" s="243"/>
      <c r="CZ423" s="243"/>
      <c r="DC423" s="53"/>
      <c r="DG423" s="243"/>
      <c r="DH423" s="243"/>
      <c r="DI423" s="243"/>
      <c r="DJ423" s="243"/>
      <c r="DM423" s="53"/>
      <c r="DQ423" s="243"/>
      <c r="DR423" s="243"/>
      <c r="DS423" s="243"/>
      <c r="DT423" s="243"/>
      <c r="DW423" s="53"/>
      <c r="EA423" s="243"/>
      <c r="EB423" s="243"/>
      <c r="EC423" s="243"/>
      <c r="ED423" s="243"/>
      <c r="EG423" s="53"/>
      <c r="EK423" s="243"/>
      <c r="EL423" s="243"/>
      <c r="EM423" s="243"/>
      <c r="EN423" s="243"/>
      <c r="EO423" s="243"/>
      <c r="ER423" s="53"/>
      <c r="EV423" s="243"/>
      <c r="EW423" s="243"/>
      <c r="EX423" s="243"/>
      <c r="EY423" s="243"/>
      <c r="IB423" s="53"/>
      <c r="IJ423" s="245"/>
      <c r="IM423" s="53"/>
      <c r="IU423" s="245"/>
    </row>
    <row r="424" spans="1:255" s="132" customFormat="1" x14ac:dyDescent="0.2">
      <c r="A424" s="53"/>
      <c r="B424"/>
      <c r="C424"/>
      <c r="D424"/>
      <c r="E424"/>
      <c r="F424"/>
      <c r="G424"/>
      <c r="H424"/>
      <c r="I424"/>
      <c r="J424"/>
      <c r="K424"/>
      <c r="L424"/>
      <c r="M424"/>
      <c r="N424"/>
      <c r="O424" s="53"/>
      <c r="P424"/>
      <c r="Q424"/>
      <c r="R424"/>
      <c r="S424"/>
      <c r="T424"/>
      <c r="U424"/>
      <c r="V424"/>
      <c r="W424"/>
      <c r="Y424" s="53"/>
      <c r="AI424" s="53"/>
      <c r="AS424" s="53"/>
      <c r="BC424" s="53"/>
      <c r="BM424" s="53"/>
      <c r="BW424" s="53"/>
      <c r="CG424" s="53"/>
      <c r="CR424" s="53"/>
      <c r="CV424" s="243"/>
      <c r="CW424" s="243"/>
      <c r="CX424" s="243"/>
      <c r="CY424" s="243"/>
      <c r="CZ424" s="243"/>
      <c r="DC424" s="53"/>
      <c r="DG424" s="243"/>
      <c r="DH424" s="243"/>
      <c r="DI424" s="243"/>
      <c r="DJ424" s="243"/>
      <c r="DM424" s="53"/>
      <c r="DQ424" s="243"/>
      <c r="DR424" s="243"/>
      <c r="DS424" s="243"/>
      <c r="DT424" s="243"/>
      <c r="DW424" s="53"/>
      <c r="EA424" s="243"/>
      <c r="EB424" s="243"/>
      <c r="EC424" s="243"/>
      <c r="ED424" s="243"/>
      <c r="EG424" s="53"/>
      <c r="EK424" s="243"/>
      <c r="EL424" s="243"/>
      <c r="EM424" s="243"/>
      <c r="EN424" s="243"/>
      <c r="EO424" s="243"/>
      <c r="ER424" s="53"/>
      <c r="EV424" s="243"/>
      <c r="EW424" s="243"/>
      <c r="EX424" s="243"/>
      <c r="EY424" s="243"/>
      <c r="IB424" s="53"/>
      <c r="IJ424" s="245"/>
      <c r="IM424" s="53"/>
      <c r="IU424" s="245"/>
    </row>
    <row r="425" spans="1:255" s="132" customFormat="1" x14ac:dyDescent="0.2">
      <c r="A425" s="53"/>
      <c r="B425"/>
      <c r="C425"/>
      <c r="D425"/>
      <c r="E425"/>
      <c r="F425"/>
      <c r="G425"/>
      <c r="H425"/>
      <c r="I425"/>
      <c r="J425"/>
      <c r="K425"/>
      <c r="L425"/>
      <c r="M425"/>
      <c r="N425"/>
      <c r="O425" s="53"/>
      <c r="P425"/>
      <c r="Q425"/>
      <c r="R425"/>
      <c r="S425"/>
      <c r="T425"/>
      <c r="U425"/>
      <c r="V425"/>
      <c r="W425"/>
      <c r="Y425" s="53"/>
      <c r="AI425" s="53"/>
      <c r="AS425" s="53"/>
      <c r="BC425" s="53"/>
      <c r="BM425" s="53"/>
      <c r="BW425" s="53"/>
      <c r="CG425" s="53"/>
      <c r="CR425" s="53"/>
      <c r="CV425" s="243"/>
      <c r="CW425" s="243"/>
      <c r="CX425" s="243"/>
      <c r="CY425" s="243"/>
      <c r="CZ425" s="243"/>
      <c r="DC425" s="53"/>
      <c r="DG425" s="243"/>
      <c r="DH425" s="243"/>
      <c r="DI425" s="243"/>
      <c r="DJ425" s="243"/>
      <c r="DM425" s="53"/>
      <c r="DQ425" s="243"/>
      <c r="DR425" s="243"/>
      <c r="DS425" s="243"/>
      <c r="DT425" s="243"/>
      <c r="DW425" s="53"/>
      <c r="EA425" s="243"/>
      <c r="EB425" s="243"/>
      <c r="EC425" s="243"/>
      <c r="ED425" s="243"/>
      <c r="EG425" s="53"/>
      <c r="EK425" s="243"/>
      <c r="EL425" s="243"/>
      <c r="EM425" s="243"/>
      <c r="EN425" s="243"/>
      <c r="EO425" s="243"/>
      <c r="ER425" s="53"/>
      <c r="EV425" s="243"/>
      <c r="EW425" s="243"/>
      <c r="EX425" s="243"/>
      <c r="EY425" s="243"/>
      <c r="IB425" s="53"/>
      <c r="IJ425" s="245"/>
      <c r="IM425" s="53"/>
      <c r="IU425" s="245"/>
    </row>
    <row r="426" spans="1:255" s="132" customFormat="1" x14ac:dyDescent="0.2">
      <c r="A426" s="53"/>
      <c r="B426"/>
      <c r="C426"/>
      <c r="D426"/>
      <c r="E426"/>
      <c r="F426"/>
      <c r="G426"/>
      <c r="H426"/>
      <c r="I426"/>
      <c r="J426"/>
      <c r="K426"/>
      <c r="L426"/>
      <c r="M426"/>
      <c r="N426"/>
      <c r="O426" s="53"/>
      <c r="P426"/>
      <c r="Q426"/>
      <c r="R426"/>
      <c r="S426"/>
      <c r="T426"/>
      <c r="U426"/>
      <c r="V426"/>
      <c r="W426"/>
      <c r="Y426" s="53"/>
      <c r="AI426" s="53"/>
      <c r="AS426" s="53"/>
      <c r="BC426" s="53"/>
      <c r="BM426" s="53"/>
      <c r="BW426" s="53"/>
      <c r="CG426" s="53"/>
      <c r="CR426" s="53"/>
      <c r="CV426" s="243"/>
      <c r="CW426" s="243"/>
      <c r="CX426" s="243"/>
      <c r="CY426" s="243"/>
      <c r="CZ426" s="243"/>
      <c r="DC426" s="53"/>
      <c r="DG426" s="243"/>
      <c r="DH426" s="243"/>
      <c r="DI426" s="243"/>
      <c r="DJ426" s="243"/>
      <c r="DM426" s="53"/>
      <c r="DQ426" s="243"/>
      <c r="DR426" s="243"/>
      <c r="DS426" s="243"/>
      <c r="DT426" s="243"/>
      <c r="DW426" s="53"/>
      <c r="EA426" s="243"/>
      <c r="EB426" s="243"/>
      <c r="EC426" s="243"/>
      <c r="ED426" s="243"/>
      <c r="EG426" s="53"/>
      <c r="EK426" s="243"/>
      <c r="EL426" s="243"/>
      <c r="EM426" s="243"/>
      <c r="EN426" s="243"/>
      <c r="EO426" s="243"/>
      <c r="ER426" s="53"/>
      <c r="EV426" s="243"/>
      <c r="EW426" s="243"/>
      <c r="EX426" s="243"/>
      <c r="EY426" s="243"/>
      <c r="IB426" s="53"/>
      <c r="IJ426" s="245"/>
      <c r="IM426" s="53"/>
      <c r="IU426" s="245"/>
    </row>
    <row r="427" spans="1:255" s="132" customFormat="1" x14ac:dyDescent="0.2">
      <c r="A427" s="53"/>
      <c r="B427"/>
      <c r="C427"/>
      <c r="D427"/>
      <c r="E427"/>
      <c r="F427"/>
      <c r="G427"/>
      <c r="H427"/>
      <c r="I427"/>
      <c r="J427"/>
      <c r="K427"/>
      <c r="L427"/>
      <c r="M427"/>
      <c r="N427"/>
      <c r="O427" s="53"/>
      <c r="P427"/>
      <c r="Q427"/>
      <c r="R427"/>
      <c r="S427"/>
      <c r="T427"/>
      <c r="U427"/>
      <c r="V427"/>
      <c r="W427"/>
      <c r="Y427" s="53"/>
      <c r="AI427" s="53"/>
      <c r="AS427" s="53"/>
      <c r="BC427" s="53"/>
      <c r="BM427" s="53"/>
      <c r="BW427" s="53"/>
      <c r="CG427" s="53"/>
      <c r="CR427" s="53"/>
      <c r="CV427" s="243"/>
      <c r="CW427" s="243"/>
      <c r="CX427" s="243"/>
      <c r="CY427" s="243"/>
      <c r="CZ427" s="243"/>
      <c r="DC427" s="53"/>
      <c r="DG427" s="243"/>
      <c r="DH427" s="243"/>
      <c r="DI427" s="243"/>
      <c r="DJ427" s="243"/>
      <c r="DM427" s="53"/>
      <c r="DQ427" s="243"/>
      <c r="DR427" s="243"/>
      <c r="DS427" s="243"/>
      <c r="DT427" s="243"/>
      <c r="DW427" s="53"/>
      <c r="EA427" s="243"/>
      <c r="EB427" s="243"/>
      <c r="EC427" s="243"/>
      <c r="ED427" s="243"/>
      <c r="EG427" s="53"/>
      <c r="EK427" s="243"/>
      <c r="EL427" s="243"/>
      <c r="EM427" s="243"/>
      <c r="EN427" s="243"/>
      <c r="EO427" s="243"/>
      <c r="ER427" s="53"/>
      <c r="EV427" s="243"/>
      <c r="EW427" s="243"/>
      <c r="EX427" s="243"/>
      <c r="EY427" s="243"/>
      <c r="IB427" s="53"/>
      <c r="IJ427" s="245"/>
      <c r="IM427" s="53"/>
      <c r="IU427" s="245"/>
    </row>
    <row r="428" spans="1:255" s="132" customFormat="1" x14ac:dyDescent="0.2">
      <c r="A428" s="53"/>
      <c r="B428"/>
      <c r="C428"/>
      <c r="D428"/>
      <c r="E428"/>
      <c r="F428"/>
      <c r="G428"/>
      <c r="H428"/>
      <c r="I428"/>
      <c r="J428"/>
      <c r="K428"/>
      <c r="L428"/>
      <c r="M428"/>
      <c r="N428"/>
      <c r="O428" s="53"/>
      <c r="P428"/>
      <c r="Q428"/>
      <c r="R428"/>
      <c r="S428"/>
      <c r="T428"/>
      <c r="U428"/>
      <c r="V428"/>
      <c r="W428"/>
      <c r="Y428" s="53"/>
      <c r="AI428" s="53"/>
      <c r="AS428" s="53"/>
      <c r="BC428" s="53"/>
      <c r="BM428" s="53"/>
      <c r="BW428" s="53"/>
      <c r="CG428" s="53"/>
      <c r="CR428" s="53"/>
      <c r="CV428" s="243"/>
      <c r="CW428" s="243"/>
      <c r="CX428" s="243"/>
      <c r="CY428" s="243"/>
      <c r="CZ428" s="243"/>
      <c r="DC428" s="53"/>
      <c r="DG428" s="243"/>
      <c r="DH428" s="243"/>
      <c r="DI428" s="243"/>
      <c r="DJ428" s="243"/>
      <c r="DM428" s="53"/>
      <c r="DQ428" s="243"/>
      <c r="DR428" s="243"/>
      <c r="DS428" s="243"/>
      <c r="DT428" s="243"/>
      <c r="DW428" s="53"/>
      <c r="EA428" s="243"/>
      <c r="EB428" s="243"/>
      <c r="EC428" s="243"/>
      <c r="ED428" s="243"/>
      <c r="EG428" s="53"/>
      <c r="EK428" s="243"/>
      <c r="EL428" s="243"/>
      <c r="EM428" s="243"/>
      <c r="EN428" s="243"/>
      <c r="EO428" s="243"/>
      <c r="ER428" s="53"/>
      <c r="EV428" s="243"/>
      <c r="EW428" s="243"/>
      <c r="EX428" s="243"/>
      <c r="EY428" s="243"/>
      <c r="IB428" s="53"/>
      <c r="IJ428" s="245"/>
      <c r="IM428" s="53"/>
      <c r="IU428" s="245"/>
    </row>
    <row r="429" spans="1:255" s="132" customFormat="1" x14ac:dyDescent="0.2">
      <c r="A429" s="53"/>
      <c r="B429"/>
      <c r="C429"/>
      <c r="D429"/>
      <c r="E429"/>
      <c r="F429"/>
      <c r="G429"/>
      <c r="H429"/>
      <c r="I429"/>
      <c r="J429"/>
      <c r="K429"/>
      <c r="L429"/>
      <c r="M429"/>
      <c r="N429"/>
      <c r="O429" s="53"/>
      <c r="P429"/>
      <c r="Q429"/>
      <c r="R429"/>
      <c r="S429"/>
      <c r="T429"/>
      <c r="U429"/>
      <c r="V429"/>
      <c r="W429"/>
      <c r="Y429" s="53"/>
      <c r="AI429" s="53"/>
      <c r="AS429" s="53"/>
      <c r="BC429" s="53"/>
      <c r="BM429" s="53"/>
      <c r="BW429" s="53"/>
      <c r="CG429" s="53"/>
      <c r="CR429" s="53"/>
      <c r="CV429" s="243"/>
      <c r="CW429" s="243"/>
      <c r="CX429" s="243"/>
      <c r="CY429" s="243"/>
      <c r="CZ429" s="243"/>
      <c r="DC429" s="53"/>
      <c r="DG429" s="243"/>
      <c r="DH429" s="243"/>
      <c r="DI429" s="243"/>
      <c r="DJ429" s="243"/>
      <c r="DM429" s="53"/>
      <c r="DQ429" s="243"/>
      <c r="DR429" s="243"/>
      <c r="DS429" s="243"/>
      <c r="DT429" s="243"/>
      <c r="DW429" s="53"/>
      <c r="EA429" s="243"/>
      <c r="EB429" s="243"/>
      <c r="EC429" s="243"/>
      <c r="ED429" s="243"/>
      <c r="EG429" s="53"/>
      <c r="EK429" s="243"/>
      <c r="EL429" s="243"/>
      <c r="EM429" s="243"/>
      <c r="EN429" s="243"/>
      <c r="EO429" s="243"/>
      <c r="ER429" s="53"/>
      <c r="EV429" s="243"/>
      <c r="EW429" s="243"/>
      <c r="EX429" s="243"/>
      <c r="EY429" s="243"/>
      <c r="IB429" s="53"/>
      <c r="IJ429" s="245"/>
      <c r="IM429" s="53"/>
      <c r="IU429" s="245"/>
    </row>
    <row r="430" spans="1:255" s="132" customFormat="1" x14ac:dyDescent="0.2">
      <c r="A430" s="53"/>
      <c r="B430"/>
      <c r="C430"/>
      <c r="D430"/>
      <c r="E430"/>
      <c r="F430"/>
      <c r="G430"/>
      <c r="H430"/>
      <c r="I430"/>
      <c r="J430"/>
      <c r="K430"/>
      <c r="L430"/>
      <c r="M430"/>
      <c r="N430"/>
      <c r="O430" s="53"/>
      <c r="P430"/>
      <c r="Q430"/>
      <c r="R430"/>
      <c r="S430"/>
      <c r="T430"/>
      <c r="U430"/>
      <c r="V430"/>
      <c r="W430"/>
      <c r="Y430" s="53"/>
      <c r="AI430" s="53"/>
      <c r="AS430" s="53"/>
      <c r="BC430" s="53"/>
      <c r="BM430" s="53"/>
      <c r="BW430" s="53"/>
      <c r="CG430" s="53"/>
      <c r="CR430" s="53"/>
      <c r="CV430" s="243"/>
      <c r="CW430" s="243"/>
      <c r="CX430" s="243"/>
      <c r="CY430" s="243"/>
      <c r="CZ430" s="243"/>
      <c r="DC430" s="53"/>
      <c r="DG430" s="243"/>
      <c r="DH430" s="243"/>
      <c r="DI430" s="243"/>
      <c r="DJ430" s="243"/>
      <c r="DM430" s="53"/>
      <c r="DQ430" s="243"/>
      <c r="DR430" s="243"/>
      <c r="DS430" s="243"/>
      <c r="DT430" s="243"/>
      <c r="DW430" s="53"/>
      <c r="EA430" s="243"/>
      <c r="EB430" s="243"/>
      <c r="EC430" s="243"/>
      <c r="ED430" s="243"/>
      <c r="EG430" s="53"/>
      <c r="EK430" s="243"/>
      <c r="EL430" s="243"/>
      <c r="EM430" s="243"/>
      <c r="EN430" s="243"/>
      <c r="EO430" s="243"/>
      <c r="ER430" s="53"/>
      <c r="EV430" s="243"/>
      <c r="EW430" s="243"/>
      <c r="EX430" s="243"/>
      <c r="EY430" s="243"/>
      <c r="IB430" s="53"/>
      <c r="IJ430" s="245"/>
      <c r="IM430" s="53"/>
      <c r="IU430" s="245"/>
    </row>
    <row r="431" spans="1:255" s="132" customFormat="1" x14ac:dyDescent="0.2">
      <c r="A431" s="53"/>
      <c r="B431"/>
      <c r="C431"/>
      <c r="D431"/>
      <c r="E431"/>
      <c r="F431"/>
      <c r="G431"/>
      <c r="H431"/>
      <c r="I431"/>
      <c r="J431"/>
      <c r="K431"/>
      <c r="L431"/>
      <c r="M431"/>
      <c r="N431"/>
      <c r="O431" s="53"/>
      <c r="P431"/>
      <c r="Q431"/>
      <c r="R431"/>
      <c r="S431"/>
      <c r="T431"/>
      <c r="U431"/>
      <c r="V431"/>
      <c r="W431"/>
      <c r="Y431" s="53"/>
      <c r="AI431" s="53"/>
      <c r="AS431" s="53"/>
      <c r="BC431" s="53"/>
      <c r="BM431" s="53"/>
      <c r="BW431" s="53"/>
      <c r="CG431" s="53"/>
      <c r="CR431" s="53"/>
      <c r="CV431" s="243"/>
      <c r="CW431" s="243"/>
      <c r="CX431" s="243"/>
      <c r="CY431" s="243"/>
      <c r="CZ431" s="243"/>
      <c r="DC431" s="53"/>
      <c r="DG431" s="243"/>
      <c r="DH431" s="243"/>
      <c r="DI431" s="243"/>
      <c r="DJ431" s="243"/>
      <c r="DM431" s="53"/>
      <c r="DQ431" s="243"/>
      <c r="DR431" s="243"/>
      <c r="DS431" s="243"/>
      <c r="DT431" s="243"/>
      <c r="DW431" s="53"/>
      <c r="EA431" s="243"/>
      <c r="EB431" s="243"/>
      <c r="EC431" s="243"/>
      <c r="ED431" s="243"/>
      <c r="EG431" s="53"/>
      <c r="EK431" s="243"/>
      <c r="EL431" s="243"/>
      <c r="EM431" s="243"/>
      <c r="EN431" s="243"/>
      <c r="EO431" s="243"/>
      <c r="ER431" s="53"/>
      <c r="EV431" s="243"/>
      <c r="EW431" s="243"/>
      <c r="EX431" s="243"/>
      <c r="EY431" s="243"/>
      <c r="IB431" s="53"/>
      <c r="IJ431" s="245"/>
      <c r="IM431" s="53"/>
      <c r="IU431" s="245"/>
    </row>
    <row r="432" spans="1:255" s="132" customFormat="1" x14ac:dyDescent="0.2">
      <c r="A432" s="53"/>
      <c r="B432"/>
      <c r="C432"/>
      <c r="D432"/>
      <c r="E432"/>
      <c r="F432"/>
      <c r="G432"/>
      <c r="H432"/>
      <c r="I432"/>
      <c r="J432"/>
      <c r="K432"/>
      <c r="L432"/>
      <c r="M432"/>
      <c r="N432"/>
      <c r="O432" s="53"/>
      <c r="P432"/>
      <c r="Q432"/>
      <c r="R432"/>
      <c r="S432"/>
      <c r="T432"/>
      <c r="U432"/>
      <c r="V432"/>
      <c r="W432"/>
      <c r="Y432" s="53"/>
      <c r="AI432" s="53"/>
      <c r="AS432" s="53"/>
      <c r="BC432" s="53"/>
      <c r="BM432" s="53"/>
      <c r="BW432" s="53"/>
      <c r="CG432" s="53"/>
      <c r="CR432" s="53"/>
      <c r="CV432" s="243"/>
      <c r="CW432" s="243"/>
      <c r="CX432" s="243"/>
      <c r="CY432" s="243"/>
      <c r="CZ432" s="243"/>
      <c r="DC432" s="53"/>
      <c r="DG432" s="243"/>
      <c r="DH432" s="243"/>
      <c r="DI432" s="243"/>
      <c r="DJ432" s="243"/>
      <c r="DM432" s="53"/>
      <c r="DQ432" s="243"/>
      <c r="DR432" s="243"/>
      <c r="DS432" s="243"/>
      <c r="DT432" s="243"/>
      <c r="DW432" s="53"/>
      <c r="EA432" s="243"/>
      <c r="EB432" s="243"/>
      <c r="EC432" s="243"/>
      <c r="ED432" s="243"/>
      <c r="EG432" s="53"/>
      <c r="EK432" s="243"/>
      <c r="EL432" s="243"/>
      <c r="EM432" s="243"/>
      <c r="EN432" s="243"/>
      <c r="EO432" s="243"/>
      <c r="ER432" s="53"/>
      <c r="EV432" s="243"/>
      <c r="EW432" s="243"/>
      <c r="EX432" s="243"/>
      <c r="EY432" s="243"/>
      <c r="IB432" s="53"/>
      <c r="IJ432" s="245"/>
      <c r="IM432" s="53"/>
      <c r="IU432" s="245"/>
    </row>
    <row r="433" spans="1:255" s="132" customFormat="1" x14ac:dyDescent="0.2">
      <c r="A433" s="53"/>
      <c r="B433"/>
      <c r="C433"/>
      <c r="D433"/>
      <c r="E433"/>
      <c r="F433"/>
      <c r="G433"/>
      <c r="H433"/>
      <c r="I433"/>
      <c r="J433"/>
      <c r="K433"/>
      <c r="L433"/>
      <c r="M433"/>
      <c r="N433"/>
      <c r="O433" s="53"/>
      <c r="P433"/>
      <c r="Q433"/>
      <c r="R433"/>
      <c r="S433"/>
      <c r="T433"/>
      <c r="U433"/>
      <c r="V433"/>
      <c r="W433"/>
      <c r="Y433" s="53"/>
      <c r="AI433" s="53"/>
      <c r="AS433" s="53"/>
      <c r="BC433" s="53"/>
      <c r="BM433" s="53"/>
      <c r="BW433" s="53"/>
      <c r="CG433" s="53"/>
      <c r="CR433" s="53"/>
      <c r="CV433" s="243"/>
      <c r="CW433" s="243"/>
      <c r="CX433" s="243"/>
      <c r="CY433" s="243"/>
      <c r="CZ433" s="243"/>
      <c r="DC433" s="53"/>
      <c r="DG433" s="243"/>
      <c r="DH433" s="243"/>
      <c r="DI433" s="243"/>
      <c r="DJ433" s="243"/>
      <c r="DM433" s="53"/>
      <c r="DQ433" s="243"/>
      <c r="DR433" s="243"/>
      <c r="DS433" s="243"/>
      <c r="DT433" s="243"/>
      <c r="DW433" s="53"/>
      <c r="EA433" s="243"/>
      <c r="EB433" s="243"/>
      <c r="EC433" s="243"/>
      <c r="ED433" s="243"/>
      <c r="EG433" s="53"/>
      <c r="EK433" s="243"/>
      <c r="EL433" s="243"/>
      <c r="EM433" s="243"/>
      <c r="EN433" s="243"/>
      <c r="EO433" s="243"/>
      <c r="ER433" s="53"/>
      <c r="EV433" s="243"/>
      <c r="EW433" s="243"/>
      <c r="EX433" s="243"/>
      <c r="EY433" s="243"/>
      <c r="IB433" s="53"/>
      <c r="IJ433" s="245"/>
      <c r="IM433" s="53"/>
      <c r="IU433" s="245"/>
    </row>
    <row r="434" spans="1:255" s="132" customFormat="1" x14ac:dyDescent="0.2">
      <c r="A434" s="53"/>
      <c r="B434"/>
      <c r="C434"/>
      <c r="D434"/>
      <c r="E434"/>
      <c r="F434"/>
      <c r="G434"/>
      <c r="H434"/>
      <c r="I434"/>
      <c r="J434"/>
      <c r="K434"/>
      <c r="L434"/>
      <c r="M434"/>
      <c r="N434"/>
      <c r="O434" s="53"/>
      <c r="P434"/>
      <c r="Q434"/>
      <c r="R434"/>
      <c r="S434"/>
      <c r="T434"/>
      <c r="U434"/>
      <c r="V434"/>
      <c r="W434"/>
      <c r="Y434" s="53"/>
      <c r="AI434" s="53"/>
      <c r="AS434" s="53"/>
      <c r="BC434" s="53"/>
      <c r="BM434" s="53"/>
      <c r="BW434" s="53"/>
      <c r="CG434" s="53"/>
      <c r="CR434" s="53"/>
      <c r="CV434" s="243"/>
      <c r="CW434" s="243"/>
      <c r="CX434" s="243"/>
      <c r="CY434" s="243"/>
      <c r="CZ434" s="243"/>
      <c r="DC434" s="53"/>
      <c r="DG434" s="243"/>
      <c r="DH434" s="243"/>
      <c r="DI434" s="243"/>
      <c r="DJ434" s="243"/>
      <c r="DM434" s="53"/>
      <c r="DQ434" s="243"/>
      <c r="DR434" s="243"/>
      <c r="DS434" s="243"/>
      <c r="DT434" s="243"/>
      <c r="DW434" s="53"/>
      <c r="EA434" s="243"/>
      <c r="EB434" s="243"/>
      <c r="EC434" s="243"/>
      <c r="ED434" s="243"/>
      <c r="EG434" s="53"/>
      <c r="EK434" s="243"/>
      <c r="EL434" s="243"/>
      <c r="EM434" s="243"/>
      <c r="EN434" s="243"/>
      <c r="EO434" s="243"/>
      <c r="ER434" s="53"/>
      <c r="EV434" s="243"/>
      <c r="EW434" s="243"/>
      <c r="EX434" s="243"/>
      <c r="EY434" s="243"/>
      <c r="IB434" s="53"/>
      <c r="IJ434" s="245"/>
      <c r="IM434" s="53"/>
      <c r="IU434" s="245"/>
    </row>
    <row r="435" spans="1:255" s="132" customFormat="1" x14ac:dyDescent="0.2">
      <c r="A435" s="53"/>
      <c r="B435"/>
      <c r="C435"/>
      <c r="D435"/>
      <c r="E435"/>
      <c r="F435"/>
      <c r="G435"/>
      <c r="H435"/>
      <c r="I435"/>
      <c r="J435"/>
      <c r="K435"/>
      <c r="L435"/>
      <c r="M435"/>
      <c r="N435"/>
      <c r="O435" s="53"/>
      <c r="P435"/>
      <c r="Q435"/>
      <c r="R435"/>
      <c r="S435"/>
      <c r="T435"/>
      <c r="U435"/>
      <c r="V435"/>
      <c r="W435"/>
      <c r="Y435" s="53"/>
      <c r="AI435" s="53"/>
      <c r="AS435" s="53"/>
      <c r="BC435" s="53"/>
      <c r="BM435" s="53"/>
      <c r="BW435" s="53"/>
      <c r="CG435" s="53"/>
      <c r="CR435" s="53"/>
      <c r="CV435" s="243"/>
      <c r="CW435" s="243"/>
      <c r="CX435" s="243"/>
      <c r="CY435" s="243"/>
      <c r="CZ435" s="243"/>
      <c r="DC435" s="53"/>
      <c r="DG435" s="243"/>
      <c r="DH435" s="243"/>
      <c r="DI435" s="243"/>
      <c r="DJ435" s="243"/>
      <c r="DM435" s="53"/>
      <c r="DQ435" s="243"/>
      <c r="DR435" s="243"/>
      <c r="DS435" s="243"/>
      <c r="DT435" s="243"/>
      <c r="DW435" s="53"/>
      <c r="EA435" s="243"/>
      <c r="EB435" s="243"/>
      <c r="EC435" s="243"/>
      <c r="ED435" s="243"/>
      <c r="EG435" s="53"/>
      <c r="EK435" s="243"/>
      <c r="EL435" s="243"/>
      <c r="EM435" s="243"/>
      <c r="EN435" s="243"/>
      <c r="EO435" s="243"/>
      <c r="ER435" s="53"/>
      <c r="EV435" s="243"/>
      <c r="EW435" s="243"/>
      <c r="EX435" s="243"/>
      <c r="EY435" s="243"/>
      <c r="IB435" s="53"/>
      <c r="IJ435" s="245"/>
      <c r="IM435" s="53"/>
      <c r="IU435" s="245"/>
    </row>
    <row r="436" spans="1:255" s="132" customFormat="1" x14ac:dyDescent="0.2">
      <c r="A436" s="53"/>
      <c r="B436"/>
      <c r="C436"/>
      <c r="D436"/>
      <c r="E436"/>
      <c r="F436"/>
      <c r="G436"/>
      <c r="H436"/>
      <c r="I436"/>
      <c r="J436"/>
      <c r="K436"/>
      <c r="L436"/>
      <c r="M436"/>
      <c r="N436"/>
      <c r="O436" s="53"/>
      <c r="P436"/>
      <c r="Q436"/>
      <c r="R436"/>
      <c r="S436"/>
      <c r="T436"/>
      <c r="U436"/>
      <c r="V436"/>
      <c r="W436"/>
      <c r="Y436" s="53"/>
      <c r="AI436" s="53"/>
      <c r="AS436" s="53"/>
      <c r="BC436" s="53"/>
      <c r="BM436" s="53"/>
      <c r="BW436" s="53"/>
      <c r="CG436" s="53"/>
      <c r="CR436" s="53"/>
      <c r="CV436" s="243"/>
      <c r="CW436" s="243"/>
      <c r="CX436" s="243"/>
      <c r="CY436" s="243"/>
      <c r="CZ436" s="243"/>
      <c r="DC436" s="53"/>
      <c r="DG436" s="243"/>
      <c r="DH436" s="243"/>
      <c r="DI436" s="243"/>
      <c r="DJ436" s="243"/>
      <c r="DM436" s="53"/>
      <c r="DQ436" s="243"/>
      <c r="DR436" s="243"/>
      <c r="DS436" s="243"/>
      <c r="DT436" s="243"/>
      <c r="DW436" s="53"/>
      <c r="EA436" s="243"/>
      <c r="EB436" s="243"/>
      <c r="EC436" s="243"/>
      <c r="ED436" s="243"/>
      <c r="EG436" s="53"/>
      <c r="EK436" s="243"/>
      <c r="EL436" s="243"/>
      <c r="EM436" s="243"/>
      <c r="EN436" s="243"/>
      <c r="EO436" s="243"/>
      <c r="ER436" s="53"/>
      <c r="EV436" s="243"/>
      <c r="EW436" s="243"/>
      <c r="EX436" s="243"/>
      <c r="EY436" s="243"/>
      <c r="IB436" s="53"/>
      <c r="IJ436" s="245"/>
      <c r="IM436" s="53"/>
      <c r="IU436" s="245"/>
    </row>
    <row r="437" spans="1:255" s="132" customFormat="1" x14ac:dyDescent="0.2">
      <c r="A437" s="53"/>
      <c r="B437"/>
      <c r="C437"/>
      <c r="D437"/>
      <c r="E437"/>
      <c r="F437"/>
      <c r="G437"/>
      <c r="H437"/>
      <c r="I437"/>
      <c r="J437"/>
      <c r="K437"/>
      <c r="L437"/>
      <c r="M437"/>
      <c r="N437"/>
      <c r="O437" s="53"/>
      <c r="P437"/>
      <c r="Q437"/>
      <c r="R437"/>
      <c r="S437"/>
      <c r="T437"/>
      <c r="U437"/>
      <c r="V437"/>
      <c r="W437"/>
      <c r="Y437" s="53"/>
      <c r="AI437" s="53"/>
      <c r="AS437" s="53"/>
      <c r="BC437" s="53"/>
      <c r="BM437" s="53"/>
      <c r="BW437" s="53"/>
      <c r="CG437" s="53"/>
      <c r="CR437" s="53"/>
      <c r="CV437" s="243"/>
      <c r="CW437" s="243"/>
      <c r="CX437" s="243"/>
      <c r="CY437" s="243"/>
      <c r="CZ437" s="243"/>
      <c r="DC437" s="53"/>
      <c r="DG437" s="243"/>
      <c r="DH437" s="243"/>
      <c r="DI437" s="243"/>
      <c r="DJ437" s="243"/>
      <c r="DM437" s="53"/>
      <c r="DQ437" s="243"/>
      <c r="DR437" s="243"/>
      <c r="DS437" s="243"/>
      <c r="DT437" s="243"/>
      <c r="DW437" s="53"/>
      <c r="EA437" s="243"/>
      <c r="EB437" s="243"/>
      <c r="EC437" s="243"/>
      <c r="ED437" s="243"/>
      <c r="EG437" s="53"/>
      <c r="EK437" s="243"/>
      <c r="EL437" s="243"/>
      <c r="EM437" s="243"/>
      <c r="EN437" s="243"/>
      <c r="EO437" s="243"/>
      <c r="ER437" s="53"/>
      <c r="EV437" s="243"/>
      <c r="EW437" s="243"/>
      <c r="EX437" s="243"/>
      <c r="EY437" s="243"/>
      <c r="IB437" s="53"/>
      <c r="IJ437" s="245"/>
      <c r="IM437" s="53"/>
      <c r="IU437" s="245"/>
    </row>
    <row r="438" spans="1:255" s="132" customFormat="1" x14ac:dyDescent="0.2">
      <c r="A438" s="53"/>
      <c r="B438"/>
      <c r="C438"/>
      <c r="D438"/>
      <c r="E438"/>
      <c r="F438"/>
      <c r="G438"/>
      <c r="H438"/>
      <c r="I438"/>
      <c r="J438"/>
      <c r="K438"/>
      <c r="L438"/>
      <c r="M438"/>
      <c r="N438"/>
      <c r="O438" s="53"/>
      <c r="P438"/>
      <c r="Q438"/>
      <c r="R438"/>
      <c r="S438"/>
      <c r="T438"/>
      <c r="U438"/>
      <c r="V438"/>
      <c r="W438"/>
      <c r="Y438" s="53"/>
      <c r="AI438" s="53"/>
      <c r="AS438" s="53"/>
      <c r="BC438" s="53"/>
      <c r="BM438" s="53"/>
      <c r="BW438" s="53"/>
      <c r="CG438" s="53"/>
      <c r="CR438" s="53"/>
      <c r="CV438" s="243"/>
      <c r="CW438" s="243"/>
      <c r="CX438" s="243"/>
      <c r="CY438" s="243"/>
      <c r="CZ438" s="243"/>
      <c r="DC438" s="53"/>
      <c r="DG438" s="243"/>
      <c r="DH438" s="243"/>
      <c r="DI438" s="243"/>
      <c r="DJ438" s="243"/>
      <c r="DM438" s="53"/>
      <c r="DQ438" s="243"/>
      <c r="DR438" s="243"/>
      <c r="DS438" s="243"/>
      <c r="DT438" s="243"/>
      <c r="DW438" s="53"/>
      <c r="EA438" s="243"/>
      <c r="EB438" s="243"/>
      <c r="EC438" s="243"/>
      <c r="ED438" s="243"/>
      <c r="EG438" s="53"/>
      <c r="EK438" s="243"/>
      <c r="EL438" s="243"/>
      <c r="EM438" s="243"/>
      <c r="EN438" s="243"/>
      <c r="EO438" s="243"/>
      <c r="ER438" s="53"/>
      <c r="EV438" s="243"/>
      <c r="EW438" s="243"/>
      <c r="EX438" s="243"/>
      <c r="EY438" s="243"/>
      <c r="IB438" s="53"/>
      <c r="IJ438" s="245"/>
      <c r="IM438" s="53"/>
      <c r="IU438" s="245"/>
    </row>
    <row r="439" spans="1:255" s="132" customFormat="1" x14ac:dyDescent="0.2">
      <c r="A439" s="53"/>
      <c r="B439"/>
      <c r="C439"/>
      <c r="D439"/>
      <c r="E439"/>
      <c r="F439"/>
      <c r="G439"/>
      <c r="H439"/>
      <c r="I439"/>
      <c r="J439"/>
      <c r="K439"/>
      <c r="L439"/>
      <c r="M439"/>
      <c r="N439"/>
      <c r="O439" s="53"/>
      <c r="P439"/>
      <c r="Q439"/>
      <c r="R439"/>
      <c r="S439"/>
      <c r="T439"/>
      <c r="U439"/>
      <c r="V439"/>
      <c r="W439"/>
      <c r="Y439" s="53"/>
      <c r="AI439" s="53"/>
      <c r="AS439" s="53"/>
      <c r="BC439" s="53"/>
      <c r="BM439" s="53"/>
      <c r="BW439" s="53"/>
      <c r="CG439" s="53"/>
      <c r="CR439" s="53"/>
      <c r="CV439" s="243"/>
      <c r="CW439" s="243"/>
      <c r="CX439" s="243"/>
      <c r="CY439" s="243"/>
      <c r="CZ439" s="243"/>
      <c r="DC439" s="53"/>
      <c r="DG439" s="243"/>
      <c r="DH439" s="243"/>
      <c r="DI439" s="243"/>
      <c r="DJ439" s="243"/>
      <c r="DM439" s="53"/>
      <c r="DQ439" s="243"/>
      <c r="DR439" s="243"/>
      <c r="DS439" s="243"/>
      <c r="DT439" s="243"/>
      <c r="DW439" s="53"/>
      <c r="EA439" s="243"/>
      <c r="EB439" s="243"/>
      <c r="EC439" s="243"/>
      <c r="ED439" s="243"/>
      <c r="EG439" s="53"/>
      <c r="EK439" s="243"/>
      <c r="EL439" s="243"/>
      <c r="EM439" s="243"/>
      <c r="EN439" s="243"/>
      <c r="EO439" s="243"/>
      <c r="ER439" s="53"/>
      <c r="EV439" s="243"/>
      <c r="EW439" s="243"/>
      <c r="EX439" s="243"/>
      <c r="EY439" s="243"/>
      <c r="IB439" s="53"/>
      <c r="IJ439" s="245"/>
      <c r="IM439" s="53"/>
      <c r="IU439" s="245"/>
    </row>
    <row r="440" spans="1:255" s="132" customFormat="1" x14ac:dyDescent="0.2">
      <c r="A440" s="53"/>
      <c r="B440"/>
      <c r="C440"/>
      <c r="D440"/>
      <c r="E440"/>
      <c r="F440"/>
      <c r="G440"/>
      <c r="H440"/>
      <c r="I440"/>
      <c r="J440"/>
      <c r="K440"/>
      <c r="L440"/>
      <c r="M440"/>
      <c r="N440"/>
      <c r="O440" s="53"/>
      <c r="P440"/>
      <c r="Q440"/>
      <c r="R440"/>
      <c r="S440"/>
      <c r="T440"/>
      <c r="U440"/>
      <c r="V440"/>
      <c r="W440"/>
      <c r="Y440" s="53"/>
      <c r="AI440" s="53"/>
      <c r="AS440" s="53"/>
      <c r="BC440" s="53"/>
      <c r="BM440" s="53"/>
      <c r="BW440" s="53"/>
      <c r="CG440" s="53"/>
      <c r="CR440" s="53"/>
      <c r="CV440" s="243"/>
      <c r="CW440" s="243"/>
      <c r="CX440" s="243"/>
      <c r="CY440" s="243"/>
      <c r="CZ440" s="243"/>
      <c r="DC440" s="53"/>
      <c r="DG440" s="243"/>
      <c r="DH440" s="243"/>
      <c r="DI440" s="243"/>
      <c r="DJ440" s="243"/>
      <c r="DM440" s="53"/>
      <c r="DQ440" s="243"/>
      <c r="DR440" s="243"/>
      <c r="DS440" s="243"/>
      <c r="DT440" s="243"/>
      <c r="DW440" s="53"/>
      <c r="EA440" s="243"/>
      <c r="EB440" s="243"/>
      <c r="EC440" s="243"/>
      <c r="ED440" s="243"/>
      <c r="EG440" s="53"/>
      <c r="EK440" s="243"/>
      <c r="EL440" s="243"/>
      <c r="EM440" s="243"/>
      <c r="EN440" s="243"/>
      <c r="EO440" s="243"/>
      <c r="ER440" s="53"/>
      <c r="EV440" s="243"/>
      <c r="EW440" s="243"/>
      <c r="EX440" s="243"/>
      <c r="EY440" s="243"/>
      <c r="IB440" s="53"/>
      <c r="IJ440" s="245"/>
      <c r="IM440" s="53"/>
      <c r="IU440" s="245"/>
    </row>
    <row r="441" spans="1:255" s="132" customFormat="1" x14ac:dyDescent="0.2">
      <c r="A441" s="53"/>
      <c r="B441"/>
      <c r="C441"/>
      <c r="D441"/>
      <c r="E441"/>
      <c r="F441"/>
      <c r="G441"/>
      <c r="H441"/>
      <c r="I441"/>
      <c r="J441"/>
      <c r="K441"/>
      <c r="L441"/>
      <c r="M441"/>
      <c r="N441"/>
      <c r="O441" s="53"/>
      <c r="P441"/>
      <c r="Q441"/>
      <c r="R441"/>
      <c r="S441"/>
      <c r="T441"/>
      <c r="U441"/>
      <c r="V441"/>
      <c r="W441"/>
      <c r="Y441" s="53"/>
      <c r="AI441" s="53"/>
      <c r="AS441" s="53"/>
      <c r="BC441" s="53"/>
      <c r="BM441" s="53"/>
      <c r="BW441" s="53"/>
      <c r="CG441" s="53"/>
      <c r="CR441" s="53"/>
      <c r="CV441" s="243"/>
      <c r="CW441" s="243"/>
      <c r="CX441" s="243"/>
      <c r="CY441" s="243"/>
      <c r="CZ441" s="243"/>
      <c r="DC441" s="53"/>
      <c r="DG441" s="243"/>
      <c r="DH441" s="243"/>
      <c r="DI441" s="243"/>
      <c r="DJ441" s="243"/>
      <c r="DM441" s="53"/>
      <c r="DQ441" s="243"/>
      <c r="DR441" s="243"/>
      <c r="DS441" s="243"/>
      <c r="DT441" s="243"/>
      <c r="DW441" s="53"/>
      <c r="EA441" s="243"/>
      <c r="EB441" s="243"/>
      <c r="EC441" s="243"/>
      <c r="ED441" s="243"/>
      <c r="EG441" s="53"/>
      <c r="EK441" s="243"/>
      <c r="EL441" s="243"/>
      <c r="EM441" s="243"/>
      <c r="EN441" s="243"/>
      <c r="EO441" s="243"/>
      <c r="ER441" s="53"/>
      <c r="EV441" s="243"/>
      <c r="EW441" s="243"/>
      <c r="EX441" s="243"/>
      <c r="EY441" s="243"/>
      <c r="IB441" s="53"/>
      <c r="IJ441" s="245"/>
      <c r="IM441" s="53"/>
      <c r="IU441" s="245"/>
    </row>
    <row r="442" spans="1:255" s="132" customFormat="1" x14ac:dyDescent="0.2">
      <c r="A442" s="53"/>
      <c r="B442"/>
      <c r="C442"/>
      <c r="D442"/>
      <c r="E442"/>
      <c r="F442"/>
      <c r="G442"/>
      <c r="H442"/>
      <c r="I442"/>
      <c r="J442"/>
      <c r="K442"/>
      <c r="L442"/>
      <c r="M442"/>
      <c r="N442"/>
      <c r="O442" s="53"/>
      <c r="P442"/>
      <c r="Q442"/>
      <c r="R442"/>
      <c r="S442"/>
      <c r="T442"/>
      <c r="U442"/>
      <c r="V442"/>
      <c r="W442"/>
      <c r="Y442" s="53"/>
      <c r="AI442" s="53"/>
      <c r="AS442" s="53"/>
      <c r="BC442" s="53"/>
      <c r="BM442" s="53"/>
      <c r="BW442" s="53"/>
      <c r="CG442" s="53"/>
      <c r="CR442" s="53"/>
      <c r="CV442" s="243"/>
      <c r="CW442" s="243"/>
      <c r="CX442" s="243"/>
      <c r="CY442" s="243"/>
      <c r="CZ442" s="243"/>
      <c r="DC442" s="53"/>
      <c r="DG442" s="243"/>
      <c r="DH442" s="243"/>
      <c r="DI442" s="243"/>
      <c r="DJ442" s="243"/>
      <c r="DM442" s="53"/>
      <c r="DQ442" s="243"/>
      <c r="DR442" s="243"/>
      <c r="DS442" s="243"/>
      <c r="DT442" s="243"/>
      <c r="DW442" s="53"/>
      <c r="EA442" s="243"/>
      <c r="EB442" s="243"/>
      <c r="EC442" s="243"/>
      <c r="ED442" s="243"/>
      <c r="EG442" s="53"/>
      <c r="EK442" s="243"/>
      <c r="EL442" s="243"/>
      <c r="EM442" s="243"/>
      <c r="EN442" s="243"/>
      <c r="EO442" s="243"/>
      <c r="ER442" s="53"/>
      <c r="EV442" s="243"/>
      <c r="EW442" s="243"/>
      <c r="EX442" s="243"/>
      <c r="EY442" s="243"/>
      <c r="IB442" s="53"/>
      <c r="IJ442" s="245"/>
      <c r="IM442" s="53"/>
      <c r="IU442" s="245"/>
    </row>
    <row r="443" spans="1:255" s="132" customFormat="1" x14ac:dyDescent="0.2">
      <c r="A443" s="53"/>
      <c r="B443"/>
      <c r="C443"/>
      <c r="D443"/>
      <c r="E443"/>
      <c r="F443"/>
      <c r="G443"/>
      <c r="H443"/>
      <c r="I443"/>
      <c r="J443"/>
      <c r="K443"/>
      <c r="L443"/>
      <c r="M443"/>
      <c r="N443"/>
      <c r="O443" s="53"/>
      <c r="P443"/>
      <c r="Q443"/>
      <c r="R443"/>
      <c r="S443"/>
      <c r="T443"/>
      <c r="U443"/>
      <c r="V443"/>
      <c r="W443"/>
      <c r="Y443" s="53"/>
      <c r="AI443" s="53"/>
      <c r="AS443" s="53"/>
      <c r="BC443" s="53"/>
      <c r="BM443" s="53"/>
      <c r="BW443" s="53"/>
      <c r="CG443" s="53"/>
      <c r="CR443" s="53"/>
      <c r="CV443" s="243"/>
      <c r="CW443" s="243"/>
      <c r="CX443" s="243"/>
      <c r="CY443" s="243"/>
      <c r="CZ443" s="243"/>
      <c r="DC443" s="53"/>
      <c r="DG443" s="243"/>
      <c r="DH443" s="243"/>
      <c r="DI443" s="243"/>
      <c r="DJ443" s="243"/>
      <c r="DM443" s="53"/>
      <c r="DQ443" s="243"/>
      <c r="DR443" s="243"/>
      <c r="DS443" s="243"/>
      <c r="DT443" s="243"/>
      <c r="DW443" s="53"/>
      <c r="EA443" s="243"/>
      <c r="EB443" s="243"/>
      <c r="EC443" s="243"/>
      <c r="ED443" s="243"/>
      <c r="EG443" s="53"/>
      <c r="EK443" s="243"/>
      <c r="EL443" s="243"/>
      <c r="EM443" s="243"/>
      <c r="EN443" s="243"/>
      <c r="EO443" s="243"/>
      <c r="ER443" s="53"/>
      <c r="EV443" s="243"/>
      <c r="EW443" s="243"/>
      <c r="EX443" s="243"/>
      <c r="EY443" s="243"/>
      <c r="IB443" s="53"/>
      <c r="IJ443" s="245"/>
      <c r="IM443" s="53"/>
      <c r="IU443" s="245"/>
    </row>
    <row r="444" spans="1:255" s="132" customFormat="1" x14ac:dyDescent="0.2">
      <c r="A444" s="53"/>
      <c r="B444"/>
      <c r="C444"/>
      <c r="D444"/>
      <c r="E444"/>
      <c r="F444"/>
      <c r="G444"/>
      <c r="H444"/>
      <c r="I444"/>
      <c r="J444"/>
      <c r="K444"/>
      <c r="L444"/>
      <c r="M444"/>
      <c r="N444"/>
      <c r="O444" s="53"/>
      <c r="P444"/>
      <c r="Q444"/>
      <c r="R444"/>
      <c r="S444"/>
      <c r="T444"/>
      <c r="U444"/>
      <c r="V444"/>
      <c r="W444"/>
      <c r="Y444" s="53"/>
      <c r="AI444" s="53"/>
      <c r="AS444" s="53"/>
      <c r="BC444" s="53"/>
      <c r="BM444" s="53"/>
      <c r="BW444" s="53"/>
      <c r="CG444" s="53"/>
      <c r="CR444" s="53"/>
      <c r="CV444" s="243"/>
      <c r="CW444" s="243"/>
      <c r="CX444" s="243"/>
      <c r="CY444" s="243"/>
      <c r="CZ444" s="243"/>
      <c r="DC444" s="53"/>
      <c r="DG444" s="243"/>
      <c r="DH444" s="243"/>
      <c r="DI444" s="243"/>
      <c r="DJ444" s="243"/>
      <c r="DM444" s="53"/>
      <c r="DQ444" s="243"/>
      <c r="DR444" s="243"/>
      <c r="DS444" s="243"/>
      <c r="DT444" s="243"/>
      <c r="DW444" s="53"/>
      <c r="EA444" s="243"/>
      <c r="EB444" s="243"/>
      <c r="EC444" s="243"/>
      <c r="ED444" s="243"/>
      <c r="EG444" s="53"/>
      <c r="EK444" s="243"/>
      <c r="EL444" s="243"/>
      <c r="EM444" s="243"/>
      <c r="EN444" s="243"/>
      <c r="EO444" s="243"/>
      <c r="ER444" s="53"/>
      <c r="EV444" s="243"/>
      <c r="EW444" s="243"/>
      <c r="EX444" s="243"/>
      <c r="EY444" s="243"/>
      <c r="IB444" s="53"/>
      <c r="IJ444" s="245"/>
      <c r="IM444" s="53"/>
      <c r="IU444" s="245"/>
    </row>
    <row r="445" spans="1:255" s="132" customFormat="1" x14ac:dyDescent="0.2">
      <c r="A445" s="53"/>
      <c r="B445"/>
      <c r="C445"/>
      <c r="D445"/>
      <c r="E445"/>
      <c r="F445"/>
      <c r="G445"/>
      <c r="H445"/>
      <c r="I445"/>
      <c r="J445"/>
      <c r="K445"/>
      <c r="L445"/>
      <c r="M445"/>
      <c r="N445"/>
      <c r="O445" s="53"/>
      <c r="P445"/>
      <c r="Q445"/>
      <c r="R445"/>
      <c r="S445"/>
      <c r="T445"/>
      <c r="U445"/>
      <c r="V445"/>
      <c r="W445"/>
      <c r="Y445" s="53"/>
      <c r="AI445" s="53"/>
      <c r="AS445" s="53"/>
      <c r="BC445" s="53"/>
      <c r="BM445" s="53"/>
      <c r="BW445" s="53"/>
      <c r="CG445" s="53"/>
      <c r="CR445" s="53"/>
      <c r="CV445" s="243"/>
      <c r="CW445" s="243"/>
      <c r="CX445" s="243"/>
      <c r="CY445" s="243"/>
      <c r="CZ445" s="243"/>
      <c r="DC445" s="53"/>
      <c r="DG445" s="243"/>
      <c r="DH445" s="243"/>
      <c r="DI445" s="243"/>
      <c r="DJ445" s="243"/>
      <c r="DM445" s="53"/>
      <c r="DQ445" s="243"/>
      <c r="DR445" s="243"/>
      <c r="DS445" s="243"/>
      <c r="DT445" s="243"/>
      <c r="DW445" s="53"/>
      <c r="EA445" s="243"/>
      <c r="EB445" s="243"/>
      <c r="EC445" s="243"/>
      <c r="ED445" s="243"/>
      <c r="EG445" s="53"/>
      <c r="EK445" s="243"/>
      <c r="EL445" s="243"/>
      <c r="EM445" s="243"/>
      <c r="EN445" s="243"/>
      <c r="EO445" s="243"/>
      <c r="ER445" s="53"/>
      <c r="EV445" s="243"/>
      <c r="EW445" s="243"/>
      <c r="EX445" s="243"/>
      <c r="EY445" s="243"/>
      <c r="IB445" s="53"/>
      <c r="IJ445" s="245"/>
      <c r="IM445" s="53"/>
      <c r="IU445" s="245"/>
    </row>
    <row r="446" spans="1:255" s="132" customFormat="1" x14ac:dyDescent="0.2">
      <c r="A446" s="53"/>
      <c r="B446"/>
      <c r="C446"/>
      <c r="D446"/>
      <c r="E446"/>
      <c r="F446"/>
      <c r="G446"/>
      <c r="H446"/>
      <c r="I446"/>
      <c r="J446"/>
      <c r="K446"/>
      <c r="L446"/>
      <c r="M446"/>
      <c r="N446"/>
      <c r="O446" s="53"/>
      <c r="P446"/>
      <c r="Q446"/>
      <c r="R446"/>
      <c r="S446"/>
      <c r="T446"/>
      <c r="U446"/>
      <c r="V446"/>
      <c r="W446"/>
      <c r="Y446" s="53"/>
      <c r="AI446" s="53"/>
      <c r="AS446" s="53"/>
      <c r="BC446" s="53"/>
      <c r="BM446" s="53"/>
      <c r="BW446" s="53"/>
      <c r="CG446" s="53"/>
      <c r="CR446" s="53"/>
      <c r="CV446" s="243"/>
      <c r="CW446" s="243"/>
      <c r="CX446" s="243"/>
      <c r="CY446" s="243"/>
      <c r="CZ446" s="243"/>
      <c r="DC446" s="53"/>
      <c r="DG446" s="243"/>
      <c r="DH446" s="243"/>
      <c r="DI446" s="243"/>
      <c r="DJ446" s="243"/>
      <c r="DM446" s="53"/>
      <c r="DQ446" s="243"/>
      <c r="DR446" s="243"/>
      <c r="DS446" s="243"/>
      <c r="DT446" s="243"/>
      <c r="DW446" s="53"/>
      <c r="EA446" s="243"/>
      <c r="EB446" s="243"/>
      <c r="EC446" s="243"/>
      <c r="ED446" s="243"/>
      <c r="EG446" s="53"/>
      <c r="EK446" s="243"/>
      <c r="EL446" s="243"/>
      <c r="EM446" s="243"/>
      <c r="EN446" s="243"/>
      <c r="EO446" s="243"/>
      <c r="ER446" s="53"/>
      <c r="EV446" s="243"/>
      <c r="EW446" s="243"/>
      <c r="EX446" s="243"/>
      <c r="EY446" s="243"/>
      <c r="IB446" s="53"/>
      <c r="IJ446" s="245"/>
      <c r="IM446" s="53"/>
      <c r="IU446" s="245"/>
    </row>
    <row r="447" spans="1:255" s="132" customFormat="1" x14ac:dyDescent="0.2">
      <c r="A447" s="53"/>
      <c r="B447"/>
      <c r="C447"/>
      <c r="D447"/>
      <c r="E447"/>
      <c r="F447"/>
      <c r="G447"/>
      <c r="H447"/>
      <c r="I447"/>
      <c r="J447"/>
      <c r="K447"/>
      <c r="L447"/>
      <c r="M447"/>
      <c r="N447"/>
      <c r="O447" s="53"/>
      <c r="P447"/>
      <c r="Q447"/>
      <c r="R447"/>
      <c r="S447"/>
      <c r="T447"/>
      <c r="U447"/>
      <c r="V447"/>
      <c r="W447"/>
      <c r="Y447" s="53"/>
      <c r="AI447" s="53"/>
      <c r="AS447" s="53"/>
      <c r="BC447" s="53"/>
      <c r="BM447" s="53"/>
      <c r="BW447" s="53"/>
      <c r="CG447" s="53"/>
      <c r="CR447" s="53"/>
      <c r="CV447" s="243"/>
      <c r="CW447" s="243"/>
      <c r="CX447" s="243"/>
      <c r="CY447" s="243"/>
      <c r="CZ447" s="243"/>
      <c r="DC447" s="53"/>
      <c r="DG447" s="243"/>
      <c r="DH447" s="243"/>
      <c r="DI447" s="243"/>
      <c r="DJ447" s="243"/>
      <c r="DM447" s="53"/>
      <c r="DQ447" s="243"/>
      <c r="DR447" s="243"/>
      <c r="DS447" s="243"/>
      <c r="DT447" s="243"/>
      <c r="DW447" s="53"/>
      <c r="EA447" s="243"/>
      <c r="EB447" s="243"/>
      <c r="EC447" s="243"/>
      <c r="ED447" s="243"/>
      <c r="EG447" s="53"/>
      <c r="EK447" s="243"/>
      <c r="EL447" s="243"/>
      <c r="EM447" s="243"/>
      <c r="EN447" s="243"/>
      <c r="EO447" s="243"/>
      <c r="ER447" s="53"/>
      <c r="EV447" s="243"/>
      <c r="EW447" s="243"/>
      <c r="EX447" s="243"/>
      <c r="EY447" s="243"/>
      <c r="IB447" s="53"/>
      <c r="IJ447" s="245"/>
      <c r="IM447" s="53"/>
      <c r="IU447" s="245"/>
    </row>
    <row r="448" spans="1:255" s="132" customFormat="1" x14ac:dyDescent="0.2">
      <c r="A448" s="53"/>
      <c r="B448"/>
      <c r="C448"/>
      <c r="D448"/>
      <c r="E448"/>
      <c r="F448"/>
      <c r="G448"/>
      <c r="H448"/>
      <c r="I448"/>
      <c r="J448"/>
      <c r="K448"/>
      <c r="L448"/>
      <c r="M448"/>
      <c r="N448"/>
      <c r="O448" s="53"/>
      <c r="P448"/>
      <c r="Q448"/>
      <c r="R448"/>
      <c r="S448"/>
      <c r="T448"/>
      <c r="U448"/>
      <c r="V448"/>
      <c r="W448"/>
      <c r="Y448" s="53"/>
      <c r="AI448" s="53"/>
      <c r="AS448" s="53"/>
      <c r="BC448" s="53"/>
      <c r="BM448" s="53"/>
      <c r="BW448" s="53"/>
      <c r="CG448" s="53"/>
      <c r="CR448" s="53"/>
      <c r="CV448" s="243"/>
      <c r="CW448" s="243"/>
      <c r="CX448" s="243"/>
      <c r="CY448" s="243"/>
      <c r="CZ448" s="243"/>
      <c r="DC448" s="53"/>
      <c r="DG448" s="243"/>
      <c r="DH448" s="243"/>
      <c r="DI448" s="243"/>
      <c r="DJ448" s="243"/>
      <c r="DM448" s="53"/>
      <c r="DQ448" s="243"/>
      <c r="DR448" s="243"/>
      <c r="DS448" s="243"/>
      <c r="DT448" s="243"/>
      <c r="DW448" s="53"/>
      <c r="EA448" s="243"/>
      <c r="EB448" s="243"/>
      <c r="EC448" s="243"/>
      <c r="ED448" s="243"/>
      <c r="EG448" s="53"/>
      <c r="EK448" s="243"/>
      <c r="EL448" s="243"/>
      <c r="EM448" s="243"/>
      <c r="EN448" s="243"/>
      <c r="EO448" s="243"/>
      <c r="ER448" s="53"/>
      <c r="EV448" s="243"/>
      <c r="EW448" s="243"/>
      <c r="EX448" s="243"/>
      <c r="EY448" s="243"/>
      <c r="IB448" s="53"/>
      <c r="IJ448" s="245"/>
      <c r="IM448" s="53"/>
      <c r="IU448" s="245"/>
    </row>
    <row r="449" spans="1:255" s="132" customFormat="1" x14ac:dyDescent="0.2">
      <c r="A449" s="53"/>
      <c r="B449"/>
      <c r="C449"/>
      <c r="D449"/>
      <c r="E449"/>
      <c r="F449"/>
      <c r="G449"/>
      <c r="H449"/>
      <c r="I449"/>
      <c r="J449"/>
      <c r="K449"/>
      <c r="L449"/>
      <c r="M449"/>
      <c r="N449"/>
      <c r="O449" s="53"/>
      <c r="P449"/>
      <c r="Q449"/>
      <c r="R449"/>
      <c r="S449"/>
      <c r="T449"/>
      <c r="U449"/>
      <c r="V449"/>
      <c r="W449"/>
      <c r="Y449" s="53"/>
      <c r="AI449" s="53"/>
      <c r="AS449" s="53"/>
      <c r="BC449" s="53"/>
      <c r="BM449" s="53"/>
      <c r="BW449" s="53"/>
      <c r="CG449" s="53"/>
      <c r="CR449" s="53"/>
      <c r="CV449" s="243"/>
      <c r="CW449" s="243"/>
      <c r="CX449" s="243"/>
      <c r="CY449" s="243"/>
      <c r="CZ449" s="243"/>
      <c r="DC449" s="53"/>
      <c r="DG449" s="243"/>
      <c r="DH449" s="243"/>
      <c r="DI449" s="243"/>
      <c r="DJ449" s="243"/>
      <c r="DM449" s="53"/>
      <c r="DQ449" s="243"/>
      <c r="DR449" s="243"/>
      <c r="DS449" s="243"/>
      <c r="DT449" s="243"/>
      <c r="DW449" s="53"/>
      <c r="EA449" s="243"/>
      <c r="EB449" s="243"/>
      <c r="EC449" s="243"/>
      <c r="ED449" s="243"/>
      <c r="EG449" s="53"/>
      <c r="EK449" s="243"/>
      <c r="EL449" s="243"/>
      <c r="EM449" s="243"/>
      <c r="EN449" s="243"/>
      <c r="EO449" s="243"/>
      <c r="ER449" s="53"/>
      <c r="EV449" s="243"/>
      <c r="EW449" s="243"/>
      <c r="EX449" s="243"/>
      <c r="EY449" s="243"/>
      <c r="IB449" s="53"/>
      <c r="IJ449" s="245"/>
      <c r="IM449" s="53"/>
      <c r="IU449" s="245"/>
    </row>
    <row r="450" spans="1:255" s="132" customFormat="1" x14ac:dyDescent="0.2">
      <c r="A450" s="53"/>
      <c r="B450"/>
      <c r="C450"/>
      <c r="D450"/>
      <c r="E450"/>
      <c r="F450"/>
      <c r="G450"/>
      <c r="H450"/>
      <c r="I450"/>
      <c r="J450"/>
      <c r="K450"/>
      <c r="L450"/>
      <c r="M450"/>
      <c r="N450"/>
      <c r="O450" s="53"/>
      <c r="P450"/>
      <c r="Q450"/>
      <c r="R450"/>
      <c r="S450"/>
      <c r="T450"/>
      <c r="U450"/>
      <c r="V450"/>
      <c r="W450"/>
      <c r="Y450" s="53"/>
      <c r="AI450" s="53"/>
      <c r="AS450" s="53"/>
      <c r="BC450" s="53"/>
      <c r="BM450" s="53"/>
      <c r="BW450" s="53"/>
      <c r="CG450" s="53"/>
      <c r="CR450" s="53"/>
      <c r="CV450" s="243"/>
      <c r="CW450" s="243"/>
      <c r="CX450" s="243"/>
      <c r="CY450" s="243"/>
      <c r="CZ450" s="243"/>
      <c r="DC450" s="53"/>
      <c r="DG450" s="243"/>
      <c r="DH450" s="243"/>
      <c r="DI450" s="243"/>
      <c r="DJ450" s="243"/>
      <c r="DM450" s="53"/>
      <c r="DQ450" s="243"/>
      <c r="DR450" s="243"/>
      <c r="DS450" s="243"/>
      <c r="DT450" s="243"/>
      <c r="DW450" s="53"/>
      <c r="EA450" s="243"/>
      <c r="EB450" s="243"/>
      <c r="EC450" s="243"/>
      <c r="ED450" s="243"/>
      <c r="EG450" s="53"/>
      <c r="EK450" s="243"/>
      <c r="EL450" s="243"/>
      <c r="EM450" s="243"/>
      <c r="EN450" s="243"/>
      <c r="EO450" s="243"/>
      <c r="ER450" s="53"/>
      <c r="EV450" s="243"/>
      <c r="EW450" s="243"/>
      <c r="EX450" s="243"/>
      <c r="EY450" s="243"/>
      <c r="IB450" s="53"/>
      <c r="IJ450" s="245"/>
      <c r="IM450" s="53"/>
      <c r="IU450" s="245"/>
    </row>
    <row r="451" spans="1:255" s="132" customFormat="1" x14ac:dyDescent="0.2">
      <c r="A451" s="53"/>
      <c r="B451"/>
      <c r="C451"/>
      <c r="D451"/>
      <c r="E451"/>
      <c r="F451"/>
      <c r="G451"/>
      <c r="H451"/>
      <c r="I451"/>
      <c r="J451"/>
      <c r="K451"/>
      <c r="L451"/>
      <c r="M451"/>
      <c r="N451"/>
      <c r="O451" s="53"/>
      <c r="P451"/>
      <c r="Q451"/>
      <c r="R451"/>
      <c r="S451"/>
      <c r="T451"/>
      <c r="U451"/>
      <c r="V451"/>
      <c r="W451"/>
      <c r="Y451" s="53"/>
      <c r="AI451" s="53"/>
      <c r="AS451" s="53"/>
      <c r="BC451" s="53"/>
      <c r="BM451" s="53"/>
      <c r="BW451" s="53"/>
      <c r="CG451" s="53"/>
      <c r="CR451" s="53"/>
      <c r="CV451" s="243"/>
      <c r="CW451" s="243"/>
      <c r="CX451" s="243"/>
      <c r="CY451" s="243"/>
      <c r="CZ451" s="243"/>
      <c r="DC451" s="53"/>
      <c r="DG451" s="243"/>
      <c r="DH451" s="243"/>
      <c r="DI451" s="243"/>
      <c r="DJ451" s="243"/>
      <c r="DM451" s="53"/>
      <c r="DQ451" s="243"/>
      <c r="DR451" s="243"/>
      <c r="DS451" s="243"/>
      <c r="DT451" s="243"/>
      <c r="DW451" s="53"/>
      <c r="EA451" s="243"/>
      <c r="EB451" s="243"/>
      <c r="EC451" s="243"/>
      <c r="ED451" s="243"/>
      <c r="EG451" s="53"/>
      <c r="EK451" s="243"/>
      <c r="EL451" s="243"/>
      <c r="EM451" s="243"/>
      <c r="EN451" s="243"/>
      <c r="EO451" s="243"/>
      <c r="ER451" s="53"/>
      <c r="EV451" s="243"/>
      <c r="EW451" s="243"/>
      <c r="EX451" s="243"/>
      <c r="EY451" s="243"/>
      <c r="IB451" s="53"/>
      <c r="IJ451" s="245"/>
      <c r="IM451" s="53"/>
      <c r="IU451" s="245"/>
    </row>
    <row r="452" spans="1:255" s="132" customFormat="1" x14ac:dyDescent="0.2">
      <c r="A452" s="53"/>
      <c r="B452"/>
      <c r="C452"/>
      <c r="D452"/>
      <c r="E452"/>
      <c r="F452"/>
      <c r="G452"/>
      <c r="H452"/>
      <c r="I452"/>
      <c r="J452"/>
      <c r="K452"/>
      <c r="L452"/>
      <c r="M452"/>
      <c r="N452"/>
      <c r="O452" s="53"/>
      <c r="P452"/>
      <c r="Q452"/>
      <c r="R452"/>
      <c r="S452"/>
      <c r="T452"/>
      <c r="U452"/>
      <c r="V452"/>
      <c r="W452"/>
      <c r="Y452" s="53"/>
      <c r="AI452" s="53"/>
      <c r="AS452" s="53"/>
      <c r="BC452" s="53"/>
      <c r="BM452" s="53"/>
      <c r="BW452" s="53"/>
      <c r="CG452" s="53"/>
      <c r="CR452" s="53"/>
      <c r="CV452" s="243"/>
      <c r="CW452" s="243"/>
      <c r="CX452" s="243"/>
      <c r="CY452" s="243"/>
      <c r="CZ452" s="243"/>
      <c r="DC452" s="53"/>
      <c r="DG452" s="243"/>
      <c r="DH452" s="243"/>
      <c r="DI452" s="243"/>
      <c r="DJ452" s="243"/>
      <c r="DM452" s="53"/>
      <c r="DQ452" s="243"/>
      <c r="DR452" s="243"/>
      <c r="DS452" s="243"/>
      <c r="DT452" s="243"/>
      <c r="DW452" s="53"/>
      <c r="EA452" s="243"/>
      <c r="EB452" s="243"/>
      <c r="EC452" s="243"/>
      <c r="ED452" s="243"/>
      <c r="EG452" s="53"/>
      <c r="EK452" s="243"/>
      <c r="EL452" s="243"/>
      <c r="EM452" s="243"/>
      <c r="EN452" s="243"/>
      <c r="EO452" s="243"/>
      <c r="ER452" s="53"/>
      <c r="EV452" s="243"/>
      <c r="EW452" s="243"/>
      <c r="EX452" s="243"/>
      <c r="EY452" s="243"/>
      <c r="IB452" s="53"/>
      <c r="IJ452" s="245"/>
      <c r="IM452" s="53"/>
      <c r="IU452" s="245"/>
    </row>
    <row r="453" spans="1:255" s="132" customFormat="1" x14ac:dyDescent="0.2">
      <c r="A453" s="53"/>
      <c r="B453"/>
      <c r="C453"/>
      <c r="D453"/>
      <c r="E453"/>
      <c r="F453"/>
      <c r="G453"/>
      <c r="H453"/>
      <c r="I453"/>
      <c r="J453"/>
      <c r="K453"/>
      <c r="L453"/>
      <c r="M453"/>
      <c r="N453"/>
      <c r="O453" s="53"/>
      <c r="P453"/>
      <c r="Q453"/>
      <c r="R453"/>
      <c r="S453"/>
      <c r="T453"/>
      <c r="U453"/>
      <c r="V453"/>
      <c r="W453"/>
      <c r="Y453" s="53"/>
      <c r="AI453" s="53"/>
      <c r="AS453" s="53"/>
      <c r="BC453" s="53"/>
      <c r="BM453" s="53"/>
      <c r="BW453" s="53"/>
      <c r="CG453" s="53"/>
      <c r="CR453" s="53"/>
      <c r="CV453" s="243"/>
      <c r="CW453" s="243"/>
      <c r="CX453" s="243"/>
      <c r="CY453" s="243"/>
      <c r="CZ453" s="243"/>
      <c r="DC453" s="53"/>
      <c r="DG453" s="243"/>
      <c r="DH453" s="243"/>
      <c r="DI453" s="243"/>
      <c r="DJ453" s="243"/>
      <c r="DM453" s="53"/>
      <c r="DQ453" s="243"/>
      <c r="DR453" s="243"/>
      <c r="DS453" s="243"/>
      <c r="DT453" s="243"/>
      <c r="DW453" s="53"/>
      <c r="EA453" s="243"/>
      <c r="EB453" s="243"/>
      <c r="EC453" s="243"/>
      <c r="ED453" s="243"/>
      <c r="EG453" s="53"/>
      <c r="EK453" s="243"/>
      <c r="EL453" s="243"/>
      <c r="EM453" s="243"/>
      <c r="EN453" s="243"/>
      <c r="EO453" s="243"/>
      <c r="ER453" s="53"/>
      <c r="EV453" s="243"/>
      <c r="EW453" s="243"/>
      <c r="EX453" s="243"/>
      <c r="EY453" s="243"/>
      <c r="IB453" s="53"/>
      <c r="IJ453" s="245"/>
      <c r="IM453" s="53"/>
      <c r="IU453" s="245"/>
    </row>
    <row r="454" spans="1:255" s="132" customFormat="1" x14ac:dyDescent="0.2">
      <c r="A454" s="53"/>
      <c r="B454"/>
      <c r="C454"/>
      <c r="D454"/>
      <c r="E454"/>
      <c r="F454"/>
      <c r="G454"/>
      <c r="H454"/>
      <c r="I454"/>
      <c r="J454"/>
      <c r="K454"/>
      <c r="L454"/>
      <c r="M454"/>
      <c r="N454"/>
      <c r="O454" s="53"/>
      <c r="P454"/>
      <c r="Q454"/>
      <c r="R454"/>
      <c r="S454"/>
      <c r="T454"/>
      <c r="U454"/>
      <c r="V454"/>
      <c r="W454"/>
      <c r="Y454" s="53"/>
      <c r="AI454" s="53"/>
      <c r="AS454" s="53"/>
      <c r="BC454" s="53"/>
      <c r="BM454" s="53"/>
      <c r="BW454" s="53"/>
      <c r="CG454" s="53"/>
      <c r="CR454" s="53"/>
      <c r="CV454" s="243"/>
      <c r="CW454" s="243"/>
      <c r="CX454" s="243"/>
      <c r="CY454" s="243"/>
      <c r="CZ454" s="243"/>
      <c r="DC454" s="53"/>
      <c r="DG454" s="243"/>
      <c r="DH454" s="243"/>
      <c r="DI454" s="243"/>
      <c r="DJ454" s="243"/>
      <c r="DM454" s="53"/>
      <c r="DQ454" s="243"/>
      <c r="DR454" s="243"/>
      <c r="DS454" s="243"/>
      <c r="DT454" s="243"/>
      <c r="DW454" s="53"/>
      <c r="EA454" s="243"/>
      <c r="EB454" s="243"/>
      <c r="EC454" s="243"/>
      <c r="ED454" s="243"/>
      <c r="EG454" s="53"/>
      <c r="EK454" s="243"/>
      <c r="EL454" s="243"/>
      <c r="EM454" s="243"/>
      <c r="EN454" s="243"/>
      <c r="EO454" s="243"/>
      <c r="ER454" s="53"/>
      <c r="EV454" s="243"/>
      <c r="EW454" s="243"/>
      <c r="EX454" s="243"/>
      <c r="EY454" s="243"/>
      <c r="IB454" s="53"/>
      <c r="IJ454" s="245"/>
      <c r="IM454" s="53"/>
      <c r="IU454" s="245"/>
    </row>
    <row r="455" spans="1:255" s="132" customFormat="1" x14ac:dyDescent="0.2">
      <c r="A455" s="53"/>
      <c r="B455"/>
      <c r="C455"/>
      <c r="D455"/>
      <c r="E455"/>
      <c r="F455"/>
      <c r="G455"/>
      <c r="H455"/>
      <c r="I455"/>
      <c r="J455"/>
      <c r="K455"/>
      <c r="L455"/>
      <c r="M455"/>
      <c r="N455"/>
      <c r="O455" s="53"/>
      <c r="P455"/>
      <c r="Q455"/>
      <c r="R455"/>
      <c r="S455"/>
      <c r="T455"/>
      <c r="U455"/>
      <c r="V455"/>
      <c r="W455"/>
      <c r="Y455" s="53"/>
      <c r="AI455" s="53"/>
      <c r="AS455" s="53"/>
      <c r="BC455" s="53"/>
      <c r="BM455" s="53"/>
      <c r="BW455" s="53"/>
      <c r="CG455" s="53"/>
      <c r="CR455" s="53"/>
      <c r="CV455" s="243"/>
      <c r="CW455" s="243"/>
      <c r="CX455" s="243"/>
      <c r="CY455" s="243"/>
      <c r="CZ455" s="243"/>
      <c r="DC455" s="53"/>
      <c r="DG455" s="243"/>
      <c r="DH455" s="243"/>
      <c r="DI455" s="243"/>
      <c r="DJ455" s="243"/>
      <c r="DM455" s="53"/>
      <c r="DQ455" s="243"/>
      <c r="DR455" s="243"/>
      <c r="DS455" s="243"/>
      <c r="DT455" s="243"/>
      <c r="DW455" s="53"/>
      <c r="EA455" s="243"/>
      <c r="EB455" s="243"/>
      <c r="EC455" s="243"/>
      <c r="ED455" s="243"/>
      <c r="EG455" s="53"/>
      <c r="EK455" s="243"/>
      <c r="EL455" s="243"/>
      <c r="EM455" s="243"/>
      <c r="EN455" s="243"/>
      <c r="EO455" s="243"/>
      <c r="ER455" s="53"/>
      <c r="EV455" s="243"/>
      <c r="EW455" s="243"/>
      <c r="EX455" s="243"/>
      <c r="EY455" s="243"/>
      <c r="IB455" s="53"/>
      <c r="IJ455" s="245"/>
      <c r="IM455" s="53"/>
      <c r="IU455" s="245"/>
    </row>
    <row r="456" spans="1:255" s="132" customFormat="1" x14ac:dyDescent="0.2">
      <c r="A456" s="53"/>
      <c r="B456"/>
      <c r="C456"/>
      <c r="D456"/>
      <c r="E456"/>
      <c r="F456"/>
      <c r="G456"/>
      <c r="H456"/>
      <c r="I456"/>
      <c r="J456"/>
      <c r="K456"/>
      <c r="L456"/>
      <c r="M456"/>
      <c r="N456"/>
      <c r="O456" s="53"/>
      <c r="P456"/>
      <c r="Q456"/>
      <c r="R456"/>
      <c r="S456"/>
      <c r="T456"/>
      <c r="U456"/>
      <c r="V456"/>
      <c r="W456"/>
      <c r="Y456" s="53"/>
      <c r="AI456" s="53"/>
      <c r="AS456" s="53"/>
      <c r="BC456" s="53"/>
      <c r="BM456" s="53"/>
      <c r="BW456" s="53"/>
      <c r="CG456" s="53"/>
      <c r="CR456" s="53"/>
      <c r="CV456" s="243"/>
      <c r="CW456" s="243"/>
      <c r="CX456" s="243"/>
      <c r="CY456" s="243"/>
      <c r="CZ456" s="243"/>
      <c r="DC456" s="53"/>
      <c r="DG456" s="243"/>
      <c r="DH456" s="243"/>
      <c r="DI456" s="243"/>
      <c r="DJ456" s="243"/>
      <c r="DM456" s="53"/>
      <c r="DQ456" s="243"/>
      <c r="DR456" s="243"/>
      <c r="DS456" s="243"/>
      <c r="DT456" s="243"/>
      <c r="DW456" s="53"/>
      <c r="EA456" s="243"/>
      <c r="EB456" s="243"/>
      <c r="EC456" s="243"/>
      <c r="ED456" s="243"/>
      <c r="EG456" s="53"/>
      <c r="EK456" s="243"/>
      <c r="EL456" s="243"/>
      <c r="EM456" s="243"/>
      <c r="EN456" s="243"/>
      <c r="EO456" s="243"/>
      <c r="ER456" s="53"/>
      <c r="EV456" s="243"/>
      <c r="EW456" s="243"/>
      <c r="EX456" s="243"/>
      <c r="EY456" s="243"/>
      <c r="IB456" s="53"/>
      <c r="IJ456" s="245"/>
      <c r="IM456" s="53"/>
      <c r="IU456" s="245"/>
    </row>
    <row r="457" spans="1:255" s="132" customFormat="1" x14ac:dyDescent="0.2">
      <c r="A457" s="53"/>
      <c r="B457"/>
      <c r="C457"/>
      <c r="D457"/>
      <c r="E457"/>
      <c r="F457"/>
      <c r="G457"/>
      <c r="H457"/>
      <c r="I457"/>
      <c r="J457"/>
      <c r="K457"/>
      <c r="L457"/>
      <c r="M457"/>
      <c r="N457"/>
      <c r="O457" s="53"/>
      <c r="P457"/>
      <c r="Q457"/>
      <c r="R457"/>
      <c r="S457"/>
      <c r="T457"/>
      <c r="U457"/>
      <c r="V457"/>
      <c r="W457"/>
      <c r="Y457" s="53"/>
      <c r="AI457" s="53"/>
      <c r="AS457" s="53"/>
      <c r="BC457" s="53"/>
      <c r="BM457" s="53"/>
      <c r="BW457" s="53"/>
      <c r="CG457" s="53"/>
      <c r="CR457" s="53"/>
      <c r="CV457" s="243"/>
      <c r="CW457" s="243"/>
      <c r="CX457" s="243"/>
      <c r="CY457" s="243"/>
      <c r="CZ457" s="243"/>
      <c r="DC457" s="53"/>
      <c r="DG457" s="243"/>
      <c r="DH457" s="243"/>
      <c r="DI457" s="243"/>
      <c r="DJ457" s="243"/>
      <c r="DM457" s="53"/>
      <c r="DQ457" s="243"/>
      <c r="DR457" s="243"/>
      <c r="DS457" s="243"/>
      <c r="DT457" s="243"/>
      <c r="DW457" s="53"/>
      <c r="EA457" s="243"/>
      <c r="EB457" s="243"/>
      <c r="EC457" s="243"/>
      <c r="ED457" s="243"/>
      <c r="EG457" s="53"/>
      <c r="EK457" s="243"/>
      <c r="EL457" s="243"/>
      <c r="EM457" s="243"/>
      <c r="EN457" s="243"/>
      <c r="EO457" s="243"/>
      <c r="ER457" s="53"/>
      <c r="EV457" s="243"/>
      <c r="EW457" s="243"/>
      <c r="EX457" s="243"/>
      <c r="EY457" s="243"/>
      <c r="IB457" s="53"/>
      <c r="IJ457" s="245"/>
      <c r="IM457" s="53"/>
      <c r="IU457" s="245"/>
    </row>
    <row r="458" spans="1:255" s="132" customFormat="1" x14ac:dyDescent="0.2">
      <c r="A458" s="53"/>
      <c r="B458"/>
      <c r="C458"/>
      <c r="D458"/>
      <c r="E458"/>
      <c r="F458"/>
      <c r="G458"/>
      <c r="H458"/>
      <c r="I458"/>
      <c r="J458"/>
      <c r="K458"/>
      <c r="L458"/>
      <c r="M458"/>
      <c r="N458"/>
      <c r="O458" s="53"/>
      <c r="P458"/>
      <c r="Q458"/>
      <c r="R458"/>
      <c r="S458"/>
      <c r="T458"/>
      <c r="U458"/>
      <c r="V458"/>
      <c r="W458"/>
      <c r="Y458" s="53"/>
      <c r="AI458" s="53"/>
      <c r="AS458" s="53"/>
      <c r="BC458" s="53"/>
      <c r="BM458" s="53"/>
      <c r="BW458" s="53"/>
      <c r="CG458" s="53"/>
      <c r="CR458" s="53"/>
      <c r="CV458" s="243"/>
      <c r="CW458" s="243"/>
      <c r="CX458" s="243"/>
      <c r="CY458" s="243"/>
      <c r="CZ458" s="243"/>
      <c r="DC458" s="53"/>
      <c r="DG458" s="243"/>
      <c r="DH458" s="243"/>
      <c r="DI458" s="243"/>
      <c r="DJ458" s="243"/>
      <c r="DM458" s="53"/>
      <c r="DQ458" s="243"/>
      <c r="DR458" s="243"/>
      <c r="DS458" s="243"/>
      <c r="DT458" s="243"/>
      <c r="DW458" s="53"/>
      <c r="EA458" s="243"/>
      <c r="EB458" s="243"/>
      <c r="EC458" s="243"/>
      <c r="ED458" s="243"/>
      <c r="EG458" s="53"/>
      <c r="EK458" s="243"/>
      <c r="EL458" s="243"/>
      <c r="EM458" s="243"/>
      <c r="EN458" s="243"/>
      <c r="EO458" s="243"/>
      <c r="ER458" s="53"/>
      <c r="EV458" s="243"/>
      <c r="EW458" s="243"/>
      <c r="EX458" s="243"/>
      <c r="EY458" s="243"/>
      <c r="IB458" s="53"/>
      <c r="IJ458" s="245"/>
      <c r="IM458" s="53"/>
      <c r="IU458" s="245"/>
    </row>
    <row r="459" spans="1:255" s="132" customFormat="1" x14ac:dyDescent="0.2">
      <c r="A459" s="53"/>
      <c r="B459"/>
      <c r="C459"/>
      <c r="D459"/>
      <c r="E459"/>
      <c r="F459"/>
      <c r="G459"/>
      <c r="H459"/>
      <c r="I459"/>
      <c r="J459"/>
      <c r="K459"/>
      <c r="L459"/>
      <c r="M459"/>
      <c r="N459"/>
      <c r="O459" s="53"/>
      <c r="P459"/>
      <c r="Q459"/>
      <c r="R459"/>
      <c r="S459"/>
      <c r="T459"/>
      <c r="U459"/>
      <c r="V459"/>
      <c r="W459"/>
      <c r="Y459" s="53"/>
      <c r="AI459" s="53"/>
      <c r="AS459" s="53"/>
      <c r="BC459" s="53"/>
      <c r="BM459" s="53"/>
      <c r="BW459" s="53"/>
      <c r="CG459" s="53"/>
      <c r="CR459" s="53"/>
      <c r="CV459" s="243"/>
      <c r="CW459" s="243"/>
      <c r="CX459" s="243"/>
      <c r="CY459" s="243"/>
      <c r="CZ459" s="243"/>
      <c r="DC459" s="53"/>
      <c r="DG459" s="243"/>
      <c r="DH459" s="243"/>
      <c r="DI459" s="243"/>
      <c r="DJ459" s="243"/>
      <c r="DM459" s="53"/>
      <c r="DQ459" s="243"/>
      <c r="DR459" s="243"/>
      <c r="DS459" s="243"/>
      <c r="DT459" s="243"/>
      <c r="DW459" s="53"/>
      <c r="EA459" s="243"/>
      <c r="EB459" s="243"/>
      <c r="EC459" s="243"/>
      <c r="ED459" s="243"/>
      <c r="EG459" s="53"/>
      <c r="EK459" s="243"/>
      <c r="EL459" s="243"/>
      <c r="EM459" s="243"/>
      <c r="EN459" s="243"/>
      <c r="EO459" s="243"/>
      <c r="ER459" s="53"/>
      <c r="EV459" s="243"/>
      <c r="EW459" s="243"/>
      <c r="EX459" s="243"/>
      <c r="EY459" s="243"/>
      <c r="IB459" s="53"/>
      <c r="IJ459" s="245"/>
      <c r="IM459" s="53"/>
      <c r="IU459" s="245"/>
    </row>
    <row r="460" spans="1:255" s="132" customFormat="1" x14ac:dyDescent="0.2">
      <c r="A460" s="53"/>
      <c r="B460"/>
      <c r="C460"/>
      <c r="D460"/>
      <c r="E460"/>
      <c r="F460"/>
      <c r="G460"/>
      <c r="H460"/>
      <c r="I460"/>
      <c r="J460"/>
      <c r="K460"/>
      <c r="L460"/>
      <c r="M460"/>
      <c r="N460"/>
      <c r="O460" s="53"/>
      <c r="P460"/>
      <c r="Q460"/>
      <c r="R460"/>
      <c r="S460"/>
      <c r="T460"/>
      <c r="U460"/>
      <c r="V460"/>
      <c r="W460"/>
      <c r="Y460" s="53"/>
      <c r="AI460" s="53"/>
      <c r="AS460" s="53"/>
      <c r="BC460" s="53"/>
      <c r="BM460" s="53"/>
      <c r="BW460" s="53"/>
      <c r="CG460" s="53"/>
      <c r="CR460" s="53"/>
      <c r="CV460" s="243"/>
      <c r="CW460" s="243"/>
      <c r="CX460" s="243"/>
      <c r="CY460" s="243"/>
      <c r="CZ460" s="243"/>
      <c r="DC460" s="53"/>
      <c r="DG460" s="243"/>
      <c r="DH460" s="243"/>
      <c r="DI460" s="243"/>
      <c r="DJ460" s="243"/>
      <c r="DM460" s="53"/>
      <c r="DQ460" s="243"/>
      <c r="DR460" s="243"/>
      <c r="DS460" s="243"/>
      <c r="DT460" s="243"/>
      <c r="DW460" s="53"/>
      <c r="EA460" s="243"/>
      <c r="EB460" s="243"/>
      <c r="EC460" s="243"/>
      <c r="ED460" s="243"/>
      <c r="EG460" s="53"/>
      <c r="EK460" s="243"/>
      <c r="EL460" s="243"/>
      <c r="EM460" s="243"/>
      <c r="EN460" s="243"/>
      <c r="EO460" s="243"/>
      <c r="ER460" s="53"/>
      <c r="EV460" s="243"/>
      <c r="EW460" s="243"/>
      <c r="EX460" s="243"/>
      <c r="EY460" s="243"/>
      <c r="IB460" s="53"/>
      <c r="IJ460" s="245"/>
      <c r="IM460" s="53"/>
      <c r="IU460" s="245"/>
    </row>
    <row r="461" spans="1:255" s="132" customFormat="1" x14ac:dyDescent="0.2">
      <c r="A461" s="53"/>
      <c r="B461"/>
      <c r="C461"/>
      <c r="D461"/>
      <c r="E461"/>
      <c r="F461"/>
      <c r="G461"/>
      <c r="H461"/>
      <c r="I461"/>
      <c r="J461"/>
      <c r="K461"/>
      <c r="L461"/>
      <c r="M461"/>
      <c r="N461"/>
      <c r="O461" s="53"/>
      <c r="P461"/>
      <c r="Q461"/>
      <c r="R461"/>
      <c r="S461"/>
      <c r="T461"/>
      <c r="U461"/>
      <c r="V461"/>
      <c r="W461"/>
      <c r="Y461" s="53"/>
      <c r="AI461" s="53"/>
      <c r="AS461" s="53"/>
      <c r="BC461" s="53"/>
      <c r="BM461" s="53"/>
      <c r="BW461" s="53"/>
      <c r="CG461" s="53"/>
      <c r="CR461" s="53"/>
      <c r="CV461" s="243"/>
      <c r="CW461" s="243"/>
      <c r="CX461" s="243"/>
      <c r="CY461" s="243"/>
      <c r="CZ461" s="243"/>
      <c r="DC461" s="53"/>
      <c r="DG461" s="243"/>
      <c r="DH461" s="243"/>
      <c r="DI461" s="243"/>
      <c r="DJ461" s="243"/>
      <c r="DM461" s="53"/>
      <c r="DQ461" s="243"/>
      <c r="DR461" s="243"/>
      <c r="DS461" s="243"/>
      <c r="DT461" s="243"/>
      <c r="DW461" s="53"/>
      <c r="EA461" s="243"/>
      <c r="EB461" s="243"/>
      <c r="EC461" s="243"/>
      <c r="ED461" s="243"/>
      <c r="EG461" s="53"/>
      <c r="EK461" s="243"/>
      <c r="EL461" s="243"/>
      <c r="EM461" s="243"/>
      <c r="EN461" s="243"/>
      <c r="EO461" s="243"/>
      <c r="ER461" s="53"/>
      <c r="EV461" s="243"/>
      <c r="EW461" s="243"/>
      <c r="EX461" s="243"/>
      <c r="EY461" s="243"/>
      <c r="IB461" s="53"/>
      <c r="IJ461" s="245"/>
      <c r="IM461" s="53"/>
      <c r="IU461" s="245"/>
    </row>
    <row r="462" spans="1:255" s="132" customFormat="1" x14ac:dyDescent="0.2">
      <c r="A462" s="53"/>
      <c r="B462"/>
      <c r="C462"/>
      <c r="D462"/>
      <c r="E462"/>
      <c r="F462"/>
      <c r="G462"/>
      <c r="H462"/>
      <c r="I462"/>
      <c r="J462"/>
      <c r="K462"/>
      <c r="L462"/>
      <c r="M462"/>
      <c r="N462"/>
      <c r="O462" s="53"/>
      <c r="P462"/>
      <c r="Q462"/>
      <c r="R462"/>
      <c r="S462"/>
      <c r="T462"/>
      <c r="U462"/>
      <c r="V462"/>
      <c r="W462"/>
      <c r="Y462" s="53"/>
      <c r="AI462" s="53"/>
      <c r="AS462" s="53"/>
      <c r="BC462" s="53"/>
      <c r="BM462" s="53"/>
      <c r="BW462" s="53"/>
      <c r="CG462" s="53"/>
      <c r="CR462" s="53"/>
      <c r="CV462" s="243"/>
      <c r="CW462" s="243"/>
      <c r="CX462" s="243"/>
      <c r="CY462" s="243"/>
      <c r="CZ462" s="243"/>
      <c r="DC462" s="53"/>
      <c r="DG462" s="243"/>
      <c r="DH462" s="243"/>
      <c r="DI462" s="243"/>
      <c r="DJ462" s="243"/>
      <c r="DM462" s="53"/>
      <c r="DQ462" s="243"/>
      <c r="DR462" s="243"/>
      <c r="DS462" s="243"/>
      <c r="DT462" s="243"/>
      <c r="DW462" s="53"/>
      <c r="EA462" s="243"/>
      <c r="EB462" s="243"/>
      <c r="EC462" s="243"/>
      <c r="ED462" s="243"/>
      <c r="EG462" s="53"/>
      <c r="EK462" s="243"/>
      <c r="EL462" s="243"/>
      <c r="EM462" s="243"/>
      <c r="EN462" s="243"/>
      <c r="EO462" s="243"/>
      <c r="ER462" s="53"/>
      <c r="EV462" s="243"/>
      <c r="EW462" s="243"/>
      <c r="EX462" s="243"/>
      <c r="EY462" s="243"/>
      <c r="IB462" s="53"/>
      <c r="IJ462" s="245"/>
      <c r="IM462" s="53"/>
      <c r="IU462" s="245"/>
    </row>
    <row r="463" spans="1:255" s="132" customFormat="1" x14ac:dyDescent="0.2">
      <c r="A463" s="53"/>
      <c r="B463"/>
      <c r="C463"/>
      <c r="D463"/>
      <c r="E463"/>
      <c r="F463"/>
      <c r="G463"/>
      <c r="H463"/>
      <c r="I463"/>
      <c r="J463"/>
      <c r="K463"/>
      <c r="L463"/>
      <c r="M463"/>
      <c r="N463"/>
      <c r="O463" s="53"/>
      <c r="P463"/>
      <c r="Q463"/>
      <c r="R463"/>
      <c r="S463"/>
      <c r="T463"/>
      <c r="U463"/>
      <c r="V463"/>
      <c r="W463"/>
      <c r="Y463" s="53"/>
      <c r="AI463" s="53"/>
      <c r="AS463" s="53"/>
      <c r="BC463" s="53"/>
      <c r="BM463" s="53"/>
      <c r="BW463" s="53"/>
      <c r="CG463" s="53"/>
      <c r="CR463" s="53"/>
      <c r="CV463" s="243"/>
      <c r="CW463" s="243"/>
      <c r="CX463" s="243"/>
      <c r="CY463" s="243"/>
      <c r="CZ463" s="243"/>
      <c r="DC463" s="53"/>
      <c r="DG463" s="243"/>
      <c r="DH463" s="243"/>
      <c r="DI463" s="243"/>
      <c r="DJ463" s="243"/>
      <c r="DM463" s="53"/>
      <c r="DQ463" s="243"/>
      <c r="DR463" s="243"/>
      <c r="DS463" s="243"/>
      <c r="DT463" s="243"/>
      <c r="DW463" s="53"/>
      <c r="EA463" s="243"/>
      <c r="EB463" s="243"/>
      <c r="EC463" s="243"/>
      <c r="ED463" s="243"/>
      <c r="EG463" s="53"/>
      <c r="EK463" s="243"/>
      <c r="EL463" s="243"/>
      <c r="EM463" s="243"/>
      <c r="EN463" s="243"/>
      <c r="EO463" s="243"/>
      <c r="ER463" s="53"/>
      <c r="EV463" s="243"/>
      <c r="EW463" s="243"/>
      <c r="EX463" s="243"/>
      <c r="EY463" s="243"/>
      <c r="IB463" s="53"/>
      <c r="IJ463" s="245"/>
      <c r="IM463" s="53"/>
      <c r="IU463" s="245"/>
    </row>
    <row r="464" spans="1:255" s="132" customFormat="1" x14ac:dyDescent="0.2">
      <c r="A464" s="53"/>
      <c r="B464"/>
      <c r="C464"/>
      <c r="D464"/>
      <c r="E464"/>
      <c r="F464"/>
      <c r="G464"/>
      <c r="H464"/>
      <c r="I464"/>
      <c r="J464"/>
      <c r="K464"/>
      <c r="L464"/>
      <c r="M464"/>
      <c r="N464"/>
      <c r="O464" s="53"/>
      <c r="P464"/>
      <c r="Q464"/>
      <c r="R464"/>
      <c r="S464"/>
      <c r="T464"/>
      <c r="U464"/>
      <c r="V464"/>
      <c r="W464"/>
      <c r="Y464" s="53"/>
      <c r="AI464" s="53"/>
      <c r="AS464" s="53"/>
      <c r="BC464" s="53"/>
      <c r="BM464" s="53"/>
      <c r="BW464" s="53"/>
      <c r="CG464" s="53"/>
      <c r="CR464" s="53"/>
      <c r="CV464" s="243"/>
      <c r="CW464" s="243"/>
      <c r="CX464" s="243"/>
      <c r="CY464" s="243"/>
      <c r="CZ464" s="243"/>
      <c r="DC464" s="53"/>
      <c r="DG464" s="243"/>
      <c r="DH464" s="243"/>
      <c r="DI464" s="243"/>
      <c r="DJ464" s="243"/>
      <c r="DM464" s="53"/>
      <c r="DQ464" s="243"/>
      <c r="DR464" s="243"/>
      <c r="DS464" s="243"/>
      <c r="DT464" s="243"/>
      <c r="DW464" s="53"/>
      <c r="EA464" s="243"/>
      <c r="EB464" s="243"/>
      <c r="EC464" s="243"/>
      <c r="ED464" s="243"/>
      <c r="EG464" s="53"/>
      <c r="EK464" s="243"/>
      <c r="EL464" s="243"/>
      <c r="EM464" s="243"/>
      <c r="EN464" s="243"/>
      <c r="EO464" s="243"/>
      <c r="ER464" s="53"/>
      <c r="EV464" s="243"/>
      <c r="EW464" s="243"/>
      <c r="EX464" s="243"/>
      <c r="EY464" s="243"/>
      <c r="IB464" s="53"/>
      <c r="IJ464" s="245"/>
      <c r="IM464" s="53"/>
      <c r="IU464" s="245"/>
    </row>
    <row r="465" spans="1:255" s="132" customFormat="1" x14ac:dyDescent="0.2">
      <c r="A465" s="53"/>
      <c r="B465"/>
      <c r="C465"/>
      <c r="D465"/>
      <c r="E465"/>
      <c r="F465"/>
      <c r="G465"/>
      <c r="H465"/>
      <c r="I465"/>
      <c r="J465"/>
      <c r="K465"/>
      <c r="L465"/>
      <c r="M465"/>
      <c r="N465"/>
      <c r="O465" s="53"/>
      <c r="P465"/>
      <c r="Q465"/>
      <c r="R465"/>
      <c r="S465"/>
      <c r="T465"/>
      <c r="U465"/>
      <c r="V465"/>
      <c r="W465"/>
      <c r="Y465" s="53"/>
      <c r="AI465" s="53"/>
      <c r="AS465" s="53"/>
      <c r="BC465" s="53"/>
      <c r="BM465" s="53"/>
      <c r="BW465" s="53"/>
      <c r="CG465" s="53"/>
      <c r="CR465" s="53"/>
      <c r="CV465" s="243"/>
      <c r="CW465" s="243"/>
      <c r="CX465" s="243"/>
      <c r="CY465" s="243"/>
      <c r="CZ465" s="243"/>
      <c r="DC465" s="53"/>
      <c r="DG465" s="243"/>
      <c r="DH465" s="243"/>
      <c r="DI465" s="243"/>
      <c r="DJ465" s="243"/>
      <c r="DM465" s="53"/>
      <c r="DQ465" s="243"/>
      <c r="DR465" s="243"/>
      <c r="DS465" s="243"/>
      <c r="DT465" s="243"/>
      <c r="DW465" s="53"/>
      <c r="EA465" s="243"/>
      <c r="EB465" s="243"/>
      <c r="EC465" s="243"/>
      <c r="ED465" s="243"/>
      <c r="EG465" s="53"/>
      <c r="EK465" s="243"/>
      <c r="EL465" s="243"/>
      <c r="EM465" s="243"/>
      <c r="EN465" s="243"/>
      <c r="EO465" s="243"/>
      <c r="ER465" s="53"/>
      <c r="EV465" s="243"/>
      <c r="EW465" s="243"/>
      <c r="EX465" s="243"/>
      <c r="EY465" s="243"/>
      <c r="IB465" s="53"/>
      <c r="IJ465" s="245"/>
      <c r="IM465" s="53"/>
      <c r="IU465" s="245"/>
    </row>
    <row r="466" spans="1:255" s="132" customFormat="1" x14ac:dyDescent="0.2">
      <c r="A466" s="53"/>
      <c r="B466"/>
      <c r="C466"/>
      <c r="D466"/>
      <c r="E466"/>
      <c r="F466"/>
      <c r="G466"/>
      <c r="H466"/>
      <c r="I466"/>
      <c r="J466"/>
      <c r="K466"/>
      <c r="L466"/>
      <c r="M466"/>
      <c r="N466"/>
      <c r="O466" s="53"/>
      <c r="P466"/>
      <c r="Q466"/>
      <c r="R466"/>
      <c r="S466"/>
      <c r="T466"/>
      <c r="U466"/>
      <c r="V466"/>
      <c r="W466"/>
      <c r="Y466" s="53"/>
      <c r="AI466" s="53"/>
      <c r="AS466" s="53"/>
      <c r="BC466" s="53"/>
      <c r="BM466" s="53"/>
      <c r="BW466" s="53"/>
      <c r="CG466" s="53"/>
      <c r="CR466" s="53"/>
      <c r="CV466" s="243"/>
      <c r="CW466" s="243"/>
      <c r="CX466" s="243"/>
      <c r="CY466" s="243"/>
      <c r="CZ466" s="243"/>
      <c r="DC466" s="53"/>
      <c r="DG466" s="243"/>
      <c r="DH466" s="243"/>
      <c r="DI466" s="243"/>
      <c r="DJ466" s="243"/>
      <c r="DM466" s="53"/>
      <c r="DQ466" s="243"/>
      <c r="DR466" s="243"/>
      <c r="DS466" s="243"/>
      <c r="DT466" s="243"/>
      <c r="DW466" s="53"/>
      <c r="EA466" s="243"/>
      <c r="EB466" s="243"/>
      <c r="EC466" s="243"/>
      <c r="ED466" s="243"/>
      <c r="EG466" s="53"/>
      <c r="EK466" s="243"/>
      <c r="EL466" s="243"/>
      <c r="EM466" s="243"/>
      <c r="EN466" s="243"/>
      <c r="EO466" s="243"/>
      <c r="ER466" s="53"/>
      <c r="EV466" s="243"/>
      <c r="EW466" s="243"/>
      <c r="EX466" s="243"/>
      <c r="EY466" s="243"/>
      <c r="IB466" s="53"/>
      <c r="IJ466" s="245"/>
      <c r="IM466" s="53"/>
      <c r="IU466" s="245"/>
    </row>
    <row r="467" spans="1:255" s="132" customFormat="1" x14ac:dyDescent="0.2">
      <c r="A467" s="53"/>
      <c r="B467"/>
      <c r="C467"/>
      <c r="D467"/>
      <c r="E467"/>
      <c r="F467"/>
      <c r="G467"/>
      <c r="H467"/>
      <c r="I467"/>
      <c r="J467"/>
      <c r="K467"/>
      <c r="L467"/>
      <c r="M467"/>
      <c r="N467"/>
      <c r="O467" s="53"/>
      <c r="P467"/>
      <c r="Q467"/>
      <c r="R467"/>
      <c r="S467"/>
      <c r="T467"/>
      <c r="U467"/>
      <c r="V467"/>
      <c r="W467"/>
      <c r="Y467" s="53"/>
      <c r="AI467" s="53"/>
      <c r="AS467" s="53"/>
      <c r="BC467" s="53"/>
      <c r="BM467" s="53"/>
      <c r="BW467" s="53"/>
      <c r="CG467" s="53"/>
      <c r="CR467" s="53"/>
      <c r="CV467" s="243"/>
      <c r="CW467" s="243"/>
      <c r="CX467" s="243"/>
      <c r="CY467" s="243"/>
      <c r="CZ467" s="243"/>
      <c r="DC467" s="53"/>
      <c r="DG467" s="243"/>
      <c r="DH467" s="243"/>
      <c r="DI467" s="243"/>
      <c r="DJ467" s="243"/>
      <c r="DM467" s="53"/>
      <c r="DQ467" s="243"/>
      <c r="DR467" s="243"/>
      <c r="DS467" s="243"/>
      <c r="DT467" s="243"/>
      <c r="DW467" s="53"/>
      <c r="EA467" s="243"/>
      <c r="EB467" s="243"/>
      <c r="EC467" s="243"/>
      <c r="ED467" s="243"/>
      <c r="EG467" s="53"/>
      <c r="EK467" s="243"/>
      <c r="EL467" s="243"/>
      <c r="EM467" s="243"/>
      <c r="EN467" s="243"/>
      <c r="EO467" s="243"/>
      <c r="ER467" s="53"/>
      <c r="EV467" s="243"/>
      <c r="EW467" s="243"/>
      <c r="EX467" s="243"/>
      <c r="EY467" s="243"/>
      <c r="IB467" s="53"/>
      <c r="IJ467" s="245"/>
      <c r="IM467" s="53"/>
      <c r="IU467" s="245"/>
    </row>
    <row r="468" spans="1:255" s="132" customFormat="1" x14ac:dyDescent="0.2">
      <c r="A468" s="53"/>
      <c r="B468"/>
      <c r="C468"/>
      <c r="D468"/>
      <c r="E468"/>
      <c r="F468"/>
      <c r="G468"/>
      <c r="H468"/>
      <c r="I468"/>
      <c r="J468"/>
      <c r="K468"/>
      <c r="L468"/>
      <c r="M468"/>
      <c r="N468"/>
      <c r="O468" s="53"/>
      <c r="P468"/>
      <c r="Q468"/>
      <c r="R468"/>
      <c r="S468"/>
      <c r="T468"/>
      <c r="U468"/>
      <c r="V468"/>
      <c r="W468"/>
      <c r="Y468" s="53"/>
      <c r="AI468" s="53"/>
      <c r="AS468" s="53"/>
      <c r="BC468" s="53"/>
      <c r="BM468" s="53"/>
      <c r="BW468" s="53"/>
      <c r="CG468" s="53"/>
      <c r="CR468" s="53"/>
      <c r="CV468" s="243"/>
      <c r="CW468" s="243"/>
      <c r="CX468" s="243"/>
      <c r="CY468" s="243"/>
      <c r="CZ468" s="243"/>
      <c r="DC468" s="53"/>
      <c r="DG468" s="243"/>
      <c r="DH468" s="243"/>
      <c r="DI468" s="243"/>
      <c r="DJ468" s="243"/>
      <c r="DM468" s="53"/>
      <c r="DQ468" s="243"/>
      <c r="DR468" s="243"/>
      <c r="DS468" s="243"/>
      <c r="DT468" s="243"/>
      <c r="DW468" s="53"/>
      <c r="EA468" s="243"/>
      <c r="EB468" s="243"/>
      <c r="EC468" s="243"/>
      <c r="ED468" s="243"/>
      <c r="EG468" s="53"/>
      <c r="EK468" s="243"/>
      <c r="EL468" s="243"/>
      <c r="EM468" s="243"/>
      <c r="EN468" s="243"/>
      <c r="EO468" s="243"/>
      <c r="ER468" s="53"/>
      <c r="EV468" s="243"/>
      <c r="EW468" s="243"/>
      <c r="EX468" s="243"/>
      <c r="EY468" s="243"/>
      <c r="IB468" s="53"/>
      <c r="IJ468" s="245"/>
      <c r="IM468" s="53"/>
      <c r="IU468" s="245"/>
    </row>
    <row r="469" spans="1:255" s="132" customFormat="1" x14ac:dyDescent="0.2">
      <c r="A469" s="53"/>
      <c r="B469"/>
      <c r="C469"/>
      <c r="D469"/>
      <c r="E469"/>
      <c r="F469"/>
      <c r="G469"/>
      <c r="H469"/>
      <c r="I469"/>
      <c r="J469"/>
      <c r="K469"/>
      <c r="L469"/>
      <c r="M469"/>
      <c r="N469"/>
      <c r="O469" s="53"/>
      <c r="P469"/>
      <c r="Q469"/>
      <c r="R469"/>
      <c r="S469"/>
      <c r="T469"/>
      <c r="U469"/>
      <c r="V469"/>
      <c r="W469"/>
      <c r="Y469" s="53"/>
      <c r="AI469" s="53"/>
      <c r="AS469" s="53"/>
      <c r="BC469" s="53"/>
      <c r="BM469" s="53"/>
      <c r="BW469" s="53"/>
      <c r="CG469" s="53"/>
      <c r="CR469" s="53"/>
      <c r="CV469" s="243"/>
      <c r="CW469" s="243"/>
      <c r="CX469" s="243"/>
      <c r="CY469" s="243"/>
      <c r="CZ469" s="243"/>
      <c r="DC469" s="53"/>
      <c r="DG469" s="243"/>
      <c r="DH469" s="243"/>
      <c r="DI469" s="243"/>
      <c r="DJ469" s="243"/>
      <c r="DM469" s="53"/>
      <c r="DQ469" s="243"/>
      <c r="DR469" s="243"/>
      <c r="DS469" s="243"/>
      <c r="DT469" s="243"/>
      <c r="DW469" s="53"/>
      <c r="EA469" s="243"/>
      <c r="EB469" s="243"/>
      <c r="EC469" s="243"/>
      <c r="ED469" s="243"/>
      <c r="EG469" s="53"/>
      <c r="EK469" s="243"/>
      <c r="EL469" s="243"/>
      <c r="EM469" s="243"/>
      <c r="EN469" s="243"/>
      <c r="EO469" s="243"/>
      <c r="ER469" s="53"/>
      <c r="EV469" s="243"/>
      <c r="EW469" s="243"/>
      <c r="EX469" s="243"/>
      <c r="EY469" s="243"/>
      <c r="IB469" s="53"/>
      <c r="IJ469" s="245"/>
      <c r="IM469" s="53"/>
      <c r="IU469" s="245"/>
    </row>
    <row r="470" spans="1:255" s="132" customFormat="1" x14ac:dyDescent="0.2">
      <c r="A470" s="53"/>
      <c r="B470"/>
      <c r="C470"/>
      <c r="D470"/>
      <c r="E470"/>
      <c r="F470"/>
      <c r="G470"/>
      <c r="H470"/>
      <c r="I470"/>
      <c r="J470"/>
      <c r="K470"/>
      <c r="L470"/>
      <c r="M470"/>
      <c r="N470"/>
      <c r="O470" s="53"/>
      <c r="P470"/>
      <c r="Q470"/>
      <c r="R470"/>
      <c r="S470"/>
      <c r="T470"/>
      <c r="U470"/>
      <c r="V470"/>
      <c r="W470"/>
      <c r="Y470" s="53"/>
      <c r="AI470" s="53"/>
      <c r="AS470" s="53"/>
      <c r="BC470" s="53"/>
      <c r="BM470" s="53"/>
      <c r="BW470" s="53"/>
      <c r="CG470" s="53"/>
      <c r="CR470" s="53"/>
      <c r="CV470" s="243"/>
      <c r="CW470" s="243"/>
      <c r="CX470" s="243"/>
      <c r="CY470" s="243"/>
      <c r="CZ470" s="243"/>
      <c r="DC470" s="53"/>
      <c r="DG470" s="243"/>
      <c r="DH470" s="243"/>
      <c r="DI470" s="243"/>
      <c r="DJ470" s="243"/>
      <c r="DM470" s="53"/>
      <c r="DQ470" s="243"/>
      <c r="DR470" s="243"/>
      <c r="DS470" s="243"/>
      <c r="DT470" s="243"/>
      <c r="DW470" s="53"/>
      <c r="EA470" s="243"/>
      <c r="EB470" s="243"/>
      <c r="EC470" s="243"/>
      <c r="ED470" s="243"/>
      <c r="EG470" s="53"/>
      <c r="EK470" s="243"/>
      <c r="EL470" s="243"/>
      <c r="EM470" s="243"/>
      <c r="EN470" s="243"/>
      <c r="EO470" s="243"/>
      <c r="ER470" s="53"/>
      <c r="EV470" s="243"/>
      <c r="EW470" s="243"/>
      <c r="EX470" s="243"/>
      <c r="EY470" s="243"/>
      <c r="IB470" s="53"/>
      <c r="IJ470" s="245"/>
      <c r="IM470" s="53"/>
      <c r="IU470" s="245"/>
    </row>
    <row r="471" spans="1:255" s="132" customFormat="1" x14ac:dyDescent="0.2">
      <c r="A471" s="53"/>
      <c r="B471"/>
      <c r="C471"/>
      <c r="D471"/>
      <c r="E471"/>
      <c r="F471"/>
      <c r="G471"/>
      <c r="H471"/>
      <c r="I471"/>
      <c r="J471"/>
      <c r="K471"/>
      <c r="L471"/>
      <c r="M471"/>
      <c r="N471"/>
      <c r="O471" s="53"/>
      <c r="P471"/>
      <c r="Q471"/>
      <c r="R471"/>
      <c r="S471"/>
      <c r="T471"/>
      <c r="U471"/>
      <c r="V471"/>
      <c r="W471"/>
      <c r="Y471" s="53"/>
      <c r="AI471" s="53"/>
      <c r="AS471" s="53"/>
      <c r="BC471" s="53"/>
      <c r="BM471" s="53"/>
      <c r="BW471" s="53"/>
      <c r="CG471" s="53"/>
      <c r="CR471" s="53"/>
      <c r="CV471" s="243"/>
      <c r="CW471" s="243"/>
      <c r="CX471" s="243"/>
      <c r="CY471" s="243"/>
      <c r="CZ471" s="243"/>
      <c r="DC471" s="53"/>
      <c r="DG471" s="243"/>
      <c r="DH471" s="243"/>
      <c r="DI471" s="243"/>
      <c r="DJ471" s="243"/>
      <c r="DM471" s="53"/>
      <c r="DQ471" s="243"/>
      <c r="DR471" s="243"/>
      <c r="DS471" s="243"/>
      <c r="DT471" s="243"/>
      <c r="DW471" s="53"/>
      <c r="EA471" s="243"/>
      <c r="EB471" s="243"/>
      <c r="EC471" s="243"/>
      <c r="ED471" s="243"/>
      <c r="EG471" s="53"/>
      <c r="EK471" s="243"/>
      <c r="EL471" s="243"/>
      <c r="EM471" s="243"/>
      <c r="EN471" s="243"/>
      <c r="EO471" s="243"/>
      <c r="ER471" s="53"/>
      <c r="EV471" s="243"/>
      <c r="EW471" s="243"/>
      <c r="EX471" s="243"/>
      <c r="EY471" s="243"/>
      <c r="IB471" s="53"/>
      <c r="IJ471" s="245"/>
      <c r="IM471" s="53"/>
      <c r="IU471" s="245"/>
    </row>
    <row r="472" spans="1:255" s="132" customFormat="1" x14ac:dyDescent="0.2">
      <c r="A472" s="53"/>
      <c r="B472"/>
      <c r="C472"/>
      <c r="D472"/>
      <c r="E472"/>
      <c r="F472"/>
      <c r="G472"/>
      <c r="H472"/>
      <c r="I472"/>
      <c r="J472"/>
      <c r="K472"/>
      <c r="L472"/>
      <c r="M472"/>
      <c r="N472"/>
      <c r="O472" s="53"/>
      <c r="P472"/>
      <c r="Q472"/>
      <c r="R472"/>
      <c r="S472"/>
      <c r="T472"/>
      <c r="U472"/>
      <c r="V472"/>
      <c r="W472"/>
      <c r="Y472" s="53"/>
      <c r="AI472" s="53"/>
      <c r="AS472" s="53"/>
      <c r="BC472" s="53"/>
      <c r="BM472" s="53"/>
      <c r="BW472" s="53"/>
      <c r="CG472" s="53"/>
      <c r="CR472" s="53"/>
      <c r="CV472" s="243"/>
      <c r="CW472" s="243"/>
      <c r="CX472" s="243"/>
      <c r="CY472" s="243"/>
      <c r="CZ472" s="243"/>
      <c r="DC472" s="53"/>
      <c r="DG472" s="243"/>
      <c r="DH472" s="243"/>
      <c r="DI472" s="243"/>
      <c r="DJ472" s="243"/>
      <c r="DM472" s="53"/>
      <c r="DQ472" s="243"/>
      <c r="DR472" s="243"/>
      <c r="DS472" s="243"/>
      <c r="DT472" s="243"/>
      <c r="DW472" s="53"/>
      <c r="EA472" s="243"/>
      <c r="EB472" s="243"/>
      <c r="EC472" s="243"/>
      <c r="ED472" s="243"/>
      <c r="EG472" s="53"/>
      <c r="EK472" s="243"/>
      <c r="EL472" s="243"/>
      <c r="EM472" s="243"/>
      <c r="EN472" s="243"/>
      <c r="EO472" s="243"/>
      <c r="ER472" s="53"/>
      <c r="EV472" s="243"/>
      <c r="EW472" s="243"/>
      <c r="EX472" s="243"/>
      <c r="EY472" s="243"/>
      <c r="IB472" s="53"/>
      <c r="IJ472" s="245"/>
      <c r="IM472" s="53"/>
      <c r="IU472" s="245"/>
    </row>
    <row r="473" spans="1:255" s="132" customFormat="1" x14ac:dyDescent="0.2">
      <c r="A473" s="53"/>
      <c r="B473"/>
      <c r="C473"/>
      <c r="D473"/>
      <c r="E473"/>
      <c r="F473"/>
      <c r="G473"/>
      <c r="H473"/>
      <c r="I473"/>
      <c r="J473"/>
      <c r="K473"/>
      <c r="L473"/>
      <c r="M473"/>
      <c r="N473"/>
      <c r="O473" s="53"/>
      <c r="P473"/>
      <c r="Q473"/>
      <c r="R473"/>
      <c r="S473"/>
      <c r="T473"/>
      <c r="U473"/>
      <c r="V473"/>
      <c r="W473"/>
      <c r="Y473" s="53"/>
      <c r="AI473" s="53"/>
      <c r="AS473" s="53"/>
      <c r="BC473" s="53"/>
      <c r="BM473" s="53"/>
      <c r="BW473" s="53"/>
      <c r="CG473" s="53"/>
      <c r="CR473" s="53"/>
      <c r="CV473" s="243"/>
      <c r="CW473" s="243"/>
      <c r="CX473" s="243"/>
      <c r="CY473" s="243"/>
      <c r="CZ473" s="243"/>
      <c r="DC473" s="53"/>
      <c r="DG473" s="243"/>
      <c r="DH473" s="243"/>
      <c r="DI473" s="243"/>
      <c r="DJ473" s="243"/>
      <c r="DM473" s="53"/>
      <c r="DQ473" s="243"/>
      <c r="DR473" s="243"/>
      <c r="DS473" s="243"/>
      <c r="DT473" s="243"/>
      <c r="DW473" s="53"/>
      <c r="EA473" s="243"/>
      <c r="EB473" s="243"/>
      <c r="EC473" s="243"/>
      <c r="ED473" s="243"/>
      <c r="EG473" s="53"/>
      <c r="EK473" s="243"/>
      <c r="EL473" s="243"/>
      <c r="EM473" s="243"/>
      <c r="EN473" s="243"/>
      <c r="EO473" s="243"/>
      <c r="ER473" s="53"/>
      <c r="EV473" s="243"/>
      <c r="EW473" s="243"/>
      <c r="EX473" s="243"/>
      <c r="EY473" s="243"/>
      <c r="IB473" s="53"/>
      <c r="IJ473" s="245"/>
      <c r="IM473" s="53"/>
      <c r="IU473" s="245"/>
    </row>
    <row r="474" spans="1:255" s="132" customFormat="1" x14ac:dyDescent="0.2">
      <c r="A474" s="53"/>
      <c r="B474"/>
      <c r="C474"/>
      <c r="D474"/>
      <c r="E474"/>
      <c r="F474"/>
      <c r="G474"/>
      <c r="H474"/>
      <c r="I474"/>
      <c r="J474"/>
      <c r="K474"/>
      <c r="L474"/>
      <c r="M474"/>
      <c r="N474"/>
      <c r="O474" s="53"/>
      <c r="P474"/>
      <c r="Q474"/>
      <c r="R474"/>
      <c r="S474"/>
      <c r="T474"/>
      <c r="U474"/>
      <c r="V474"/>
      <c r="W474"/>
      <c r="Y474" s="53"/>
      <c r="AI474" s="53"/>
      <c r="AS474" s="53"/>
      <c r="BC474" s="53"/>
      <c r="BM474" s="53"/>
      <c r="BW474" s="53"/>
      <c r="CG474" s="53"/>
      <c r="CR474" s="53"/>
      <c r="CV474" s="243"/>
      <c r="CW474" s="243"/>
      <c r="CX474" s="243"/>
      <c r="CY474" s="243"/>
      <c r="CZ474" s="243"/>
      <c r="DC474" s="53"/>
      <c r="DG474" s="243"/>
      <c r="DH474" s="243"/>
      <c r="DI474" s="243"/>
      <c r="DJ474" s="243"/>
      <c r="DM474" s="53"/>
      <c r="DQ474" s="243"/>
      <c r="DR474" s="243"/>
      <c r="DS474" s="243"/>
      <c r="DT474" s="243"/>
      <c r="DW474" s="53"/>
      <c r="EA474" s="243"/>
      <c r="EB474" s="243"/>
      <c r="EC474" s="243"/>
      <c r="ED474" s="243"/>
      <c r="EG474" s="53"/>
      <c r="EK474" s="243"/>
      <c r="EL474" s="243"/>
      <c r="EM474" s="243"/>
      <c r="EN474" s="243"/>
      <c r="EO474" s="243"/>
      <c r="ER474" s="53"/>
      <c r="EV474" s="243"/>
      <c r="EW474" s="243"/>
      <c r="EX474" s="243"/>
      <c r="EY474" s="243"/>
      <c r="IB474" s="53"/>
      <c r="IJ474" s="245"/>
      <c r="IM474" s="53"/>
      <c r="IU474" s="245"/>
    </row>
    <row r="475" spans="1:255" s="132" customFormat="1" x14ac:dyDescent="0.2">
      <c r="A475" s="53"/>
      <c r="B475"/>
      <c r="C475"/>
      <c r="D475"/>
      <c r="E475"/>
      <c r="F475"/>
      <c r="G475"/>
      <c r="H475"/>
      <c r="I475"/>
      <c r="J475"/>
      <c r="K475"/>
      <c r="L475"/>
      <c r="M475"/>
      <c r="N475"/>
      <c r="O475" s="53"/>
      <c r="P475"/>
      <c r="Q475"/>
      <c r="R475"/>
      <c r="S475"/>
      <c r="T475"/>
      <c r="U475"/>
      <c r="V475"/>
      <c r="W475"/>
      <c r="Y475" s="53"/>
      <c r="AI475" s="53"/>
      <c r="AS475" s="53"/>
      <c r="BC475" s="53"/>
      <c r="BM475" s="53"/>
      <c r="BW475" s="53"/>
      <c r="CG475" s="53"/>
      <c r="CR475" s="53"/>
      <c r="CV475" s="243"/>
      <c r="CW475" s="243"/>
      <c r="CX475" s="243"/>
      <c r="CY475" s="243"/>
      <c r="CZ475" s="243"/>
      <c r="DC475" s="53"/>
      <c r="DG475" s="243"/>
      <c r="DH475" s="243"/>
      <c r="DI475" s="243"/>
      <c r="DJ475" s="243"/>
      <c r="DM475" s="53"/>
      <c r="DQ475" s="243"/>
      <c r="DR475" s="243"/>
      <c r="DS475" s="243"/>
      <c r="DT475" s="243"/>
      <c r="DW475" s="53"/>
      <c r="EA475" s="243"/>
      <c r="EB475" s="243"/>
      <c r="EC475" s="243"/>
      <c r="ED475" s="243"/>
      <c r="EG475" s="53"/>
      <c r="EK475" s="243"/>
      <c r="EL475" s="243"/>
      <c r="EM475" s="243"/>
      <c r="EN475" s="243"/>
      <c r="EO475" s="243"/>
      <c r="ER475" s="53"/>
      <c r="EV475" s="243"/>
      <c r="EW475" s="243"/>
      <c r="EX475" s="243"/>
      <c r="EY475" s="243"/>
      <c r="IB475" s="53"/>
      <c r="IJ475" s="245"/>
      <c r="IM475" s="53"/>
      <c r="IU475" s="245"/>
    </row>
    <row r="476" spans="1:255" s="132" customFormat="1" x14ac:dyDescent="0.2">
      <c r="A476" s="53"/>
      <c r="B476"/>
      <c r="C476"/>
      <c r="D476"/>
      <c r="E476"/>
      <c r="F476"/>
      <c r="G476"/>
      <c r="H476"/>
      <c r="I476"/>
      <c r="J476"/>
      <c r="K476"/>
      <c r="L476"/>
      <c r="M476"/>
      <c r="N476"/>
      <c r="O476" s="53"/>
      <c r="P476"/>
      <c r="Q476"/>
      <c r="R476"/>
      <c r="S476"/>
      <c r="T476"/>
      <c r="U476"/>
      <c r="V476"/>
      <c r="W476"/>
      <c r="Y476" s="53"/>
      <c r="AI476" s="53"/>
      <c r="AS476" s="53"/>
      <c r="BC476" s="53"/>
      <c r="BM476" s="53"/>
      <c r="BW476" s="53"/>
      <c r="CG476" s="53"/>
      <c r="CR476" s="53"/>
      <c r="CV476" s="243"/>
      <c r="CW476" s="243"/>
      <c r="CX476" s="243"/>
      <c r="CY476" s="243"/>
      <c r="CZ476" s="243"/>
      <c r="DC476" s="53"/>
      <c r="DG476" s="243"/>
      <c r="DH476" s="243"/>
      <c r="DI476" s="243"/>
      <c r="DJ476" s="243"/>
      <c r="DM476" s="53"/>
      <c r="DQ476" s="243"/>
      <c r="DR476" s="243"/>
      <c r="DS476" s="243"/>
      <c r="DT476" s="243"/>
      <c r="DW476" s="53"/>
      <c r="EA476" s="243"/>
      <c r="EB476" s="243"/>
      <c r="EC476" s="243"/>
      <c r="ED476" s="243"/>
      <c r="EG476" s="53"/>
      <c r="EK476" s="243"/>
      <c r="EL476" s="243"/>
      <c r="EM476" s="243"/>
      <c r="EN476" s="243"/>
      <c r="EO476" s="243"/>
      <c r="ER476" s="53"/>
      <c r="EV476" s="243"/>
      <c r="EW476" s="243"/>
      <c r="EX476" s="243"/>
      <c r="EY476" s="243"/>
      <c r="IB476" s="53"/>
      <c r="IJ476" s="245"/>
      <c r="IM476" s="53"/>
      <c r="IU476" s="245"/>
    </row>
    <row r="477" spans="1:255" s="132" customFormat="1" x14ac:dyDescent="0.2">
      <c r="A477" s="53"/>
      <c r="B477"/>
      <c r="C477"/>
      <c r="D477"/>
      <c r="E477"/>
      <c r="F477"/>
      <c r="G477"/>
      <c r="H477"/>
      <c r="I477"/>
      <c r="J477"/>
      <c r="K477"/>
      <c r="L477"/>
      <c r="M477"/>
      <c r="N477"/>
      <c r="O477" s="53"/>
      <c r="P477"/>
      <c r="Q477"/>
      <c r="R477"/>
      <c r="S477"/>
      <c r="T477"/>
      <c r="U477"/>
      <c r="V477"/>
      <c r="W477"/>
      <c r="Y477" s="53"/>
      <c r="AI477" s="53"/>
      <c r="AS477" s="53"/>
      <c r="BC477" s="53"/>
      <c r="BM477" s="53"/>
      <c r="BW477" s="53"/>
      <c r="CG477" s="53"/>
      <c r="CR477" s="53"/>
      <c r="CV477" s="243"/>
      <c r="CW477" s="243"/>
      <c r="CX477" s="243"/>
      <c r="CY477" s="243"/>
      <c r="CZ477" s="243"/>
      <c r="DC477" s="53"/>
      <c r="DG477" s="243"/>
      <c r="DH477" s="243"/>
      <c r="DI477" s="243"/>
      <c r="DJ477" s="243"/>
      <c r="DM477" s="53"/>
      <c r="DQ477" s="243"/>
      <c r="DR477" s="243"/>
      <c r="DS477" s="243"/>
      <c r="DT477" s="243"/>
      <c r="DW477" s="53"/>
      <c r="EA477" s="243"/>
      <c r="EB477" s="243"/>
      <c r="EC477" s="243"/>
      <c r="ED477" s="243"/>
      <c r="EG477" s="53"/>
      <c r="EK477" s="243"/>
      <c r="EL477" s="243"/>
      <c r="EM477" s="243"/>
      <c r="EN477" s="243"/>
      <c r="EO477" s="243"/>
      <c r="ER477" s="53"/>
      <c r="EV477" s="243"/>
      <c r="EW477" s="243"/>
      <c r="EX477" s="243"/>
      <c r="EY477" s="243"/>
      <c r="IB477" s="53"/>
      <c r="IJ477" s="245"/>
      <c r="IM477" s="53"/>
      <c r="IU477" s="245"/>
    </row>
    <row r="478" spans="1:255" s="132" customFormat="1" x14ac:dyDescent="0.2">
      <c r="A478" s="53"/>
      <c r="B478"/>
      <c r="C478"/>
      <c r="D478"/>
      <c r="E478"/>
      <c r="F478"/>
      <c r="G478"/>
      <c r="H478"/>
      <c r="I478"/>
      <c r="J478"/>
      <c r="K478"/>
      <c r="L478"/>
      <c r="M478"/>
      <c r="N478"/>
      <c r="O478" s="53"/>
      <c r="P478"/>
      <c r="Q478"/>
      <c r="R478"/>
      <c r="S478"/>
      <c r="T478"/>
      <c r="U478"/>
      <c r="V478"/>
      <c r="W478"/>
      <c r="Y478" s="53"/>
      <c r="AI478" s="53"/>
      <c r="AS478" s="53"/>
      <c r="BC478" s="53"/>
      <c r="BM478" s="53"/>
      <c r="BW478" s="53"/>
      <c r="CG478" s="53"/>
      <c r="CR478" s="53"/>
      <c r="CV478" s="243"/>
      <c r="CW478" s="243"/>
      <c r="CX478" s="243"/>
      <c r="CY478" s="243"/>
      <c r="CZ478" s="243"/>
      <c r="DC478" s="53"/>
      <c r="DG478" s="243"/>
      <c r="DH478" s="243"/>
      <c r="DI478" s="243"/>
      <c r="DJ478" s="243"/>
      <c r="DM478" s="53"/>
      <c r="DQ478" s="243"/>
      <c r="DR478" s="243"/>
      <c r="DS478" s="243"/>
      <c r="DT478" s="243"/>
      <c r="DW478" s="53"/>
      <c r="EA478" s="243"/>
      <c r="EB478" s="243"/>
      <c r="EC478" s="243"/>
      <c r="ED478" s="243"/>
      <c r="EG478" s="53"/>
      <c r="EK478" s="243"/>
      <c r="EL478" s="243"/>
      <c r="EM478" s="243"/>
      <c r="EN478" s="243"/>
      <c r="EO478" s="243"/>
      <c r="ER478" s="53"/>
      <c r="EV478" s="243"/>
      <c r="EW478" s="243"/>
      <c r="EX478" s="243"/>
      <c r="EY478" s="243"/>
      <c r="IB478" s="53"/>
      <c r="IJ478" s="245"/>
      <c r="IM478" s="53"/>
      <c r="IU478" s="245"/>
    </row>
    <row r="479" spans="1:255" s="132" customFormat="1" x14ac:dyDescent="0.2">
      <c r="A479" s="53"/>
      <c r="B479"/>
      <c r="C479"/>
      <c r="D479"/>
      <c r="E479"/>
      <c r="F479"/>
      <c r="G479"/>
      <c r="H479"/>
      <c r="I479"/>
      <c r="J479"/>
      <c r="K479"/>
      <c r="L479"/>
      <c r="M479"/>
      <c r="N479"/>
      <c r="O479" s="53"/>
      <c r="P479"/>
      <c r="Q479"/>
      <c r="R479"/>
      <c r="S479"/>
      <c r="T479"/>
      <c r="U479"/>
      <c r="V479"/>
      <c r="W479"/>
      <c r="Y479" s="53"/>
      <c r="AI479" s="53"/>
      <c r="AS479" s="53"/>
      <c r="BC479" s="53"/>
      <c r="BM479" s="53"/>
      <c r="BW479" s="53"/>
      <c r="CG479" s="53"/>
      <c r="CR479" s="53"/>
      <c r="CV479" s="243"/>
      <c r="CW479" s="243"/>
      <c r="CX479" s="243"/>
      <c r="CY479" s="243"/>
      <c r="CZ479" s="243"/>
      <c r="DC479" s="53"/>
      <c r="DG479" s="243"/>
      <c r="DH479" s="243"/>
      <c r="DI479" s="243"/>
      <c r="DJ479" s="243"/>
      <c r="DM479" s="53"/>
      <c r="DQ479" s="243"/>
      <c r="DR479" s="243"/>
      <c r="DS479" s="243"/>
      <c r="DT479" s="243"/>
      <c r="DW479" s="53"/>
      <c r="EA479" s="243"/>
      <c r="EB479" s="243"/>
      <c r="EC479" s="243"/>
      <c r="ED479" s="243"/>
      <c r="EG479" s="53"/>
      <c r="EK479" s="243"/>
      <c r="EL479" s="243"/>
      <c r="EM479" s="243"/>
      <c r="EN479" s="243"/>
      <c r="EO479" s="243"/>
      <c r="ER479" s="53"/>
      <c r="EV479" s="243"/>
      <c r="EW479" s="243"/>
      <c r="EX479" s="243"/>
      <c r="EY479" s="243"/>
      <c r="IB479" s="53"/>
      <c r="IJ479" s="245"/>
      <c r="IM479" s="53"/>
      <c r="IU479" s="245"/>
    </row>
    <row r="480" spans="1:255" s="132" customFormat="1" x14ac:dyDescent="0.2">
      <c r="A480" s="53"/>
      <c r="B480"/>
      <c r="C480"/>
      <c r="D480"/>
      <c r="E480"/>
      <c r="F480"/>
      <c r="G480"/>
      <c r="H480"/>
      <c r="I480"/>
      <c r="J480"/>
      <c r="K480"/>
      <c r="L480"/>
      <c r="M480"/>
      <c r="N480"/>
      <c r="O480" s="53"/>
      <c r="P480"/>
      <c r="Q480"/>
      <c r="R480"/>
      <c r="S480"/>
      <c r="T480"/>
      <c r="U480"/>
      <c r="V480"/>
      <c r="W480"/>
      <c r="Y480" s="53"/>
      <c r="AI480" s="53"/>
      <c r="AS480" s="53"/>
      <c r="BC480" s="53"/>
      <c r="BM480" s="53"/>
      <c r="BW480" s="53"/>
      <c r="CG480" s="53"/>
      <c r="CR480" s="53"/>
      <c r="CV480" s="243"/>
      <c r="CW480" s="243"/>
      <c r="CX480" s="243"/>
      <c r="CY480" s="243"/>
      <c r="CZ480" s="243"/>
      <c r="DC480" s="53"/>
      <c r="DG480" s="243"/>
      <c r="DH480" s="243"/>
      <c r="DI480" s="243"/>
      <c r="DJ480" s="243"/>
      <c r="DM480" s="53"/>
      <c r="DQ480" s="243"/>
      <c r="DR480" s="243"/>
      <c r="DS480" s="243"/>
      <c r="DT480" s="243"/>
      <c r="DW480" s="53"/>
      <c r="EA480" s="243"/>
      <c r="EB480" s="243"/>
      <c r="EC480" s="243"/>
      <c r="ED480" s="243"/>
      <c r="EG480" s="53"/>
      <c r="EK480" s="243"/>
      <c r="EL480" s="243"/>
      <c r="EM480" s="243"/>
      <c r="EN480" s="243"/>
      <c r="EO480" s="243"/>
      <c r="ER480" s="53"/>
      <c r="EV480" s="243"/>
      <c r="EW480" s="243"/>
      <c r="EX480" s="243"/>
      <c r="EY480" s="243"/>
      <c r="IB480" s="53"/>
      <c r="IJ480" s="245"/>
      <c r="IM480" s="53"/>
      <c r="IU480" s="245"/>
    </row>
    <row r="481" spans="1:255" s="132" customFormat="1" x14ac:dyDescent="0.2">
      <c r="A481" s="53"/>
      <c r="B481"/>
      <c r="C481"/>
      <c r="D481"/>
      <c r="E481"/>
      <c r="F481"/>
      <c r="G481"/>
      <c r="H481"/>
      <c r="I481"/>
      <c r="J481"/>
      <c r="K481"/>
      <c r="L481"/>
      <c r="M481"/>
      <c r="N481"/>
      <c r="O481" s="53"/>
      <c r="P481"/>
      <c r="Q481"/>
      <c r="R481"/>
      <c r="S481"/>
      <c r="T481"/>
      <c r="U481"/>
      <c r="V481"/>
      <c r="W481"/>
      <c r="Y481" s="53"/>
      <c r="AI481" s="53"/>
      <c r="AS481" s="53"/>
      <c r="BC481" s="53"/>
      <c r="BM481" s="53"/>
      <c r="BW481" s="53"/>
      <c r="CG481" s="53"/>
      <c r="CR481" s="53"/>
      <c r="CV481" s="243"/>
      <c r="CW481" s="243"/>
      <c r="CX481" s="243"/>
      <c r="CY481" s="243"/>
      <c r="CZ481" s="243"/>
      <c r="DC481" s="53"/>
      <c r="DG481" s="243"/>
      <c r="DH481" s="243"/>
      <c r="DI481" s="243"/>
      <c r="DJ481" s="243"/>
      <c r="DM481" s="53"/>
      <c r="DQ481" s="243"/>
      <c r="DR481" s="243"/>
      <c r="DS481" s="243"/>
      <c r="DT481" s="243"/>
      <c r="DW481" s="53"/>
      <c r="EA481" s="243"/>
      <c r="EB481" s="243"/>
      <c r="EC481" s="243"/>
      <c r="ED481" s="243"/>
      <c r="EG481" s="53"/>
      <c r="EK481" s="243"/>
      <c r="EL481" s="243"/>
      <c r="EM481" s="243"/>
      <c r="EN481" s="243"/>
      <c r="EO481" s="243"/>
      <c r="ER481" s="53"/>
      <c r="EV481" s="243"/>
      <c r="EW481" s="243"/>
      <c r="EX481" s="243"/>
      <c r="EY481" s="243"/>
      <c r="IB481" s="53"/>
      <c r="IJ481" s="245"/>
      <c r="IM481" s="53"/>
      <c r="IU481" s="245"/>
    </row>
    <row r="482" spans="1:255" s="132" customFormat="1" x14ac:dyDescent="0.2">
      <c r="A482" s="53"/>
      <c r="B482"/>
      <c r="C482"/>
      <c r="D482"/>
      <c r="E482"/>
      <c r="F482"/>
      <c r="G482"/>
      <c r="H482"/>
      <c r="I482"/>
      <c r="J482"/>
      <c r="K482"/>
      <c r="L482"/>
      <c r="M482"/>
      <c r="N482"/>
      <c r="O482" s="53"/>
      <c r="P482"/>
      <c r="Q482"/>
      <c r="R482"/>
      <c r="S482"/>
      <c r="T482"/>
      <c r="U482"/>
      <c r="V482"/>
      <c r="W482"/>
      <c r="Y482" s="53"/>
      <c r="AI482" s="53"/>
      <c r="AS482" s="53"/>
      <c r="BC482" s="53"/>
      <c r="BM482" s="53"/>
      <c r="BW482" s="53"/>
      <c r="CG482" s="53"/>
      <c r="CR482" s="53"/>
      <c r="CV482" s="243"/>
      <c r="CW482" s="243"/>
      <c r="CX482" s="243"/>
      <c r="CY482" s="243"/>
      <c r="CZ482" s="243"/>
      <c r="DC482" s="53"/>
      <c r="DG482" s="243"/>
      <c r="DH482" s="243"/>
      <c r="DI482" s="243"/>
      <c r="DJ482" s="243"/>
      <c r="DM482" s="53"/>
      <c r="DQ482" s="243"/>
      <c r="DR482" s="243"/>
      <c r="DS482" s="243"/>
      <c r="DT482" s="243"/>
      <c r="DW482" s="53"/>
      <c r="EA482" s="243"/>
      <c r="EB482" s="243"/>
      <c r="EC482" s="243"/>
      <c r="ED482" s="243"/>
      <c r="EG482" s="53"/>
      <c r="EK482" s="243"/>
      <c r="EL482" s="243"/>
      <c r="EM482" s="243"/>
      <c r="EN482" s="243"/>
      <c r="EO482" s="243"/>
      <c r="ER482" s="53"/>
      <c r="EV482" s="243"/>
      <c r="EW482" s="243"/>
      <c r="EX482" s="243"/>
      <c r="EY482" s="243"/>
      <c r="IB482" s="53"/>
      <c r="IJ482" s="245"/>
      <c r="IM482" s="53"/>
      <c r="IU482" s="245"/>
    </row>
    <row r="483" spans="1:255" s="132" customFormat="1" x14ac:dyDescent="0.2">
      <c r="A483" s="53"/>
      <c r="B483"/>
      <c r="C483"/>
      <c r="D483"/>
      <c r="E483"/>
      <c r="F483"/>
      <c r="G483"/>
      <c r="H483"/>
      <c r="I483"/>
      <c r="J483"/>
      <c r="K483"/>
      <c r="L483"/>
      <c r="M483"/>
      <c r="N483"/>
      <c r="O483" s="53"/>
      <c r="P483"/>
      <c r="Q483"/>
      <c r="R483"/>
      <c r="S483"/>
      <c r="T483"/>
      <c r="U483"/>
      <c r="V483"/>
      <c r="W483"/>
      <c r="Y483" s="53"/>
      <c r="AI483" s="53"/>
      <c r="AS483" s="53"/>
      <c r="BC483" s="53"/>
      <c r="BM483" s="53"/>
      <c r="BW483" s="53"/>
      <c r="CG483" s="53"/>
      <c r="CR483" s="53"/>
      <c r="CV483" s="243"/>
      <c r="CW483" s="243"/>
      <c r="CX483" s="243"/>
      <c r="CY483" s="243"/>
      <c r="CZ483" s="243"/>
      <c r="DC483" s="53"/>
      <c r="DG483" s="243"/>
      <c r="DH483" s="243"/>
      <c r="DI483" s="243"/>
      <c r="DJ483" s="243"/>
      <c r="DM483" s="53"/>
      <c r="DQ483" s="243"/>
      <c r="DR483" s="243"/>
      <c r="DS483" s="243"/>
      <c r="DT483" s="243"/>
      <c r="DW483" s="53"/>
      <c r="EA483" s="243"/>
      <c r="EB483" s="243"/>
      <c r="EC483" s="243"/>
      <c r="ED483" s="243"/>
      <c r="EG483" s="53"/>
      <c r="EK483" s="243"/>
      <c r="EL483" s="243"/>
      <c r="EM483" s="243"/>
      <c r="EN483" s="243"/>
      <c r="EO483" s="243"/>
      <c r="ER483" s="53"/>
      <c r="EV483" s="243"/>
      <c r="EW483" s="243"/>
      <c r="EX483" s="243"/>
      <c r="EY483" s="243"/>
      <c r="IB483" s="53"/>
      <c r="IJ483" s="245"/>
      <c r="IM483" s="53"/>
      <c r="IU483" s="245"/>
    </row>
    <row r="484" spans="1:255" s="132" customFormat="1" x14ac:dyDescent="0.2">
      <c r="A484" s="53"/>
      <c r="B484"/>
      <c r="C484"/>
      <c r="D484"/>
      <c r="E484"/>
      <c r="F484"/>
      <c r="G484"/>
      <c r="H484"/>
      <c r="I484"/>
      <c r="J484"/>
      <c r="K484"/>
      <c r="L484"/>
      <c r="M484"/>
      <c r="N484"/>
      <c r="O484" s="53"/>
      <c r="P484"/>
      <c r="Q484"/>
      <c r="R484"/>
      <c r="S484"/>
      <c r="T484"/>
      <c r="U484"/>
      <c r="V484"/>
      <c r="W484"/>
      <c r="Y484" s="53"/>
      <c r="AI484" s="53"/>
      <c r="AS484" s="53"/>
      <c r="BC484" s="53"/>
      <c r="BM484" s="53"/>
      <c r="BW484" s="53"/>
      <c r="CG484" s="53"/>
      <c r="CR484" s="53"/>
      <c r="CV484" s="243"/>
      <c r="CW484" s="243"/>
      <c r="CX484" s="243"/>
      <c r="CY484" s="243"/>
      <c r="CZ484" s="243"/>
      <c r="DC484" s="53"/>
      <c r="DG484" s="243"/>
      <c r="DH484" s="243"/>
      <c r="DI484" s="243"/>
      <c r="DJ484" s="243"/>
      <c r="DM484" s="53"/>
      <c r="DQ484" s="243"/>
      <c r="DR484" s="243"/>
      <c r="DS484" s="243"/>
      <c r="DT484" s="243"/>
      <c r="DW484" s="53"/>
      <c r="EA484" s="243"/>
      <c r="EB484" s="243"/>
      <c r="EC484" s="243"/>
      <c r="ED484" s="243"/>
      <c r="EG484" s="53"/>
      <c r="EK484" s="243"/>
      <c r="EL484" s="243"/>
      <c r="EM484" s="243"/>
      <c r="EN484" s="243"/>
      <c r="EO484" s="243"/>
      <c r="ER484" s="53"/>
      <c r="EV484" s="243"/>
      <c r="EW484" s="243"/>
      <c r="EX484" s="243"/>
      <c r="EY484" s="243"/>
      <c r="IB484" s="53"/>
      <c r="IJ484" s="245"/>
      <c r="IM484" s="53"/>
      <c r="IU484" s="245"/>
    </row>
    <row r="485" spans="1:255" s="132" customFormat="1" x14ac:dyDescent="0.2">
      <c r="A485" s="53"/>
      <c r="B485"/>
      <c r="C485"/>
      <c r="D485"/>
      <c r="E485"/>
      <c r="F485"/>
      <c r="G485"/>
      <c r="H485"/>
      <c r="I485"/>
      <c r="J485"/>
      <c r="K485"/>
      <c r="L485"/>
      <c r="M485"/>
      <c r="N485"/>
      <c r="O485" s="53"/>
      <c r="P485"/>
      <c r="Q485"/>
      <c r="R485"/>
      <c r="S485"/>
      <c r="T485"/>
      <c r="U485"/>
      <c r="V485"/>
      <c r="W485"/>
      <c r="Y485" s="53"/>
      <c r="AI485" s="53"/>
      <c r="AS485" s="53"/>
      <c r="BC485" s="53"/>
      <c r="BM485" s="53"/>
      <c r="BW485" s="53"/>
      <c r="CG485" s="53"/>
      <c r="CR485" s="53"/>
      <c r="CV485" s="243"/>
      <c r="CW485" s="243"/>
      <c r="CX485" s="243"/>
      <c r="CY485" s="243"/>
      <c r="CZ485" s="243"/>
      <c r="DC485" s="53"/>
      <c r="DG485" s="243"/>
      <c r="DH485" s="243"/>
      <c r="DI485" s="243"/>
      <c r="DJ485" s="243"/>
      <c r="DM485" s="53"/>
      <c r="DQ485" s="243"/>
      <c r="DR485" s="243"/>
      <c r="DS485" s="243"/>
      <c r="DT485" s="243"/>
      <c r="DW485" s="53"/>
      <c r="EA485" s="243"/>
      <c r="EB485" s="243"/>
      <c r="EC485" s="243"/>
      <c r="ED485" s="243"/>
      <c r="EG485" s="53"/>
      <c r="EK485" s="243"/>
      <c r="EL485" s="243"/>
      <c r="EM485" s="243"/>
      <c r="EN485" s="243"/>
      <c r="EO485" s="243"/>
      <c r="ER485" s="53"/>
      <c r="EV485" s="243"/>
      <c r="EW485" s="243"/>
      <c r="EX485" s="243"/>
      <c r="EY485" s="243"/>
      <c r="IB485" s="53"/>
      <c r="IJ485" s="245"/>
      <c r="IM485" s="53"/>
      <c r="IU485" s="245"/>
    </row>
    <row r="486" spans="1:255" s="132" customFormat="1" x14ac:dyDescent="0.2">
      <c r="A486" s="53"/>
      <c r="B486"/>
      <c r="C486"/>
      <c r="D486"/>
      <c r="E486"/>
      <c r="F486"/>
      <c r="G486"/>
      <c r="H486"/>
      <c r="I486"/>
      <c r="J486"/>
      <c r="K486"/>
      <c r="L486"/>
      <c r="M486"/>
      <c r="N486"/>
      <c r="O486" s="53"/>
      <c r="P486"/>
      <c r="Q486"/>
      <c r="R486"/>
      <c r="S486"/>
      <c r="T486"/>
      <c r="U486"/>
      <c r="V486"/>
      <c r="W486"/>
      <c r="Y486" s="53"/>
      <c r="AI486" s="53"/>
      <c r="AS486" s="53"/>
      <c r="BC486" s="53"/>
      <c r="BM486" s="53"/>
      <c r="BW486" s="53"/>
      <c r="CG486" s="53"/>
      <c r="CR486" s="53"/>
      <c r="CV486" s="243"/>
      <c r="CW486" s="243"/>
      <c r="CX486" s="243"/>
      <c r="CY486" s="243"/>
      <c r="CZ486" s="243"/>
      <c r="DC486" s="53"/>
      <c r="DG486" s="243"/>
      <c r="DH486" s="243"/>
      <c r="DI486" s="243"/>
      <c r="DJ486" s="243"/>
      <c r="DM486" s="53"/>
      <c r="DQ486" s="243"/>
      <c r="DR486" s="243"/>
      <c r="DS486" s="243"/>
      <c r="DT486" s="243"/>
      <c r="DW486" s="53"/>
      <c r="EA486" s="243"/>
      <c r="EB486" s="243"/>
      <c r="EC486" s="243"/>
      <c r="ED486" s="243"/>
      <c r="EG486" s="53"/>
      <c r="EK486" s="243"/>
      <c r="EL486" s="243"/>
      <c r="EM486" s="243"/>
      <c r="EN486" s="243"/>
      <c r="EO486" s="243"/>
      <c r="ER486" s="53"/>
      <c r="EV486" s="243"/>
      <c r="EW486" s="243"/>
      <c r="EX486" s="243"/>
      <c r="EY486" s="243"/>
      <c r="IB486" s="53"/>
      <c r="IJ486" s="245"/>
      <c r="IM486" s="53"/>
      <c r="IU486" s="245"/>
    </row>
    <row r="487" spans="1:255" s="132" customFormat="1" x14ac:dyDescent="0.2">
      <c r="A487" s="53"/>
      <c r="B487"/>
      <c r="C487"/>
      <c r="D487"/>
      <c r="E487"/>
      <c r="F487"/>
      <c r="G487"/>
      <c r="H487"/>
      <c r="I487"/>
      <c r="J487"/>
      <c r="K487"/>
      <c r="L487"/>
      <c r="M487"/>
      <c r="N487"/>
      <c r="O487" s="53"/>
      <c r="P487"/>
      <c r="Q487"/>
      <c r="R487"/>
      <c r="S487"/>
      <c r="T487"/>
      <c r="U487"/>
      <c r="V487"/>
      <c r="W487"/>
      <c r="Y487" s="53"/>
      <c r="AI487" s="53"/>
      <c r="AS487" s="53"/>
      <c r="BC487" s="53"/>
      <c r="BM487" s="53"/>
      <c r="BW487" s="53"/>
      <c r="CG487" s="53"/>
      <c r="CR487" s="53"/>
      <c r="CV487" s="243"/>
      <c r="CW487" s="243"/>
      <c r="CX487" s="243"/>
      <c r="CY487" s="243"/>
      <c r="CZ487" s="243"/>
      <c r="DC487" s="53"/>
      <c r="DG487" s="243"/>
      <c r="DH487" s="243"/>
      <c r="DI487" s="243"/>
      <c r="DJ487" s="243"/>
      <c r="DM487" s="53"/>
      <c r="DQ487" s="243"/>
      <c r="DR487" s="243"/>
      <c r="DS487" s="243"/>
      <c r="DT487" s="243"/>
      <c r="DW487" s="53"/>
      <c r="EA487" s="243"/>
      <c r="EB487" s="243"/>
      <c r="EC487" s="243"/>
      <c r="ED487" s="243"/>
      <c r="EG487" s="53"/>
      <c r="EK487" s="243"/>
      <c r="EL487" s="243"/>
      <c r="EM487" s="243"/>
      <c r="EN487" s="243"/>
      <c r="EO487" s="243"/>
      <c r="ER487" s="53"/>
      <c r="EV487" s="243"/>
      <c r="EW487" s="243"/>
      <c r="EX487" s="243"/>
      <c r="EY487" s="243"/>
      <c r="IB487" s="53"/>
      <c r="IJ487" s="245"/>
      <c r="IM487" s="53"/>
      <c r="IU487" s="245"/>
    </row>
    <row r="488" spans="1:255" s="132" customFormat="1" x14ac:dyDescent="0.2">
      <c r="A488" s="53"/>
      <c r="B488"/>
      <c r="C488"/>
      <c r="D488"/>
      <c r="E488"/>
      <c r="F488"/>
      <c r="G488"/>
      <c r="H488"/>
      <c r="I488"/>
      <c r="J488"/>
      <c r="K488"/>
      <c r="L488"/>
      <c r="M488"/>
      <c r="N488"/>
      <c r="O488" s="53"/>
      <c r="P488"/>
      <c r="Q488"/>
      <c r="R488"/>
      <c r="S488"/>
      <c r="T488"/>
      <c r="U488"/>
      <c r="V488"/>
      <c r="W488"/>
      <c r="Y488" s="53"/>
      <c r="AI488" s="53"/>
      <c r="AS488" s="53"/>
      <c r="BC488" s="53"/>
      <c r="BM488" s="53"/>
      <c r="BW488" s="53"/>
      <c r="CG488" s="53"/>
      <c r="CR488" s="53"/>
      <c r="CV488" s="243"/>
      <c r="CW488" s="243"/>
      <c r="CX488" s="243"/>
      <c r="CY488" s="243"/>
      <c r="CZ488" s="243"/>
      <c r="DC488" s="53"/>
      <c r="DG488" s="243"/>
      <c r="DH488" s="243"/>
      <c r="DI488" s="243"/>
      <c r="DJ488" s="243"/>
      <c r="DM488" s="53"/>
      <c r="DQ488" s="243"/>
      <c r="DR488" s="243"/>
      <c r="DS488" s="243"/>
      <c r="DT488" s="243"/>
      <c r="DW488" s="53"/>
      <c r="EA488" s="243"/>
      <c r="EB488" s="243"/>
      <c r="EC488" s="243"/>
      <c r="ED488" s="243"/>
      <c r="EG488" s="53"/>
      <c r="EK488" s="243"/>
      <c r="EL488" s="243"/>
      <c r="EM488" s="243"/>
      <c r="EN488" s="243"/>
      <c r="EO488" s="243"/>
      <c r="ER488" s="53"/>
      <c r="EV488" s="243"/>
      <c r="EW488" s="243"/>
      <c r="EX488" s="243"/>
      <c r="EY488" s="243"/>
      <c r="IB488" s="53"/>
      <c r="IJ488" s="245"/>
      <c r="IM488" s="53"/>
      <c r="IU488" s="245"/>
    </row>
    <row r="489" spans="1:255" s="132" customFormat="1" x14ac:dyDescent="0.2">
      <c r="A489" s="53"/>
      <c r="B489"/>
      <c r="C489"/>
      <c r="D489"/>
      <c r="E489"/>
      <c r="F489"/>
      <c r="G489"/>
      <c r="H489"/>
      <c r="I489"/>
      <c r="J489"/>
      <c r="K489"/>
      <c r="L489"/>
      <c r="M489"/>
      <c r="N489"/>
      <c r="O489" s="53"/>
      <c r="P489"/>
      <c r="Q489"/>
      <c r="R489"/>
      <c r="S489"/>
      <c r="T489"/>
      <c r="U489"/>
      <c r="V489"/>
      <c r="W489"/>
      <c r="Y489" s="53"/>
      <c r="AI489" s="53"/>
      <c r="AS489" s="53"/>
      <c r="BC489" s="53"/>
      <c r="BM489" s="53"/>
      <c r="BW489" s="53"/>
      <c r="CG489" s="53"/>
      <c r="CR489" s="53"/>
      <c r="CV489" s="243"/>
      <c r="CW489" s="243"/>
      <c r="CX489" s="243"/>
      <c r="CY489" s="243"/>
      <c r="CZ489" s="243"/>
      <c r="DC489" s="53"/>
      <c r="DG489" s="243"/>
      <c r="DH489" s="243"/>
      <c r="DI489" s="243"/>
      <c r="DJ489" s="243"/>
      <c r="DM489" s="53"/>
      <c r="DQ489" s="243"/>
      <c r="DR489" s="243"/>
      <c r="DS489" s="243"/>
      <c r="DT489" s="243"/>
      <c r="DW489" s="53"/>
      <c r="EA489" s="243"/>
      <c r="EB489" s="243"/>
      <c r="EC489" s="243"/>
      <c r="ED489" s="243"/>
      <c r="EG489" s="53"/>
      <c r="EK489" s="243"/>
      <c r="EL489" s="243"/>
      <c r="EM489" s="243"/>
      <c r="EN489" s="243"/>
      <c r="EO489" s="243"/>
      <c r="ER489" s="53"/>
      <c r="EV489" s="243"/>
      <c r="EW489" s="243"/>
      <c r="EX489" s="243"/>
      <c r="EY489" s="243"/>
      <c r="IB489" s="53"/>
      <c r="IJ489" s="245"/>
      <c r="IM489" s="53"/>
      <c r="IU489" s="245"/>
    </row>
    <row r="490" spans="1:255" s="132" customFormat="1" x14ac:dyDescent="0.2">
      <c r="A490" s="53"/>
      <c r="B490"/>
      <c r="C490"/>
      <c r="D490"/>
      <c r="E490"/>
      <c r="F490"/>
      <c r="G490"/>
      <c r="H490"/>
      <c r="I490"/>
      <c r="J490"/>
      <c r="K490"/>
      <c r="L490"/>
      <c r="M490"/>
      <c r="N490"/>
      <c r="O490" s="53"/>
      <c r="P490"/>
      <c r="Q490"/>
      <c r="R490"/>
      <c r="S490"/>
      <c r="T490"/>
      <c r="U490"/>
      <c r="V490"/>
      <c r="W490"/>
      <c r="Y490" s="53"/>
      <c r="AI490" s="53"/>
      <c r="AS490" s="53"/>
      <c r="BC490" s="53"/>
      <c r="BM490" s="53"/>
      <c r="BW490" s="53"/>
      <c r="CG490" s="53"/>
      <c r="CR490" s="53"/>
      <c r="CV490" s="243"/>
      <c r="CW490" s="243"/>
      <c r="CX490" s="243"/>
      <c r="CY490" s="243"/>
      <c r="CZ490" s="243"/>
      <c r="DC490" s="53"/>
      <c r="DG490" s="243"/>
      <c r="DH490" s="243"/>
      <c r="DI490" s="243"/>
      <c r="DJ490" s="243"/>
      <c r="DM490" s="53"/>
      <c r="DQ490" s="243"/>
      <c r="DR490" s="243"/>
      <c r="DS490" s="243"/>
      <c r="DT490" s="243"/>
      <c r="DW490" s="53"/>
      <c r="EA490" s="243"/>
      <c r="EB490" s="243"/>
      <c r="EC490" s="243"/>
      <c r="ED490" s="243"/>
      <c r="EG490" s="53"/>
      <c r="EK490" s="243"/>
      <c r="EL490" s="243"/>
      <c r="EM490" s="243"/>
      <c r="EN490" s="243"/>
      <c r="EO490" s="243"/>
      <c r="ER490" s="53"/>
      <c r="EV490" s="243"/>
      <c r="EW490" s="243"/>
      <c r="EX490" s="243"/>
      <c r="EY490" s="243"/>
      <c r="IB490" s="53"/>
      <c r="IJ490" s="245"/>
      <c r="IM490" s="53"/>
      <c r="IU490" s="245"/>
    </row>
    <row r="491" spans="1:255" s="132" customFormat="1" x14ac:dyDescent="0.2">
      <c r="A491" s="53"/>
      <c r="B491"/>
      <c r="C491"/>
      <c r="D491"/>
      <c r="E491"/>
      <c r="F491"/>
      <c r="G491"/>
      <c r="H491"/>
      <c r="I491"/>
      <c r="J491"/>
      <c r="K491"/>
      <c r="L491"/>
      <c r="M491"/>
      <c r="N491"/>
      <c r="O491" s="53"/>
      <c r="P491"/>
      <c r="Q491"/>
      <c r="R491"/>
      <c r="S491"/>
      <c r="T491"/>
      <c r="U491"/>
      <c r="V491"/>
      <c r="W491"/>
      <c r="Y491" s="53"/>
      <c r="AI491" s="53"/>
      <c r="AS491" s="53"/>
      <c r="BC491" s="53"/>
      <c r="BM491" s="53"/>
      <c r="BW491" s="53"/>
      <c r="CG491" s="53"/>
      <c r="CR491" s="53"/>
      <c r="CV491" s="243"/>
      <c r="CW491" s="243"/>
      <c r="CX491" s="243"/>
      <c r="CY491" s="243"/>
      <c r="CZ491" s="243"/>
      <c r="DC491" s="53"/>
      <c r="DG491" s="243"/>
      <c r="DH491" s="243"/>
      <c r="DI491" s="243"/>
      <c r="DJ491" s="243"/>
      <c r="DM491" s="53"/>
      <c r="DQ491" s="243"/>
      <c r="DR491" s="243"/>
      <c r="DS491" s="243"/>
      <c r="DT491" s="243"/>
      <c r="DW491" s="53"/>
      <c r="EA491" s="243"/>
      <c r="EB491" s="243"/>
      <c r="EC491" s="243"/>
      <c r="ED491" s="243"/>
      <c r="EG491" s="53"/>
      <c r="EK491" s="243"/>
      <c r="EL491" s="243"/>
      <c r="EM491" s="243"/>
      <c r="EN491" s="243"/>
      <c r="EO491" s="243"/>
      <c r="ER491" s="53"/>
      <c r="EV491" s="243"/>
      <c r="EW491" s="243"/>
      <c r="EX491" s="243"/>
      <c r="EY491" s="243"/>
      <c r="IB491" s="53"/>
      <c r="IJ491" s="245"/>
      <c r="IM491" s="53"/>
      <c r="IU491" s="245"/>
    </row>
    <row r="492" spans="1:255" s="132" customFormat="1" x14ac:dyDescent="0.2">
      <c r="A492" s="53"/>
      <c r="B492"/>
      <c r="C492"/>
      <c r="D492"/>
      <c r="E492"/>
      <c r="F492"/>
      <c r="G492"/>
      <c r="H492"/>
      <c r="I492"/>
      <c r="J492"/>
      <c r="K492"/>
      <c r="L492"/>
      <c r="M492"/>
      <c r="N492"/>
      <c r="O492" s="53"/>
      <c r="P492"/>
      <c r="Q492"/>
      <c r="R492"/>
      <c r="S492"/>
      <c r="T492"/>
      <c r="U492"/>
      <c r="V492"/>
      <c r="W492"/>
      <c r="Y492" s="53"/>
      <c r="AI492" s="53"/>
      <c r="AS492" s="53"/>
      <c r="BC492" s="53"/>
      <c r="BM492" s="53"/>
      <c r="BW492" s="53"/>
      <c r="CG492" s="53"/>
      <c r="CR492" s="53"/>
      <c r="CV492" s="243"/>
      <c r="CW492" s="243"/>
      <c r="CX492" s="243"/>
      <c r="CY492" s="243"/>
      <c r="CZ492" s="243"/>
      <c r="DC492" s="53"/>
      <c r="DG492" s="243"/>
      <c r="DH492" s="243"/>
      <c r="DI492" s="243"/>
      <c r="DJ492" s="243"/>
      <c r="DM492" s="53"/>
      <c r="DQ492" s="243"/>
      <c r="DR492" s="243"/>
      <c r="DS492" s="243"/>
      <c r="DT492" s="243"/>
      <c r="DW492" s="53"/>
      <c r="EA492" s="243"/>
      <c r="EB492" s="243"/>
      <c r="EC492" s="243"/>
      <c r="ED492" s="243"/>
      <c r="EG492" s="53"/>
      <c r="EK492" s="243"/>
      <c r="EL492" s="243"/>
      <c r="EM492" s="243"/>
      <c r="EN492" s="243"/>
      <c r="EO492" s="243"/>
      <c r="ER492" s="53"/>
      <c r="EV492" s="243"/>
      <c r="EW492" s="243"/>
      <c r="EX492" s="243"/>
      <c r="EY492" s="243"/>
      <c r="IB492" s="53"/>
      <c r="IJ492" s="245"/>
      <c r="IM492" s="53"/>
      <c r="IU492" s="245"/>
    </row>
    <row r="493" spans="1:255" s="132" customFormat="1" x14ac:dyDescent="0.2">
      <c r="A493" s="53"/>
      <c r="B493"/>
      <c r="C493"/>
      <c r="D493"/>
      <c r="E493"/>
      <c r="F493"/>
      <c r="G493"/>
      <c r="H493"/>
      <c r="I493"/>
      <c r="J493"/>
      <c r="K493"/>
      <c r="L493"/>
      <c r="M493"/>
      <c r="N493"/>
      <c r="O493" s="53"/>
      <c r="P493"/>
      <c r="Q493"/>
      <c r="R493"/>
      <c r="S493"/>
      <c r="T493"/>
      <c r="U493"/>
      <c r="V493"/>
      <c r="W493"/>
      <c r="Y493" s="53"/>
      <c r="AI493" s="53"/>
      <c r="AS493" s="53"/>
      <c r="BC493" s="53"/>
      <c r="BM493" s="53"/>
      <c r="BW493" s="53"/>
      <c r="CG493" s="53"/>
      <c r="CR493" s="53"/>
      <c r="CV493" s="243"/>
      <c r="CW493" s="243"/>
      <c r="CX493" s="243"/>
      <c r="CY493" s="243"/>
      <c r="CZ493" s="243"/>
      <c r="DC493" s="53"/>
      <c r="DG493" s="243"/>
      <c r="DH493" s="243"/>
      <c r="DI493" s="243"/>
      <c r="DJ493" s="243"/>
      <c r="DM493" s="53"/>
      <c r="DQ493" s="243"/>
      <c r="DR493" s="243"/>
      <c r="DS493" s="243"/>
      <c r="DT493" s="243"/>
      <c r="DW493" s="53"/>
      <c r="EA493" s="243"/>
      <c r="EB493" s="243"/>
      <c r="EC493" s="243"/>
      <c r="ED493" s="243"/>
      <c r="EG493" s="53"/>
      <c r="EK493" s="243"/>
      <c r="EL493" s="243"/>
      <c r="EM493" s="243"/>
      <c r="EN493" s="243"/>
      <c r="EO493" s="243"/>
      <c r="ER493" s="53"/>
      <c r="EV493" s="243"/>
      <c r="EW493" s="243"/>
      <c r="EX493" s="243"/>
      <c r="EY493" s="243"/>
      <c r="IB493" s="53"/>
      <c r="IJ493" s="245"/>
      <c r="IM493" s="53"/>
      <c r="IU493" s="245"/>
    </row>
    <row r="494" spans="1:255" s="132" customFormat="1" x14ac:dyDescent="0.2">
      <c r="A494" s="53"/>
      <c r="B494"/>
      <c r="C494"/>
      <c r="D494"/>
      <c r="E494"/>
      <c r="F494"/>
      <c r="G494"/>
      <c r="H494"/>
      <c r="I494"/>
      <c r="J494"/>
      <c r="K494"/>
      <c r="L494"/>
      <c r="M494"/>
      <c r="N494"/>
      <c r="O494" s="53"/>
      <c r="P494"/>
      <c r="Q494"/>
      <c r="R494"/>
      <c r="S494"/>
      <c r="T494"/>
      <c r="U494"/>
      <c r="V494"/>
      <c r="W494"/>
      <c r="Y494" s="53"/>
      <c r="AI494" s="53"/>
      <c r="AS494" s="53"/>
      <c r="BC494" s="53"/>
      <c r="BM494" s="53"/>
      <c r="BW494" s="53"/>
      <c r="CG494" s="53"/>
      <c r="CR494" s="53"/>
      <c r="CV494" s="243"/>
      <c r="CW494" s="243"/>
      <c r="CX494" s="243"/>
      <c r="CY494" s="243"/>
      <c r="CZ494" s="243"/>
      <c r="DC494" s="53"/>
      <c r="DG494" s="243"/>
      <c r="DH494" s="243"/>
      <c r="DI494" s="243"/>
      <c r="DJ494" s="243"/>
      <c r="DM494" s="53"/>
      <c r="DQ494" s="243"/>
      <c r="DR494" s="243"/>
      <c r="DS494" s="243"/>
      <c r="DT494" s="243"/>
      <c r="DW494" s="53"/>
      <c r="EA494" s="243"/>
      <c r="EB494" s="243"/>
      <c r="EC494" s="243"/>
      <c r="ED494" s="243"/>
      <c r="EG494" s="53"/>
      <c r="EK494" s="243"/>
      <c r="EL494" s="243"/>
      <c r="EM494" s="243"/>
      <c r="EN494" s="243"/>
      <c r="EO494" s="243"/>
      <c r="ER494" s="53"/>
      <c r="EV494" s="243"/>
      <c r="EW494" s="243"/>
      <c r="EX494" s="243"/>
      <c r="EY494" s="243"/>
      <c r="IB494" s="53"/>
      <c r="IJ494" s="245"/>
      <c r="IM494" s="53"/>
      <c r="IU494" s="245"/>
    </row>
    <row r="495" spans="1:255" s="132" customFormat="1" x14ac:dyDescent="0.2">
      <c r="A495" s="53"/>
      <c r="B495"/>
      <c r="C495"/>
      <c r="D495"/>
      <c r="E495"/>
      <c r="F495"/>
      <c r="G495"/>
      <c r="H495"/>
      <c r="I495"/>
      <c r="J495"/>
      <c r="K495"/>
      <c r="L495"/>
      <c r="M495"/>
      <c r="N495"/>
      <c r="O495" s="53"/>
      <c r="P495"/>
      <c r="Q495"/>
      <c r="R495"/>
      <c r="S495"/>
      <c r="T495"/>
      <c r="U495"/>
      <c r="V495"/>
      <c r="W495"/>
      <c r="Y495" s="53"/>
      <c r="AI495" s="53"/>
      <c r="AS495" s="53"/>
      <c r="BC495" s="53"/>
      <c r="BM495" s="53"/>
      <c r="BW495" s="53"/>
      <c r="CG495" s="53"/>
      <c r="CR495" s="53"/>
      <c r="CV495" s="243"/>
      <c r="CW495" s="243"/>
      <c r="CX495" s="243"/>
      <c r="CY495" s="243"/>
      <c r="CZ495" s="243"/>
      <c r="DC495" s="53"/>
      <c r="DG495" s="243"/>
      <c r="DH495" s="243"/>
      <c r="DI495" s="243"/>
      <c r="DJ495" s="243"/>
      <c r="DM495" s="53"/>
      <c r="DQ495" s="243"/>
      <c r="DR495" s="243"/>
      <c r="DS495" s="243"/>
      <c r="DT495" s="243"/>
      <c r="DW495" s="53"/>
      <c r="EA495" s="243"/>
      <c r="EB495" s="243"/>
      <c r="EC495" s="243"/>
      <c r="ED495" s="243"/>
      <c r="EG495" s="53"/>
      <c r="EK495" s="243"/>
      <c r="EL495" s="243"/>
      <c r="EM495" s="243"/>
      <c r="EN495" s="243"/>
      <c r="EO495" s="243"/>
      <c r="ER495" s="53"/>
      <c r="EV495" s="243"/>
      <c r="EW495" s="243"/>
      <c r="EX495" s="243"/>
      <c r="EY495" s="243"/>
      <c r="IB495" s="53"/>
      <c r="IJ495" s="245"/>
      <c r="IM495" s="53"/>
      <c r="IU495" s="245"/>
    </row>
    <row r="496" spans="1:255" s="132" customFormat="1" x14ac:dyDescent="0.2">
      <c r="A496" s="53"/>
      <c r="B496"/>
      <c r="C496"/>
      <c r="D496"/>
      <c r="E496"/>
      <c r="F496"/>
      <c r="G496"/>
      <c r="H496"/>
      <c r="I496"/>
      <c r="J496"/>
      <c r="K496"/>
      <c r="L496"/>
      <c r="M496"/>
      <c r="N496"/>
      <c r="O496" s="53"/>
      <c r="P496"/>
      <c r="Q496"/>
      <c r="R496"/>
      <c r="S496"/>
      <c r="T496"/>
      <c r="U496"/>
      <c r="V496"/>
      <c r="W496"/>
      <c r="Y496" s="53"/>
      <c r="AI496" s="53"/>
      <c r="AS496" s="53"/>
      <c r="BC496" s="53"/>
      <c r="BM496" s="53"/>
      <c r="BW496" s="53"/>
      <c r="CG496" s="53"/>
      <c r="CR496" s="53"/>
      <c r="CV496" s="243"/>
      <c r="CW496" s="243"/>
      <c r="CX496" s="243"/>
      <c r="CY496" s="243"/>
      <c r="CZ496" s="243"/>
      <c r="DC496" s="53"/>
      <c r="DG496" s="243"/>
      <c r="DH496" s="243"/>
      <c r="DI496" s="243"/>
      <c r="DJ496" s="243"/>
      <c r="DM496" s="53"/>
      <c r="DQ496" s="243"/>
      <c r="DR496" s="243"/>
      <c r="DS496" s="243"/>
      <c r="DT496" s="243"/>
      <c r="DW496" s="53"/>
      <c r="EA496" s="243"/>
      <c r="EB496" s="243"/>
      <c r="EC496" s="243"/>
      <c r="ED496" s="243"/>
      <c r="EG496" s="53"/>
      <c r="EK496" s="243"/>
      <c r="EL496" s="243"/>
      <c r="EM496" s="243"/>
      <c r="EN496" s="243"/>
      <c r="EO496" s="243"/>
      <c r="ER496" s="53"/>
      <c r="EV496" s="243"/>
      <c r="EW496" s="243"/>
      <c r="EX496" s="243"/>
      <c r="EY496" s="243"/>
      <c r="IB496" s="53"/>
      <c r="IJ496" s="245"/>
      <c r="IM496" s="53"/>
      <c r="IU496" s="245"/>
    </row>
    <row r="497" spans="1:255" s="132" customFormat="1" x14ac:dyDescent="0.2">
      <c r="A497" s="53"/>
      <c r="B497"/>
      <c r="C497"/>
      <c r="D497"/>
      <c r="E497"/>
      <c r="F497"/>
      <c r="G497"/>
      <c r="H497"/>
      <c r="I497"/>
      <c r="J497"/>
      <c r="K497"/>
      <c r="L497"/>
      <c r="M497"/>
      <c r="N497"/>
      <c r="O497" s="53"/>
      <c r="P497"/>
      <c r="Q497"/>
      <c r="R497"/>
      <c r="S497"/>
      <c r="T497"/>
      <c r="U497"/>
      <c r="V497"/>
      <c r="W497"/>
      <c r="Y497" s="53"/>
      <c r="AI497" s="53"/>
      <c r="AS497" s="53"/>
      <c r="BC497" s="53"/>
      <c r="BM497" s="53"/>
      <c r="BW497" s="53"/>
      <c r="CG497" s="53"/>
      <c r="CR497" s="53"/>
      <c r="CV497" s="243"/>
      <c r="CW497" s="243"/>
      <c r="CX497" s="243"/>
      <c r="CY497" s="243"/>
      <c r="CZ497" s="243"/>
      <c r="DC497" s="53"/>
      <c r="DG497" s="243"/>
      <c r="DH497" s="243"/>
      <c r="DI497" s="243"/>
      <c r="DJ497" s="243"/>
      <c r="DM497" s="53"/>
      <c r="DQ497" s="243"/>
      <c r="DR497" s="243"/>
      <c r="DS497" s="243"/>
      <c r="DT497" s="243"/>
      <c r="DW497" s="53"/>
      <c r="EA497" s="243"/>
      <c r="EB497" s="243"/>
      <c r="EC497" s="243"/>
      <c r="ED497" s="243"/>
      <c r="EG497" s="53"/>
      <c r="EK497" s="243"/>
      <c r="EL497" s="243"/>
      <c r="EM497" s="243"/>
      <c r="EN497" s="243"/>
      <c r="EO497" s="243"/>
      <c r="ER497" s="53"/>
      <c r="EV497" s="243"/>
      <c r="EW497" s="243"/>
      <c r="EX497" s="243"/>
      <c r="EY497" s="243"/>
      <c r="IB497" s="53"/>
      <c r="IJ497" s="245"/>
      <c r="IM497" s="53"/>
      <c r="IU497" s="245"/>
    </row>
    <row r="498" spans="1:255" s="132" customFormat="1" x14ac:dyDescent="0.2">
      <c r="A498" s="53"/>
      <c r="B498"/>
      <c r="C498"/>
      <c r="D498"/>
      <c r="E498"/>
      <c r="F498"/>
      <c r="G498"/>
      <c r="H498"/>
      <c r="I498"/>
      <c r="J498"/>
      <c r="K498"/>
      <c r="L498"/>
      <c r="M498"/>
      <c r="N498"/>
      <c r="O498" s="53"/>
      <c r="P498"/>
      <c r="Q498"/>
      <c r="R498"/>
      <c r="S498"/>
      <c r="T498"/>
      <c r="U498"/>
      <c r="V498"/>
      <c r="W498"/>
      <c r="Y498" s="53"/>
      <c r="AI498" s="53"/>
      <c r="AS498" s="53"/>
      <c r="BC498" s="53"/>
      <c r="BM498" s="53"/>
      <c r="BW498" s="53"/>
      <c r="CG498" s="53"/>
      <c r="CR498" s="53"/>
      <c r="CV498" s="243"/>
      <c r="CW498" s="243"/>
      <c r="CX498" s="243"/>
      <c r="CY498" s="243"/>
      <c r="CZ498" s="243"/>
      <c r="DC498" s="53"/>
      <c r="DG498" s="243"/>
      <c r="DH498" s="243"/>
      <c r="DI498" s="243"/>
      <c r="DJ498" s="243"/>
      <c r="DM498" s="53"/>
      <c r="DQ498" s="243"/>
      <c r="DR498" s="243"/>
      <c r="DS498" s="243"/>
      <c r="DT498" s="243"/>
      <c r="DW498" s="53"/>
      <c r="EA498" s="243"/>
      <c r="EB498" s="243"/>
      <c r="EC498" s="243"/>
      <c r="ED498" s="243"/>
      <c r="EG498" s="53"/>
      <c r="EK498" s="243"/>
      <c r="EL498" s="243"/>
      <c r="EM498" s="243"/>
      <c r="EN498" s="243"/>
      <c r="EO498" s="243"/>
      <c r="ER498" s="53"/>
      <c r="EV498" s="243"/>
      <c r="EW498" s="243"/>
      <c r="EX498" s="243"/>
      <c r="EY498" s="243"/>
      <c r="IB498" s="53"/>
      <c r="IJ498" s="245"/>
      <c r="IM498" s="53"/>
      <c r="IU498" s="245"/>
    </row>
    <row r="499" spans="1:255" s="132" customFormat="1" x14ac:dyDescent="0.2">
      <c r="A499" s="53"/>
      <c r="B499"/>
      <c r="C499"/>
      <c r="D499"/>
      <c r="E499"/>
      <c r="F499"/>
      <c r="G499"/>
      <c r="H499"/>
      <c r="I499"/>
      <c r="J499"/>
      <c r="K499"/>
      <c r="L499"/>
      <c r="M499"/>
      <c r="N499"/>
      <c r="O499" s="53"/>
      <c r="P499"/>
      <c r="Q499"/>
      <c r="R499"/>
      <c r="S499"/>
      <c r="T499"/>
      <c r="U499"/>
      <c r="V499"/>
      <c r="W499"/>
      <c r="Y499" s="53"/>
      <c r="AI499" s="53"/>
      <c r="AS499" s="53"/>
      <c r="BC499" s="53"/>
      <c r="BM499" s="53"/>
      <c r="BW499" s="53"/>
      <c r="CG499" s="53"/>
      <c r="CR499" s="53"/>
      <c r="CV499" s="243"/>
      <c r="CW499" s="243"/>
      <c r="CX499" s="243"/>
      <c r="CY499" s="243"/>
      <c r="CZ499" s="243"/>
      <c r="DC499" s="53"/>
      <c r="DG499" s="243"/>
      <c r="DH499" s="243"/>
      <c r="DI499" s="243"/>
      <c r="DJ499" s="243"/>
      <c r="DM499" s="53"/>
      <c r="DQ499" s="243"/>
      <c r="DR499" s="243"/>
      <c r="DS499" s="243"/>
      <c r="DT499" s="243"/>
      <c r="DW499" s="53"/>
      <c r="EA499" s="243"/>
      <c r="EB499" s="243"/>
      <c r="EC499" s="243"/>
      <c r="ED499" s="243"/>
      <c r="EG499" s="53"/>
      <c r="EK499" s="243"/>
      <c r="EL499" s="243"/>
      <c r="EM499" s="243"/>
      <c r="EN499" s="243"/>
      <c r="EO499" s="243"/>
      <c r="ER499" s="53"/>
      <c r="EV499" s="243"/>
      <c r="EW499" s="243"/>
      <c r="EX499" s="243"/>
      <c r="EY499" s="243"/>
      <c r="IB499" s="53"/>
      <c r="IJ499" s="245"/>
      <c r="IM499" s="53"/>
      <c r="IU499" s="245"/>
    </row>
    <row r="500" spans="1:255" s="132" customFormat="1" x14ac:dyDescent="0.2">
      <c r="A500" s="53"/>
      <c r="B500"/>
      <c r="C500"/>
      <c r="D500"/>
      <c r="E500"/>
      <c r="F500"/>
      <c r="G500"/>
      <c r="H500"/>
      <c r="I500"/>
      <c r="J500"/>
      <c r="K500"/>
      <c r="L500"/>
      <c r="M500"/>
      <c r="N500"/>
      <c r="O500" s="53"/>
      <c r="P500"/>
      <c r="Q500"/>
      <c r="R500"/>
      <c r="S500"/>
      <c r="T500"/>
      <c r="U500"/>
      <c r="V500"/>
      <c r="W500"/>
      <c r="Y500" s="53"/>
      <c r="AI500" s="53"/>
      <c r="AS500" s="53"/>
      <c r="BC500" s="53"/>
      <c r="BM500" s="53"/>
      <c r="BW500" s="53"/>
      <c r="CG500" s="53"/>
      <c r="CR500" s="53"/>
      <c r="CV500" s="243"/>
      <c r="CW500" s="243"/>
      <c r="CX500" s="243"/>
      <c r="CY500" s="243"/>
      <c r="CZ500" s="243"/>
      <c r="DC500" s="53"/>
      <c r="DG500" s="243"/>
      <c r="DH500" s="243"/>
      <c r="DI500" s="243"/>
      <c r="DJ500" s="243"/>
      <c r="DM500" s="53"/>
      <c r="DQ500" s="243"/>
      <c r="DR500" s="243"/>
      <c r="DS500" s="243"/>
      <c r="DT500" s="243"/>
      <c r="DW500" s="53"/>
      <c r="EA500" s="243"/>
      <c r="EB500" s="243"/>
      <c r="EC500" s="243"/>
      <c r="ED500" s="243"/>
      <c r="EG500" s="53"/>
      <c r="EK500" s="243"/>
      <c r="EL500" s="243"/>
      <c r="EM500" s="243"/>
      <c r="EN500" s="243"/>
      <c r="EO500" s="243"/>
      <c r="ER500" s="53"/>
      <c r="EV500" s="243"/>
      <c r="EW500" s="243"/>
      <c r="EX500" s="243"/>
      <c r="EY500" s="243"/>
      <c r="IB500" s="53"/>
      <c r="IJ500" s="245"/>
      <c r="IM500" s="53"/>
      <c r="IU500" s="245"/>
    </row>
    <row r="501" spans="1:255" s="132" customFormat="1" x14ac:dyDescent="0.2">
      <c r="A501" s="53"/>
      <c r="B501"/>
      <c r="C501"/>
      <c r="D501"/>
      <c r="E501"/>
      <c r="F501"/>
      <c r="G501"/>
      <c r="H501"/>
      <c r="I501"/>
      <c r="J501"/>
      <c r="K501"/>
      <c r="L501"/>
      <c r="M501"/>
      <c r="N501"/>
      <c r="O501" s="53"/>
      <c r="P501"/>
      <c r="Q501"/>
      <c r="R501"/>
      <c r="S501"/>
      <c r="T501"/>
      <c r="U501"/>
      <c r="V501"/>
      <c r="W501"/>
      <c r="Y501" s="53"/>
      <c r="AI501" s="53"/>
      <c r="AS501" s="53"/>
      <c r="BC501" s="53"/>
      <c r="BM501" s="53"/>
      <c r="BW501" s="53"/>
      <c r="CG501" s="53"/>
      <c r="CR501" s="53"/>
      <c r="CV501" s="243"/>
      <c r="CW501" s="243"/>
      <c r="CX501" s="243"/>
      <c r="CY501" s="243"/>
      <c r="CZ501" s="243"/>
      <c r="DC501" s="53"/>
      <c r="DG501" s="243"/>
      <c r="DH501" s="243"/>
      <c r="DI501" s="243"/>
      <c r="DJ501" s="243"/>
      <c r="DM501" s="53"/>
      <c r="DQ501" s="243"/>
      <c r="DR501" s="243"/>
      <c r="DS501" s="243"/>
      <c r="DT501" s="243"/>
      <c r="DW501" s="53"/>
      <c r="EA501" s="243"/>
      <c r="EB501" s="243"/>
      <c r="EC501" s="243"/>
      <c r="ED501" s="243"/>
      <c r="EG501" s="53"/>
      <c r="EK501" s="243"/>
      <c r="EL501" s="243"/>
      <c r="EM501" s="243"/>
      <c r="EN501" s="243"/>
      <c r="EO501" s="243"/>
      <c r="ER501" s="53"/>
      <c r="EV501" s="243"/>
      <c r="EW501" s="243"/>
      <c r="EX501" s="243"/>
      <c r="EY501" s="243"/>
      <c r="IB501" s="53"/>
      <c r="IJ501" s="245"/>
      <c r="IM501" s="53"/>
      <c r="IU501" s="245"/>
    </row>
    <row r="502" spans="1:255" s="132" customFormat="1" x14ac:dyDescent="0.2">
      <c r="A502" s="53"/>
      <c r="B502"/>
      <c r="C502"/>
      <c r="D502"/>
      <c r="E502"/>
      <c r="F502"/>
      <c r="G502"/>
      <c r="H502"/>
      <c r="I502"/>
      <c r="J502"/>
      <c r="K502"/>
      <c r="L502"/>
      <c r="M502"/>
      <c r="N502"/>
      <c r="O502" s="53"/>
      <c r="P502"/>
      <c r="Q502"/>
      <c r="R502"/>
      <c r="S502"/>
      <c r="T502"/>
      <c r="U502"/>
      <c r="V502"/>
      <c r="W502"/>
      <c r="Y502" s="53"/>
      <c r="AI502" s="53"/>
      <c r="AS502" s="53"/>
      <c r="BC502" s="53"/>
      <c r="BM502" s="53"/>
      <c r="BW502" s="53"/>
      <c r="CG502" s="53"/>
      <c r="CR502" s="53"/>
      <c r="CV502" s="243"/>
      <c r="CW502" s="243"/>
      <c r="CX502" s="243"/>
      <c r="CY502" s="243"/>
      <c r="CZ502" s="243"/>
      <c r="DC502" s="53"/>
      <c r="DG502" s="243"/>
      <c r="DH502" s="243"/>
      <c r="DI502" s="243"/>
      <c r="DJ502" s="243"/>
      <c r="DM502" s="53"/>
      <c r="DQ502" s="243"/>
      <c r="DR502" s="243"/>
      <c r="DS502" s="243"/>
      <c r="DT502" s="243"/>
      <c r="DW502" s="53"/>
      <c r="EA502" s="243"/>
      <c r="EB502" s="243"/>
      <c r="EC502" s="243"/>
      <c r="ED502" s="243"/>
      <c r="EG502" s="53"/>
      <c r="EK502" s="243"/>
      <c r="EL502" s="243"/>
      <c r="EM502" s="243"/>
      <c r="EN502" s="243"/>
      <c r="EO502" s="243"/>
      <c r="ER502" s="53"/>
      <c r="EV502" s="243"/>
      <c r="EW502" s="243"/>
      <c r="EX502" s="243"/>
      <c r="EY502" s="243"/>
      <c r="IB502" s="53"/>
      <c r="IJ502" s="245"/>
      <c r="IM502" s="53"/>
      <c r="IU502" s="245"/>
    </row>
    <row r="503" spans="1:255" s="132" customFormat="1" x14ac:dyDescent="0.2">
      <c r="A503" s="53"/>
      <c r="B503"/>
      <c r="C503"/>
      <c r="D503"/>
      <c r="E503"/>
      <c r="F503"/>
      <c r="G503"/>
      <c r="H503"/>
      <c r="I503"/>
      <c r="J503"/>
      <c r="K503"/>
      <c r="L503"/>
      <c r="M503"/>
      <c r="N503"/>
      <c r="O503" s="53"/>
      <c r="P503"/>
      <c r="Q503"/>
      <c r="R503"/>
      <c r="S503"/>
      <c r="T503"/>
      <c r="U503"/>
      <c r="V503"/>
      <c r="W503"/>
      <c r="Y503" s="53"/>
      <c r="AI503" s="53"/>
      <c r="AS503" s="53"/>
      <c r="BC503" s="53"/>
      <c r="BM503" s="53"/>
      <c r="BW503" s="53"/>
      <c r="CG503" s="53"/>
      <c r="CR503" s="53"/>
      <c r="CV503" s="243"/>
      <c r="CW503" s="243"/>
      <c r="CX503" s="243"/>
      <c r="CY503" s="243"/>
      <c r="CZ503" s="243"/>
      <c r="DC503" s="53"/>
      <c r="DG503" s="243"/>
      <c r="DH503" s="243"/>
      <c r="DI503" s="243"/>
      <c r="DJ503" s="243"/>
      <c r="DM503" s="53"/>
      <c r="DQ503" s="243"/>
      <c r="DR503" s="243"/>
      <c r="DS503" s="243"/>
      <c r="DT503" s="243"/>
      <c r="DW503" s="53"/>
      <c r="EA503" s="243"/>
      <c r="EB503" s="243"/>
      <c r="EC503" s="243"/>
      <c r="ED503" s="243"/>
      <c r="EG503" s="53"/>
      <c r="EK503" s="243"/>
      <c r="EL503" s="243"/>
      <c r="EM503" s="243"/>
      <c r="EN503" s="243"/>
      <c r="EO503" s="243"/>
      <c r="ER503" s="53"/>
      <c r="EV503" s="243"/>
      <c r="EW503" s="243"/>
      <c r="EX503" s="243"/>
      <c r="EY503" s="243"/>
      <c r="IB503" s="53"/>
      <c r="IJ503" s="245"/>
      <c r="IM503" s="53"/>
      <c r="IU503" s="245"/>
    </row>
    <row r="504" spans="1:255" s="132" customFormat="1" x14ac:dyDescent="0.2">
      <c r="A504" s="53"/>
      <c r="B504"/>
      <c r="C504"/>
      <c r="D504"/>
      <c r="E504"/>
      <c r="F504"/>
      <c r="G504"/>
      <c r="H504"/>
      <c r="I504"/>
      <c r="J504"/>
      <c r="K504"/>
      <c r="L504"/>
      <c r="M504"/>
      <c r="N504"/>
      <c r="O504" s="53"/>
      <c r="P504"/>
      <c r="Q504"/>
      <c r="R504"/>
      <c r="S504"/>
      <c r="T504"/>
      <c r="U504"/>
      <c r="V504"/>
      <c r="W504"/>
      <c r="Y504" s="53"/>
      <c r="AI504" s="53"/>
      <c r="AS504" s="53"/>
      <c r="BC504" s="53"/>
      <c r="BM504" s="53"/>
      <c r="BW504" s="53"/>
      <c r="CG504" s="53"/>
      <c r="CR504" s="53"/>
      <c r="CV504" s="243"/>
      <c r="CW504" s="243"/>
      <c r="CX504" s="243"/>
      <c r="CY504" s="243"/>
      <c r="CZ504" s="243"/>
      <c r="DC504" s="53"/>
      <c r="DG504" s="243"/>
      <c r="DH504" s="243"/>
      <c r="DI504" s="243"/>
      <c r="DJ504" s="243"/>
      <c r="DM504" s="53"/>
      <c r="DQ504" s="243"/>
      <c r="DR504" s="243"/>
      <c r="DS504" s="243"/>
      <c r="DT504" s="243"/>
      <c r="DW504" s="53"/>
      <c r="EA504" s="243"/>
      <c r="EB504" s="243"/>
      <c r="EC504" s="243"/>
      <c r="ED504" s="243"/>
      <c r="EG504" s="53"/>
      <c r="EK504" s="243"/>
      <c r="EL504" s="243"/>
      <c r="EM504" s="243"/>
      <c r="EN504" s="243"/>
      <c r="EO504" s="243"/>
      <c r="ER504" s="53"/>
      <c r="EV504" s="243"/>
      <c r="EW504" s="243"/>
      <c r="EX504" s="243"/>
      <c r="EY504" s="243"/>
      <c r="IB504" s="53"/>
      <c r="IJ504" s="245"/>
      <c r="IM504" s="53"/>
      <c r="IU504" s="245"/>
    </row>
    <row r="505" spans="1:255" s="132" customFormat="1" x14ac:dyDescent="0.2">
      <c r="A505" s="53"/>
      <c r="B505"/>
      <c r="C505"/>
      <c r="D505"/>
      <c r="E505"/>
      <c r="F505"/>
      <c r="G505"/>
      <c r="H505"/>
      <c r="I505"/>
      <c r="J505"/>
      <c r="K505"/>
      <c r="L505"/>
      <c r="M505"/>
      <c r="N505"/>
      <c r="O505" s="53"/>
      <c r="P505"/>
      <c r="Q505"/>
      <c r="R505"/>
      <c r="S505"/>
      <c r="T505"/>
      <c r="U505"/>
      <c r="V505"/>
      <c r="W505"/>
      <c r="Y505" s="53"/>
      <c r="AI505" s="53"/>
      <c r="AS505" s="53"/>
      <c r="BC505" s="53"/>
      <c r="BM505" s="53"/>
      <c r="BW505" s="53"/>
      <c r="CG505" s="53"/>
      <c r="CR505" s="53"/>
      <c r="CV505" s="243"/>
      <c r="CW505" s="243"/>
      <c r="CX505" s="243"/>
      <c r="CY505" s="243"/>
      <c r="CZ505" s="243"/>
      <c r="DC505" s="53"/>
      <c r="DG505" s="243"/>
      <c r="DH505" s="243"/>
      <c r="DI505" s="243"/>
      <c r="DJ505" s="243"/>
      <c r="DM505" s="53"/>
      <c r="DQ505" s="243"/>
      <c r="DR505" s="243"/>
      <c r="DS505" s="243"/>
      <c r="DT505" s="243"/>
      <c r="DW505" s="53"/>
      <c r="EA505" s="243"/>
      <c r="EB505" s="243"/>
      <c r="EC505" s="243"/>
      <c r="ED505" s="243"/>
      <c r="EG505" s="53"/>
      <c r="EK505" s="243"/>
      <c r="EL505" s="243"/>
      <c r="EM505" s="243"/>
      <c r="EN505" s="243"/>
      <c r="EO505" s="243"/>
      <c r="ER505" s="53"/>
      <c r="EV505" s="243"/>
      <c r="EW505" s="243"/>
      <c r="EX505" s="243"/>
      <c r="EY505" s="243"/>
      <c r="IB505" s="53"/>
      <c r="IJ505" s="245"/>
      <c r="IM505" s="53"/>
      <c r="IU505" s="245"/>
    </row>
    <row r="506" spans="1:255" s="132" customFormat="1" x14ac:dyDescent="0.2">
      <c r="A506" s="53"/>
      <c r="B506"/>
      <c r="C506"/>
      <c r="D506"/>
      <c r="E506"/>
      <c r="F506"/>
      <c r="G506"/>
      <c r="H506"/>
      <c r="I506"/>
      <c r="J506"/>
      <c r="K506"/>
      <c r="L506"/>
      <c r="M506"/>
      <c r="N506"/>
      <c r="O506" s="53"/>
      <c r="P506"/>
      <c r="Q506"/>
      <c r="R506"/>
      <c r="S506"/>
      <c r="T506"/>
      <c r="U506"/>
      <c r="V506"/>
      <c r="W506"/>
      <c r="Y506" s="53"/>
      <c r="AI506" s="53"/>
      <c r="AS506" s="53"/>
      <c r="BC506" s="53"/>
      <c r="BM506" s="53"/>
      <c r="BW506" s="53"/>
      <c r="CG506" s="53"/>
      <c r="CR506" s="53"/>
      <c r="CV506" s="243"/>
      <c r="CW506" s="243"/>
      <c r="CX506" s="243"/>
      <c r="CY506" s="243"/>
      <c r="CZ506" s="243"/>
      <c r="DC506" s="53"/>
      <c r="DG506" s="243"/>
      <c r="DH506" s="243"/>
      <c r="DI506" s="243"/>
      <c r="DJ506" s="243"/>
      <c r="DM506" s="53"/>
      <c r="DQ506" s="243"/>
      <c r="DR506" s="243"/>
      <c r="DS506" s="243"/>
      <c r="DT506" s="243"/>
      <c r="DW506" s="53"/>
      <c r="EA506" s="243"/>
      <c r="EB506" s="243"/>
      <c r="EC506" s="243"/>
      <c r="ED506" s="243"/>
      <c r="EG506" s="53"/>
      <c r="EK506" s="243"/>
      <c r="EL506" s="243"/>
      <c r="EM506" s="243"/>
      <c r="EN506" s="243"/>
      <c r="EO506" s="243"/>
      <c r="ER506" s="53"/>
      <c r="EV506" s="243"/>
      <c r="EW506" s="243"/>
      <c r="EX506" s="243"/>
      <c r="EY506" s="243"/>
      <c r="IB506" s="53"/>
      <c r="IJ506" s="245"/>
      <c r="IM506" s="53"/>
      <c r="IU506" s="245"/>
    </row>
    <row r="507" spans="1:255" s="132" customFormat="1" x14ac:dyDescent="0.2">
      <c r="A507" s="53"/>
      <c r="B507"/>
      <c r="C507"/>
      <c r="D507"/>
      <c r="E507"/>
      <c r="F507"/>
      <c r="G507"/>
      <c r="H507"/>
      <c r="I507"/>
      <c r="J507"/>
      <c r="K507"/>
      <c r="L507"/>
      <c r="M507"/>
      <c r="N507"/>
      <c r="O507" s="53"/>
      <c r="P507"/>
      <c r="Q507"/>
      <c r="R507"/>
      <c r="S507"/>
      <c r="T507"/>
      <c r="U507"/>
      <c r="V507"/>
      <c r="W507"/>
      <c r="Y507" s="53"/>
      <c r="AI507" s="53"/>
      <c r="AS507" s="53"/>
      <c r="BC507" s="53"/>
      <c r="BM507" s="53"/>
      <c r="BW507" s="53"/>
      <c r="CG507" s="53"/>
      <c r="CR507" s="53"/>
      <c r="CV507" s="243"/>
      <c r="CW507" s="243"/>
      <c r="CX507" s="243"/>
      <c r="CY507" s="243"/>
      <c r="CZ507" s="243"/>
      <c r="DC507" s="53"/>
      <c r="DG507" s="243"/>
      <c r="DH507" s="243"/>
      <c r="DI507" s="243"/>
      <c r="DJ507" s="243"/>
      <c r="DM507" s="53"/>
      <c r="DQ507" s="243"/>
      <c r="DR507" s="243"/>
      <c r="DS507" s="243"/>
      <c r="DT507" s="243"/>
      <c r="DW507" s="53"/>
      <c r="EA507" s="243"/>
      <c r="EB507" s="243"/>
      <c r="EC507" s="243"/>
      <c r="ED507" s="243"/>
      <c r="EG507" s="53"/>
      <c r="EK507" s="243"/>
      <c r="EL507" s="243"/>
      <c r="EM507" s="243"/>
      <c r="EN507" s="243"/>
      <c r="EO507" s="243"/>
      <c r="ER507" s="53"/>
      <c r="EV507" s="243"/>
      <c r="EW507" s="243"/>
      <c r="EX507" s="243"/>
      <c r="EY507" s="243"/>
      <c r="IB507" s="53"/>
      <c r="IJ507" s="245"/>
      <c r="IM507" s="53"/>
      <c r="IU507" s="245"/>
    </row>
    <row r="508" spans="1:255" s="132" customFormat="1" x14ac:dyDescent="0.2">
      <c r="A508" s="53"/>
      <c r="B508"/>
      <c r="C508"/>
      <c r="D508"/>
      <c r="E508"/>
      <c r="F508"/>
      <c r="G508"/>
      <c r="H508"/>
      <c r="I508"/>
      <c r="J508"/>
      <c r="K508"/>
      <c r="L508"/>
      <c r="M508"/>
      <c r="N508"/>
      <c r="O508" s="53"/>
      <c r="P508"/>
      <c r="Q508"/>
      <c r="R508"/>
      <c r="S508"/>
      <c r="T508"/>
      <c r="U508"/>
      <c r="V508"/>
      <c r="W508"/>
      <c r="Y508" s="53"/>
      <c r="AI508" s="53"/>
      <c r="AS508" s="53"/>
      <c r="BC508" s="53"/>
      <c r="BM508" s="53"/>
      <c r="BW508" s="53"/>
      <c r="CG508" s="53"/>
      <c r="CR508" s="53"/>
      <c r="CV508" s="243"/>
      <c r="CW508" s="243"/>
      <c r="CX508" s="243"/>
      <c r="CY508" s="243"/>
      <c r="CZ508" s="243"/>
      <c r="DC508" s="53"/>
      <c r="DG508" s="243"/>
      <c r="DH508" s="243"/>
      <c r="DI508" s="243"/>
      <c r="DJ508" s="243"/>
      <c r="DM508" s="53"/>
      <c r="DQ508" s="243"/>
      <c r="DR508" s="243"/>
      <c r="DS508" s="243"/>
      <c r="DT508" s="243"/>
      <c r="DW508" s="53"/>
      <c r="EA508" s="243"/>
      <c r="EB508" s="243"/>
      <c r="EC508" s="243"/>
      <c r="ED508" s="243"/>
      <c r="EG508" s="53"/>
      <c r="EK508" s="243"/>
      <c r="EL508" s="243"/>
      <c r="EM508" s="243"/>
      <c r="EN508" s="243"/>
      <c r="EO508" s="243"/>
      <c r="ER508" s="53"/>
      <c r="EV508" s="243"/>
      <c r="EW508" s="243"/>
      <c r="EX508" s="243"/>
      <c r="EY508" s="243"/>
      <c r="IB508" s="53"/>
      <c r="IJ508" s="245"/>
      <c r="IM508" s="53"/>
      <c r="IU508" s="245"/>
    </row>
    <row r="509" spans="1:255" s="132" customFormat="1" x14ac:dyDescent="0.2">
      <c r="A509" s="53"/>
      <c r="B509"/>
      <c r="C509"/>
      <c r="D509"/>
      <c r="E509"/>
      <c r="F509"/>
      <c r="G509"/>
      <c r="H509"/>
      <c r="I509"/>
      <c r="J509"/>
      <c r="K509"/>
      <c r="L509"/>
      <c r="M509"/>
      <c r="N509"/>
      <c r="O509" s="53"/>
      <c r="P509"/>
      <c r="Q509"/>
      <c r="R509"/>
      <c r="S509"/>
      <c r="T509"/>
      <c r="U509"/>
      <c r="V509"/>
      <c r="W509"/>
      <c r="Y509" s="53"/>
      <c r="AI509" s="53"/>
      <c r="AS509" s="53"/>
      <c r="BC509" s="53"/>
      <c r="BM509" s="53"/>
      <c r="BW509" s="53"/>
      <c r="CG509" s="53"/>
      <c r="CR509" s="53"/>
      <c r="CV509" s="243"/>
      <c r="CW509" s="243"/>
      <c r="CX509" s="243"/>
      <c r="CY509" s="243"/>
      <c r="CZ509" s="243"/>
      <c r="DC509" s="53"/>
      <c r="DG509" s="243"/>
      <c r="DH509" s="243"/>
      <c r="DI509" s="243"/>
      <c r="DJ509" s="243"/>
      <c r="DM509" s="53"/>
      <c r="DQ509" s="243"/>
      <c r="DR509" s="243"/>
      <c r="DS509" s="243"/>
      <c r="DT509" s="243"/>
      <c r="DW509" s="53"/>
      <c r="EA509" s="243"/>
      <c r="EB509" s="243"/>
      <c r="EC509" s="243"/>
      <c r="ED509" s="243"/>
      <c r="EG509" s="53"/>
      <c r="EK509" s="243"/>
      <c r="EL509" s="243"/>
      <c r="EM509" s="243"/>
      <c r="EN509" s="243"/>
      <c r="EO509" s="243"/>
      <c r="ER509" s="53"/>
      <c r="EV509" s="243"/>
      <c r="EW509" s="243"/>
      <c r="EX509" s="243"/>
      <c r="EY509" s="243"/>
      <c r="IB509" s="53"/>
      <c r="IJ509" s="245"/>
      <c r="IM509" s="53"/>
      <c r="IU509" s="245"/>
    </row>
    <row r="510" spans="1:255" s="132" customFormat="1" x14ac:dyDescent="0.2">
      <c r="A510" s="53"/>
      <c r="B510"/>
      <c r="C510"/>
      <c r="D510"/>
      <c r="E510"/>
      <c r="F510"/>
      <c r="G510"/>
      <c r="H510"/>
      <c r="I510"/>
      <c r="J510"/>
      <c r="K510"/>
      <c r="L510"/>
      <c r="M510"/>
      <c r="N510"/>
      <c r="O510" s="53"/>
      <c r="P510"/>
      <c r="Q510"/>
      <c r="R510"/>
      <c r="S510"/>
      <c r="T510"/>
      <c r="U510"/>
      <c r="V510"/>
      <c r="W510"/>
      <c r="Y510" s="53"/>
      <c r="AI510" s="53"/>
      <c r="AS510" s="53"/>
      <c r="BC510" s="53"/>
      <c r="BM510" s="53"/>
      <c r="BW510" s="53"/>
      <c r="CG510" s="53"/>
      <c r="CR510" s="53"/>
      <c r="CV510" s="243"/>
      <c r="CW510" s="243"/>
      <c r="CX510" s="243"/>
      <c r="CY510" s="243"/>
      <c r="CZ510" s="243"/>
      <c r="DC510" s="53"/>
      <c r="DG510" s="243"/>
      <c r="DH510" s="243"/>
      <c r="DI510" s="243"/>
      <c r="DJ510" s="243"/>
      <c r="DM510" s="53"/>
      <c r="DQ510" s="243"/>
      <c r="DR510" s="243"/>
      <c r="DS510" s="243"/>
      <c r="DT510" s="243"/>
      <c r="DW510" s="53"/>
      <c r="EA510" s="243"/>
      <c r="EB510" s="243"/>
      <c r="EC510" s="243"/>
      <c r="ED510" s="243"/>
      <c r="EG510" s="53"/>
      <c r="EK510" s="243"/>
      <c r="EL510" s="243"/>
      <c r="EM510" s="243"/>
      <c r="EN510" s="243"/>
      <c r="EO510" s="243"/>
      <c r="ER510" s="53"/>
      <c r="EV510" s="243"/>
      <c r="EW510" s="243"/>
      <c r="EX510" s="243"/>
      <c r="EY510" s="243"/>
      <c r="IB510" s="53"/>
      <c r="IJ510" s="245"/>
      <c r="IM510" s="53"/>
      <c r="IU510" s="245"/>
    </row>
    <row r="511" spans="1:255" s="132" customFormat="1" x14ac:dyDescent="0.2">
      <c r="A511" s="53"/>
      <c r="B511"/>
      <c r="C511"/>
      <c r="D511"/>
      <c r="E511"/>
      <c r="F511"/>
      <c r="G511"/>
      <c r="H511"/>
      <c r="I511"/>
      <c r="J511"/>
      <c r="K511"/>
      <c r="L511"/>
      <c r="M511"/>
      <c r="N511"/>
      <c r="O511" s="53"/>
      <c r="P511"/>
      <c r="Q511"/>
      <c r="R511"/>
      <c r="S511"/>
      <c r="T511"/>
      <c r="U511"/>
      <c r="V511"/>
      <c r="W511"/>
      <c r="Y511" s="53"/>
      <c r="AI511" s="53"/>
      <c r="AS511" s="53"/>
      <c r="BC511" s="53"/>
      <c r="BM511" s="53"/>
      <c r="BW511" s="53"/>
      <c r="CG511" s="53"/>
      <c r="CR511" s="53"/>
      <c r="CV511" s="243"/>
      <c r="CW511" s="243"/>
      <c r="CX511" s="243"/>
      <c r="CY511" s="243"/>
      <c r="CZ511" s="243"/>
      <c r="DC511" s="53"/>
      <c r="DG511" s="243"/>
      <c r="DH511" s="243"/>
      <c r="DI511" s="243"/>
      <c r="DJ511" s="243"/>
      <c r="DM511" s="53"/>
      <c r="DQ511" s="243"/>
      <c r="DR511" s="243"/>
      <c r="DS511" s="243"/>
      <c r="DT511" s="243"/>
      <c r="DW511" s="53"/>
      <c r="EA511" s="243"/>
      <c r="EB511" s="243"/>
      <c r="EC511" s="243"/>
      <c r="ED511" s="243"/>
      <c r="EG511" s="53"/>
      <c r="EK511" s="243"/>
      <c r="EL511" s="243"/>
      <c r="EM511" s="243"/>
      <c r="EN511" s="243"/>
      <c r="EO511" s="243"/>
      <c r="ER511" s="53"/>
      <c r="EV511" s="243"/>
      <c r="EW511" s="243"/>
      <c r="EX511" s="243"/>
      <c r="EY511" s="243"/>
      <c r="IB511" s="53"/>
      <c r="IJ511" s="245"/>
      <c r="IM511" s="53"/>
      <c r="IU511" s="245"/>
    </row>
    <row r="512" spans="1:255" s="132" customFormat="1" x14ac:dyDescent="0.2">
      <c r="A512" s="53"/>
      <c r="B512"/>
      <c r="C512"/>
      <c r="D512"/>
      <c r="E512"/>
      <c r="F512"/>
      <c r="G512"/>
      <c r="H512"/>
      <c r="I512"/>
      <c r="J512"/>
      <c r="K512"/>
      <c r="L512"/>
      <c r="M512"/>
      <c r="N512"/>
      <c r="O512" s="53"/>
      <c r="P512"/>
      <c r="Q512"/>
      <c r="R512"/>
      <c r="S512"/>
      <c r="T512"/>
      <c r="U512"/>
      <c r="V512"/>
      <c r="W512"/>
      <c r="Y512" s="53"/>
      <c r="AI512" s="53"/>
      <c r="AS512" s="53"/>
      <c r="BC512" s="53"/>
      <c r="BM512" s="53"/>
      <c r="BW512" s="53"/>
      <c r="CG512" s="53"/>
      <c r="CR512" s="53"/>
      <c r="CV512" s="243"/>
      <c r="CW512" s="243"/>
      <c r="CX512" s="243"/>
      <c r="CY512" s="243"/>
      <c r="CZ512" s="243"/>
      <c r="DC512" s="53"/>
      <c r="DG512" s="243"/>
      <c r="DH512" s="243"/>
      <c r="DI512" s="243"/>
      <c r="DJ512" s="243"/>
      <c r="DM512" s="53"/>
      <c r="DQ512" s="243"/>
      <c r="DR512" s="243"/>
      <c r="DS512" s="243"/>
      <c r="DT512" s="243"/>
      <c r="DW512" s="53"/>
      <c r="EA512" s="243"/>
      <c r="EB512" s="243"/>
      <c r="EC512" s="243"/>
      <c r="ED512" s="243"/>
      <c r="EG512" s="53"/>
      <c r="EK512" s="243"/>
      <c r="EL512" s="243"/>
      <c r="EM512" s="243"/>
      <c r="EN512" s="243"/>
      <c r="EO512" s="243"/>
      <c r="ER512" s="53"/>
      <c r="EV512" s="243"/>
      <c r="EW512" s="243"/>
      <c r="EX512" s="243"/>
      <c r="EY512" s="243"/>
      <c r="IB512" s="53"/>
      <c r="IJ512" s="245"/>
      <c r="IM512" s="53"/>
      <c r="IU512" s="245"/>
    </row>
    <row r="513" spans="1:255" s="132" customFormat="1" x14ac:dyDescent="0.2">
      <c r="A513" s="53"/>
      <c r="B513"/>
      <c r="C513"/>
      <c r="D513"/>
      <c r="E513"/>
      <c r="F513"/>
      <c r="G513"/>
      <c r="H513"/>
      <c r="I513"/>
      <c r="J513"/>
      <c r="K513"/>
      <c r="L513"/>
      <c r="M513"/>
      <c r="N513"/>
      <c r="O513" s="53"/>
      <c r="P513"/>
      <c r="Q513"/>
      <c r="R513"/>
      <c r="S513"/>
      <c r="T513"/>
      <c r="U513"/>
      <c r="V513"/>
      <c r="W513"/>
      <c r="Y513" s="53"/>
      <c r="AI513" s="53"/>
      <c r="AS513" s="53"/>
      <c r="BC513" s="53"/>
      <c r="BM513" s="53"/>
      <c r="BW513" s="53"/>
      <c r="CG513" s="53"/>
      <c r="CR513" s="53"/>
      <c r="CV513" s="243"/>
      <c r="CW513" s="243"/>
      <c r="CX513" s="243"/>
      <c r="CY513" s="243"/>
      <c r="CZ513" s="243"/>
      <c r="DC513" s="53"/>
      <c r="DG513" s="243"/>
      <c r="DH513" s="243"/>
      <c r="DI513" s="243"/>
      <c r="DJ513" s="243"/>
      <c r="DM513" s="53"/>
      <c r="DQ513" s="243"/>
      <c r="DR513" s="243"/>
      <c r="DS513" s="243"/>
      <c r="DT513" s="243"/>
      <c r="DW513" s="53"/>
      <c r="EA513" s="243"/>
      <c r="EB513" s="243"/>
      <c r="EC513" s="243"/>
      <c r="ED513" s="243"/>
      <c r="EG513" s="53"/>
      <c r="EK513" s="243"/>
      <c r="EL513" s="243"/>
      <c r="EM513" s="243"/>
      <c r="EN513" s="243"/>
      <c r="EO513" s="243"/>
      <c r="ER513" s="53"/>
      <c r="EV513" s="243"/>
      <c r="EW513" s="243"/>
      <c r="EX513" s="243"/>
      <c r="EY513" s="243"/>
      <c r="IB513" s="53"/>
      <c r="IJ513" s="245"/>
      <c r="IM513" s="53"/>
      <c r="IU513" s="245"/>
    </row>
    <row r="514" spans="1:255" s="132" customFormat="1" x14ac:dyDescent="0.2">
      <c r="A514" s="53"/>
      <c r="B514"/>
      <c r="C514"/>
      <c r="D514"/>
      <c r="E514"/>
      <c r="F514"/>
      <c r="G514"/>
      <c r="H514"/>
      <c r="I514"/>
      <c r="J514"/>
      <c r="K514"/>
      <c r="L514"/>
      <c r="M514"/>
      <c r="N514"/>
      <c r="O514" s="53"/>
      <c r="P514"/>
      <c r="Q514"/>
      <c r="R514"/>
      <c r="S514"/>
      <c r="T514"/>
      <c r="U514"/>
      <c r="V514"/>
      <c r="W514"/>
      <c r="Y514" s="53"/>
      <c r="AI514" s="53"/>
      <c r="AS514" s="53"/>
      <c r="BC514" s="53"/>
      <c r="BM514" s="53"/>
      <c r="BW514" s="53"/>
      <c r="CG514" s="53"/>
      <c r="CR514" s="53"/>
      <c r="CV514" s="243"/>
      <c r="CW514" s="243"/>
      <c r="CX514" s="243"/>
      <c r="CY514" s="243"/>
      <c r="CZ514" s="243"/>
      <c r="DC514" s="53"/>
      <c r="DG514" s="243"/>
      <c r="DH514" s="243"/>
      <c r="DI514" s="243"/>
      <c r="DJ514" s="243"/>
      <c r="DM514" s="53"/>
      <c r="DQ514" s="243"/>
      <c r="DR514" s="243"/>
      <c r="DS514" s="243"/>
      <c r="DT514" s="243"/>
      <c r="DW514" s="53"/>
      <c r="EA514" s="243"/>
      <c r="EB514" s="243"/>
      <c r="EC514" s="243"/>
      <c r="ED514" s="243"/>
      <c r="EG514" s="53"/>
      <c r="EK514" s="243"/>
      <c r="EL514" s="243"/>
      <c r="EM514" s="243"/>
      <c r="EN514" s="243"/>
      <c r="EO514" s="243"/>
      <c r="ER514" s="53"/>
      <c r="EV514" s="243"/>
      <c r="EW514" s="243"/>
      <c r="EX514" s="243"/>
      <c r="EY514" s="243"/>
      <c r="IB514" s="53"/>
      <c r="IJ514" s="245"/>
      <c r="IM514" s="53"/>
      <c r="IU514" s="245"/>
    </row>
    <row r="515" spans="1:255" s="132" customFormat="1" x14ac:dyDescent="0.2">
      <c r="A515" s="53"/>
      <c r="B515"/>
      <c r="C515"/>
      <c r="D515"/>
      <c r="E515"/>
      <c r="F515"/>
      <c r="G515"/>
      <c r="H515"/>
      <c r="I515"/>
      <c r="J515"/>
      <c r="K515"/>
      <c r="L515"/>
      <c r="M515"/>
      <c r="N515"/>
      <c r="O515" s="53"/>
      <c r="P515"/>
      <c r="Q515"/>
      <c r="R515"/>
      <c r="S515"/>
      <c r="T515"/>
      <c r="U515"/>
      <c r="V515"/>
      <c r="W515"/>
      <c r="Y515" s="53"/>
      <c r="AI515" s="53"/>
      <c r="AS515" s="53"/>
      <c r="BC515" s="53"/>
      <c r="BM515" s="53"/>
      <c r="BW515" s="53"/>
      <c r="CG515" s="53"/>
      <c r="CR515" s="53"/>
      <c r="CV515" s="243"/>
      <c r="CW515" s="243"/>
      <c r="CX515" s="243"/>
      <c r="CY515" s="243"/>
      <c r="CZ515" s="243"/>
      <c r="DC515" s="53"/>
      <c r="DG515" s="243"/>
      <c r="DH515" s="243"/>
      <c r="DI515" s="243"/>
      <c r="DJ515" s="243"/>
      <c r="DM515" s="53"/>
      <c r="DQ515" s="243"/>
      <c r="DR515" s="243"/>
      <c r="DS515" s="243"/>
      <c r="DT515" s="243"/>
      <c r="DW515" s="53"/>
      <c r="EA515" s="243"/>
      <c r="EB515" s="243"/>
      <c r="EC515" s="243"/>
      <c r="ED515" s="243"/>
      <c r="EG515" s="53"/>
      <c r="EK515" s="243"/>
      <c r="EL515" s="243"/>
      <c r="EM515" s="243"/>
      <c r="EN515" s="243"/>
      <c r="EO515" s="243"/>
      <c r="ER515" s="53"/>
      <c r="EV515" s="243"/>
      <c r="EW515" s="243"/>
      <c r="EX515" s="243"/>
      <c r="EY515" s="243"/>
      <c r="IB515" s="53"/>
      <c r="IJ515" s="245"/>
      <c r="IM515" s="53"/>
      <c r="IU515" s="245"/>
    </row>
    <row r="516" spans="1:255" s="132" customFormat="1" x14ac:dyDescent="0.2">
      <c r="A516" s="53"/>
      <c r="B516"/>
      <c r="C516"/>
      <c r="D516"/>
      <c r="E516"/>
      <c r="F516"/>
      <c r="G516"/>
      <c r="H516"/>
      <c r="I516"/>
      <c r="J516"/>
      <c r="K516"/>
      <c r="L516"/>
      <c r="M516"/>
      <c r="N516"/>
      <c r="O516" s="53"/>
      <c r="P516"/>
      <c r="Q516"/>
      <c r="R516"/>
      <c r="S516"/>
      <c r="T516"/>
      <c r="U516"/>
      <c r="V516"/>
      <c r="W516"/>
      <c r="Y516" s="53"/>
      <c r="AI516" s="53"/>
      <c r="AS516" s="53"/>
      <c r="BC516" s="53"/>
      <c r="BM516" s="53"/>
      <c r="BW516" s="53"/>
      <c r="CG516" s="53"/>
      <c r="CR516" s="53"/>
      <c r="CV516" s="243"/>
      <c r="CW516" s="243"/>
      <c r="CX516" s="243"/>
      <c r="CY516" s="243"/>
      <c r="CZ516" s="243"/>
      <c r="DC516" s="53"/>
      <c r="DG516" s="243"/>
      <c r="DH516" s="243"/>
      <c r="DI516" s="243"/>
      <c r="DJ516" s="243"/>
      <c r="DM516" s="53"/>
      <c r="DQ516" s="243"/>
      <c r="DR516" s="243"/>
      <c r="DS516" s="243"/>
      <c r="DT516" s="243"/>
      <c r="DW516" s="53"/>
      <c r="EA516" s="243"/>
      <c r="EB516" s="243"/>
      <c r="EC516" s="243"/>
      <c r="ED516" s="243"/>
      <c r="EG516" s="53"/>
      <c r="EK516" s="243"/>
      <c r="EL516" s="243"/>
      <c r="EM516" s="243"/>
      <c r="EN516" s="243"/>
      <c r="EO516" s="243"/>
      <c r="ER516" s="53"/>
      <c r="EV516" s="243"/>
      <c r="EW516" s="243"/>
      <c r="EX516" s="243"/>
      <c r="EY516" s="243"/>
      <c r="IB516" s="53"/>
      <c r="IJ516" s="245"/>
      <c r="IM516" s="53"/>
      <c r="IU516" s="245"/>
    </row>
    <row r="517" spans="1:255" s="132" customFormat="1" x14ac:dyDescent="0.2">
      <c r="A517" s="53"/>
      <c r="B517"/>
      <c r="C517"/>
      <c r="D517"/>
      <c r="E517"/>
      <c r="F517"/>
      <c r="G517"/>
      <c r="H517"/>
      <c r="I517"/>
      <c r="J517"/>
      <c r="K517"/>
      <c r="L517"/>
      <c r="M517"/>
      <c r="N517"/>
      <c r="O517" s="53"/>
      <c r="P517"/>
      <c r="Q517"/>
      <c r="R517"/>
      <c r="S517"/>
      <c r="T517"/>
      <c r="U517"/>
      <c r="V517"/>
      <c r="W517"/>
      <c r="Y517" s="53"/>
      <c r="AI517" s="53"/>
      <c r="AS517" s="53"/>
      <c r="BC517" s="53"/>
      <c r="BM517" s="53"/>
      <c r="BW517" s="53"/>
      <c r="CG517" s="53"/>
      <c r="CR517" s="53"/>
      <c r="CV517" s="243"/>
      <c r="CW517" s="243"/>
      <c r="CX517" s="243"/>
      <c r="CY517" s="243"/>
      <c r="CZ517" s="243"/>
      <c r="DC517" s="53"/>
      <c r="DG517" s="243"/>
      <c r="DH517" s="243"/>
      <c r="DI517" s="243"/>
      <c r="DJ517" s="243"/>
      <c r="DM517" s="53"/>
      <c r="DQ517" s="243"/>
      <c r="DR517" s="243"/>
      <c r="DS517" s="243"/>
      <c r="DT517" s="243"/>
      <c r="DW517" s="53"/>
      <c r="EA517" s="243"/>
      <c r="EB517" s="243"/>
      <c r="EC517" s="243"/>
      <c r="ED517" s="243"/>
      <c r="EG517" s="53"/>
      <c r="EK517" s="243"/>
      <c r="EL517" s="243"/>
      <c r="EM517" s="243"/>
      <c r="EN517" s="243"/>
      <c r="EO517" s="243"/>
      <c r="ER517" s="53"/>
      <c r="EV517" s="243"/>
      <c r="EW517" s="243"/>
      <c r="EX517" s="243"/>
      <c r="EY517" s="243"/>
      <c r="IB517" s="53"/>
      <c r="IJ517" s="245"/>
      <c r="IM517" s="53"/>
      <c r="IU517" s="245"/>
    </row>
    <row r="518" spans="1:255" s="132" customFormat="1" x14ac:dyDescent="0.2">
      <c r="A518" s="53"/>
      <c r="B518"/>
      <c r="C518"/>
      <c r="D518"/>
      <c r="E518"/>
      <c r="F518"/>
      <c r="G518"/>
      <c r="H518"/>
      <c r="I518"/>
      <c r="J518"/>
      <c r="K518"/>
      <c r="L518"/>
      <c r="M518"/>
      <c r="N518"/>
      <c r="O518" s="53"/>
      <c r="P518"/>
      <c r="Q518"/>
      <c r="R518"/>
      <c r="S518"/>
      <c r="T518"/>
      <c r="U518"/>
      <c r="V518"/>
      <c r="W518"/>
      <c r="Y518" s="53"/>
      <c r="AI518" s="53"/>
      <c r="AS518" s="53"/>
      <c r="BC518" s="53"/>
      <c r="BM518" s="53"/>
      <c r="BW518" s="53"/>
      <c r="CG518" s="53"/>
      <c r="CR518" s="53"/>
      <c r="CV518" s="243"/>
      <c r="CW518" s="243"/>
      <c r="CX518" s="243"/>
      <c r="CY518" s="243"/>
      <c r="CZ518" s="243"/>
      <c r="DC518" s="53"/>
      <c r="DG518" s="243"/>
      <c r="DH518" s="243"/>
      <c r="DI518" s="243"/>
      <c r="DJ518" s="243"/>
      <c r="DM518" s="53"/>
      <c r="DQ518" s="243"/>
      <c r="DR518" s="243"/>
      <c r="DS518" s="243"/>
      <c r="DT518" s="243"/>
      <c r="DW518" s="53"/>
      <c r="EA518" s="243"/>
      <c r="EB518" s="243"/>
      <c r="EC518" s="243"/>
      <c r="ED518" s="243"/>
      <c r="EG518" s="53"/>
      <c r="EK518" s="243"/>
      <c r="EL518" s="243"/>
      <c r="EM518" s="243"/>
      <c r="EN518" s="243"/>
      <c r="EO518" s="243"/>
      <c r="ER518" s="53"/>
      <c r="EV518" s="243"/>
      <c r="EW518" s="243"/>
      <c r="EX518" s="243"/>
      <c r="EY518" s="243"/>
      <c r="IB518" s="53"/>
      <c r="IJ518" s="245"/>
      <c r="IM518" s="53"/>
      <c r="IU518" s="245"/>
    </row>
    <row r="519" spans="1:255" s="132" customFormat="1" x14ac:dyDescent="0.2">
      <c r="A519" s="53"/>
      <c r="B519"/>
      <c r="C519"/>
      <c r="D519"/>
      <c r="E519"/>
      <c r="F519"/>
      <c r="G519"/>
      <c r="H519"/>
      <c r="I519"/>
      <c r="J519"/>
      <c r="K519"/>
      <c r="L519"/>
      <c r="M519"/>
      <c r="N519"/>
      <c r="O519" s="53"/>
      <c r="P519"/>
      <c r="Q519"/>
      <c r="R519"/>
      <c r="S519"/>
      <c r="T519"/>
      <c r="U519"/>
      <c r="V519"/>
      <c r="W519"/>
      <c r="Y519" s="53"/>
      <c r="AI519" s="53"/>
      <c r="AS519" s="53"/>
      <c r="BC519" s="53"/>
      <c r="BM519" s="53"/>
      <c r="BW519" s="53"/>
      <c r="CG519" s="53"/>
      <c r="CR519" s="53"/>
      <c r="CV519" s="243"/>
      <c r="CW519" s="243"/>
      <c r="CX519" s="243"/>
      <c r="CY519" s="243"/>
      <c r="CZ519" s="243"/>
      <c r="DC519" s="53"/>
      <c r="DG519" s="243"/>
      <c r="DH519" s="243"/>
      <c r="DI519" s="243"/>
      <c r="DJ519" s="243"/>
      <c r="DM519" s="53"/>
      <c r="DQ519" s="243"/>
      <c r="DR519" s="243"/>
      <c r="DS519" s="243"/>
      <c r="DT519" s="243"/>
      <c r="DW519" s="53"/>
      <c r="EA519" s="243"/>
      <c r="EB519" s="243"/>
      <c r="EC519" s="243"/>
      <c r="ED519" s="243"/>
      <c r="EG519" s="53"/>
      <c r="EK519" s="243"/>
      <c r="EL519" s="243"/>
      <c r="EM519" s="243"/>
      <c r="EN519" s="243"/>
      <c r="EO519" s="243"/>
      <c r="ER519" s="53"/>
      <c r="EV519" s="243"/>
      <c r="EW519" s="243"/>
      <c r="EX519" s="243"/>
      <c r="EY519" s="243"/>
      <c r="IB519" s="53"/>
      <c r="IJ519" s="245"/>
      <c r="IM519" s="53"/>
      <c r="IU519" s="245"/>
    </row>
    <row r="520" spans="1:255" s="132" customFormat="1" x14ac:dyDescent="0.2">
      <c r="A520" s="53"/>
      <c r="B520"/>
      <c r="C520"/>
      <c r="D520"/>
      <c r="E520"/>
      <c r="F520"/>
      <c r="G520"/>
      <c r="H520"/>
      <c r="I520"/>
      <c r="J520"/>
      <c r="K520"/>
      <c r="L520"/>
      <c r="M520"/>
      <c r="N520"/>
      <c r="O520" s="53"/>
      <c r="P520"/>
      <c r="Q520"/>
      <c r="R520"/>
      <c r="S520"/>
      <c r="T520"/>
      <c r="U520"/>
      <c r="V520"/>
      <c r="W520"/>
      <c r="Y520" s="53"/>
      <c r="AI520" s="53"/>
      <c r="AS520" s="53"/>
      <c r="BC520" s="53"/>
      <c r="BM520" s="53"/>
      <c r="BW520" s="53"/>
      <c r="CG520" s="53"/>
      <c r="CR520" s="53"/>
      <c r="CV520" s="243"/>
      <c r="CW520" s="243"/>
      <c r="CX520" s="243"/>
      <c r="CY520" s="243"/>
      <c r="CZ520" s="243"/>
      <c r="DC520" s="53"/>
      <c r="DG520" s="243"/>
      <c r="DH520" s="243"/>
      <c r="DI520" s="243"/>
      <c r="DJ520" s="243"/>
      <c r="DM520" s="53"/>
      <c r="DQ520" s="243"/>
      <c r="DR520" s="243"/>
      <c r="DS520" s="243"/>
      <c r="DT520" s="243"/>
      <c r="DW520" s="53"/>
      <c r="EA520" s="243"/>
      <c r="EB520" s="243"/>
      <c r="EC520" s="243"/>
      <c r="ED520" s="243"/>
      <c r="EG520" s="53"/>
      <c r="EK520" s="243"/>
      <c r="EL520" s="243"/>
      <c r="EM520" s="243"/>
      <c r="EN520" s="243"/>
      <c r="EO520" s="243"/>
      <c r="ER520" s="53"/>
      <c r="EV520" s="243"/>
      <c r="EW520" s="243"/>
      <c r="EX520" s="243"/>
      <c r="EY520" s="243"/>
      <c r="IB520" s="53"/>
      <c r="IJ520" s="245"/>
      <c r="IM520" s="53"/>
      <c r="IU520" s="245"/>
    </row>
    <row r="521" spans="1:255" s="132" customFormat="1" x14ac:dyDescent="0.2">
      <c r="A521" s="53"/>
      <c r="B521"/>
      <c r="C521"/>
      <c r="D521"/>
      <c r="E521"/>
      <c r="F521"/>
      <c r="G521"/>
      <c r="H521"/>
      <c r="I521"/>
      <c r="J521"/>
      <c r="K521"/>
      <c r="L521"/>
      <c r="M521"/>
      <c r="N521"/>
      <c r="O521" s="53"/>
      <c r="P521"/>
      <c r="Q521"/>
      <c r="R521"/>
      <c r="S521"/>
      <c r="T521"/>
      <c r="U521"/>
      <c r="V521"/>
      <c r="W521"/>
      <c r="Y521" s="53"/>
      <c r="AI521" s="53"/>
      <c r="AS521" s="53"/>
      <c r="BC521" s="53"/>
      <c r="BM521" s="53"/>
      <c r="BW521" s="53"/>
      <c r="CG521" s="53"/>
      <c r="CR521" s="53"/>
      <c r="CV521" s="243"/>
      <c r="CW521" s="243"/>
      <c r="CX521" s="243"/>
      <c r="CY521" s="243"/>
      <c r="CZ521" s="243"/>
      <c r="DC521" s="53"/>
      <c r="DG521" s="243"/>
      <c r="DH521" s="243"/>
      <c r="DI521" s="243"/>
      <c r="DJ521" s="243"/>
      <c r="DM521" s="53"/>
      <c r="DQ521" s="243"/>
      <c r="DR521" s="243"/>
      <c r="DS521" s="243"/>
      <c r="DT521" s="243"/>
      <c r="DW521" s="53"/>
      <c r="EA521" s="243"/>
      <c r="EB521" s="243"/>
      <c r="EC521" s="243"/>
      <c r="ED521" s="243"/>
      <c r="EG521" s="53"/>
      <c r="EK521" s="243"/>
      <c r="EL521" s="243"/>
      <c r="EM521" s="243"/>
      <c r="EN521" s="243"/>
      <c r="EO521" s="243"/>
      <c r="ER521" s="53"/>
      <c r="EV521" s="243"/>
      <c r="EW521" s="243"/>
      <c r="EX521" s="243"/>
      <c r="EY521" s="243"/>
      <c r="IB521" s="53"/>
      <c r="IJ521" s="245"/>
      <c r="IM521" s="53"/>
      <c r="IU521" s="245"/>
    </row>
    <row r="522" spans="1:255" s="132" customFormat="1" x14ac:dyDescent="0.2">
      <c r="A522" s="53"/>
      <c r="B522"/>
      <c r="C522"/>
      <c r="D522"/>
      <c r="E522"/>
      <c r="F522"/>
      <c r="G522"/>
      <c r="H522"/>
      <c r="I522"/>
      <c r="J522"/>
      <c r="K522"/>
      <c r="L522"/>
      <c r="M522"/>
      <c r="N522"/>
      <c r="O522" s="53"/>
      <c r="P522"/>
      <c r="Q522"/>
      <c r="R522"/>
      <c r="S522"/>
      <c r="T522"/>
      <c r="U522"/>
      <c r="V522"/>
      <c r="W522"/>
      <c r="Y522" s="53"/>
      <c r="AI522" s="53"/>
      <c r="AS522" s="53"/>
      <c r="BC522" s="53"/>
      <c r="BM522" s="53"/>
      <c r="BW522" s="53"/>
      <c r="CG522" s="53"/>
      <c r="CR522" s="53"/>
      <c r="CV522" s="243"/>
      <c r="CW522" s="243"/>
      <c r="CX522" s="243"/>
      <c r="CY522" s="243"/>
      <c r="CZ522" s="243"/>
      <c r="DC522" s="53"/>
      <c r="DG522" s="243"/>
      <c r="DH522" s="243"/>
      <c r="DI522" s="243"/>
      <c r="DJ522" s="243"/>
      <c r="DM522" s="53"/>
      <c r="DQ522" s="243"/>
      <c r="DR522" s="243"/>
      <c r="DS522" s="243"/>
      <c r="DT522" s="243"/>
      <c r="DW522" s="53"/>
      <c r="EA522" s="243"/>
      <c r="EB522" s="243"/>
      <c r="EC522" s="243"/>
      <c r="ED522" s="243"/>
      <c r="EG522" s="53"/>
      <c r="EK522" s="243"/>
      <c r="EL522" s="243"/>
      <c r="EM522" s="243"/>
      <c r="EN522" s="243"/>
      <c r="EO522" s="243"/>
      <c r="ER522" s="53"/>
      <c r="EV522" s="243"/>
      <c r="EW522" s="243"/>
      <c r="EX522" s="243"/>
      <c r="EY522" s="243"/>
      <c r="IB522" s="53"/>
      <c r="IJ522" s="245"/>
      <c r="IM522" s="53"/>
      <c r="IU522" s="245"/>
    </row>
    <row r="523" spans="1:255" s="132" customFormat="1" x14ac:dyDescent="0.2">
      <c r="A523" s="53"/>
      <c r="B523"/>
      <c r="C523"/>
      <c r="D523"/>
      <c r="E523"/>
      <c r="F523"/>
      <c r="G523"/>
      <c r="H523"/>
      <c r="I523"/>
      <c r="J523"/>
      <c r="K523"/>
      <c r="L523"/>
      <c r="M523"/>
      <c r="N523"/>
      <c r="O523" s="53"/>
      <c r="P523"/>
      <c r="Q523"/>
      <c r="R523"/>
      <c r="S523"/>
      <c r="T523"/>
      <c r="U523"/>
      <c r="V523"/>
      <c r="W523"/>
      <c r="Y523" s="53"/>
      <c r="AI523" s="53"/>
      <c r="AS523" s="53"/>
      <c r="BC523" s="53"/>
      <c r="BM523" s="53"/>
      <c r="BW523" s="53"/>
      <c r="CG523" s="53"/>
      <c r="CR523" s="53"/>
      <c r="CV523" s="243"/>
      <c r="CW523" s="243"/>
      <c r="CX523" s="243"/>
      <c r="CY523" s="243"/>
      <c r="CZ523" s="243"/>
      <c r="DC523" s="53"/>
      <c r="DG523" s="243"/>
      <c r="DH523" s="243"/>
      <c r="DI523" s="243"/>
      <c r="DJ523" s="243"/>
      <c r="DM523" s="53"/>
      <c r="DQ523" s="243"/>
      <c r="DR523" s="243"/>
      <c r="DS523" s="243"/>
      <c r="DT523" s="243"/>
      <c r="DW523" s="53"/>
      <c r="EA523" s="243"/>
      <c r="EB523" s="243"/>
      <c r="EC523" s="243"/>
      <c r="ED523" s="243"/>
      <c r="EG523" s="53"/>
      <c r="EK523" s="243"/>
      <c r="EL523" s="243"/>
      <c r="EM523" s="243"/>
      <c r="EN523" s="243"/>
      <c r="EO523" s="243"/>
      <c r="ER523" s="53"/>
      <c r="EV523" s="243"/>
      <c r="EW523" s="243"/>
      <c r="EX523" s="243"/>
      <c r="EY523" s="243"/>
      <c r="IB523" s="53"/>
      <c r="IJ523" s="245"/>
      <c r="IM523" s="53"/>
      <c r="IU523" s="245"/>
    </row>
    <row r="524" spans="1:255" s="132" customFormat="1" x14ac:dyDescent="0.2">
      <c r="A524" s="53"/>
      <c r="B524"/>
      <c r="C524"/>
      <c r="D524"/>
      <c r="E524"/>
      <c r="F524"/>
      <c r="G524"/>
      <c r="H524"/>
      <c r="I524"/>
      <c r="J524"/>
      <c r="K524"/>
      <c r="L524"/>
      <c r="M524"/>
      <c r="N524"/>
      <c r="O524" s="53"/>
      <c r="P524"/>
      <c r="Q524"/>
      <c r="R524"/>
      <c r="S524"/>
      <c r="T524"/>
      <c r="U524"/>
      <c r="V524"/>
      <c r="W524"/>
      <c r="Y524" s="53"/>
      <c r="AI524" s="53"/>
      <c r="AS524" s="53"/>
      <c r="BC524" s="53"/>
      <c r="BM524" s="53"/>
      <c r="BW524" s="53"/>
      <c r="CG524" s="53"/>
      <c r="CR524" s="53"/>
      <c r="CV524" s="243"/>
      <c r="CW524" s="243"/>
      <c r="CX524" s="243"/>
      <c r="CY524" s="243"/>
      <c r="CZ524" s="243"/>
      <c r="DC524" s="53"/>
      <c r="DG524" s="243"/>
      <c r="DH524" s="243"/>
      <c r="DI524" s="243"/>
      <c r="DJ524" s="243"/>
      <c r="DM524" s="53"/>
      <c r="DQ524" s="243"/>
      <c r="DR524" s="243"/>
      <c r="DS524" s="243"/>
      <c r="DT524" s="243"/>
      <c r="DW524" s="53"/>
      <c r="EA524" s="243"/>
      <c r="EB524" s="243"/>
      <c r="EC524" s="243"/>
      <c r="ED524" s="243"/>
      <c r="EG524" s="53"/>
      <c r="EK524" s="243"/>
      <c r="EL524" s="243"/>
      <c r="EM524" s="243"/>
      <c r="EN524" s="243"/>
      <c r="EO524" s="243"/>
      <c r="ER524" s="53"/>
      <c r="EV524" s="243"/>
      <c r="EW524" s="243"/>
      <c r="EX524" s="243"/>
      <c r="EY524" s="243"/>
      <c r="IB524" s="53"/>
      <c r="IJ524" s="245"/>
      <c r="IM524" s="53"/>
      <c r="IU524" s="245"/>
    </row>
    <row r="525" spans="1:255" s="132" customFormat="1" x14ac:dyDescent="0.2">
      <c r="A525" s="53"/>
      <c r="B525"/>
      <c r="C525"/>
      <c r="D525"/>
      <c r="E525"/>
      <c r="F525"/>
      <c r="G525"/>
      <c r="H525"/>
      <c r="I525"/>
      <c r="J525"/>
      <c r="K525"/>
      <c r="L525"/>
      <c r="M525"/>
      <c r="N525"/>
      <c r="O525" s="53"/>
      <c r="P525"/>
      <c r="Q525"/>
      <c r="R525"/>
      <c r="S525"/>
      <c r="T525"/>
      <c r="U525"/>
      <c r="V525"/>
      <c r="W525"/>
      <c r="Y525" s="53"/>
      <c r="AI525" s="53"/>
      <c r="AS525" s="53"/>
      <c r="BC525" s="53"/>
      <c r="BM525" s="53"/>
      <c r="BW525" s="53"/>
      <c r="CG525" s="53"/>
      <c r="CR525" s="53"/>
      <c r="CV525" s="243"/>
      <c r="CW525" s="243"/>
      <c r="CX525" s="243"/>
      <c r="CY525" s="243"/>
      <c r="CZ525" s="243"/>
      <c r="DC525" s="53"/>
      <c r="DG525" s="243"/>
      <c r="DH525" s="243"/>
      <c r="DI525" s="243"/>
      <c r="DJ525" s="243"/>
      <c r="DM525" s="53"/>
      <c r="DQ525" s="243"/>
      <c r="DR525" s="243"/>
      <c r="DS525" s="243"/>
      <c r="DT525" s="243"/>
      <c r="DW525" s="53"/>
      <c r="EA525" s="243"/>
      <c r="EB525" s="243"/>
      <c r="EC525" s="243"/>
      <c r="ED525" s="243"/>
      <c r="EG525" s="53"/>
      <c r="EK525" s="243"/>
      <c r="EL525" s="243"/>
      <c r="EM525" s="243"/>
      <c r="EN525" s="243"/>
      <c r="EO525" s="243"/>
      <c r="ER525" s="53"/>
      <c r="EV525" s="243"/>
      <c r="EW525" s="243"/>
      <c r="EX525" s="243"/>
      <c r="EY525" s="243"/>
      <c r="IB525" s="53"/>
      <c r="IJ525" s="245"/>
      <c r="IM525" s="53"/>
      <c r="IU525" s="245"/>
    </row>
    <row r="526" spans="1:255" s="132" customFormat="1" x14ac:dyDescent="0.2">
      <c r="A526" s="53"/>
      <c r="B526"/>
      <c r="C526"/>
      <c r="D526"/>
      <c r="E526"/>
      <c r="F526"/>
      <c r="G526"/>
      <c r="H526"/>
      <c r="I526"/>
      <c r="J526"/>
      <c r="K526"/>
      <c r="L526"/>
      <c r="M526"/>
      <c r="N526"/>
      <c r="O526" s="53"/>
      <c r="P526"/>
      <c r="Q526"/>
      <c r="R526"/>
      <c r="S526"/>
      <c r="T526"/>
      <c r="U526"/>
      <c r="V526"/>
      <c r="W526"/>
      <c r="Y526" s="53"/>
      <c r="AI526" s="53"/>
      <c r="AS526" s="53"/>
      <c r="BC526" s="53"/>
      <c r="BM526" s="53"/>
      <c r="BW526" s="53"/>
      <c r="CG526" s="53"/>
      <c r="CR526" s="53"/>
      <c r="CV526" s="243"/>
      <c r="CW526" s="243"/>
      <c r="CX526" s="243"/>
      <c r="CY526" s="243"/>
      <c r="CZ526" s="243"/>
      <c r="DC526" s="53"/>
      <c r="DG526" s="243"/>
      <c r="DH526" s="243"/>
      <c r="DI526" s="243"/>
      <c r="DJ526" s="243"/>
      <c r="DM526" s="53"/>
      <c r="DQ526" s="243"/>
      <c r="DR526" s="243"/>
      <c r="DS526" s="243"/>
      <c r="DT526" s="243"/>
      <c r="DW526" s="53"/>
      <c r="EA526" s="243"/>
      <c r="EB526" s="243"/>
      <c r="EC526" s="243"/>
      <c r="ED526" s="243"/>
      <c r="EG526" s="53"/>
      <c r="EK526" s="243"/>
      <c r="EL526" s="243"/>
      <c r="EM526" s="243"/>
      <c r="EN526" s="243"/>
      <c r="EO526" s="243"/>
      <c r="ER526" s="53"/>
      <c r="EV526" s="243"/>
      <c r="EW526" s="243"/>
      <c r="EX526" s="243"/>
      <c r="EY526" s="243"/>
      <c r="IB526" s="53"/>
      <c r="IJ526" s="245"/>
      <c r="IM526" s="53"/>
      <c r="IU526" s="245"/>
    </row>
    <row r="527" spans="1:255" s="132" customFormat="1" x14ac:dyDescent="0.2">
      <c r="A527" s="53"/>
      <c r="B527"/>
      <c r="C527"/>
      <c r="D527"/>
      <c r="E527"/>
      <c r="F527"/>
      <c r="G527"/>
      <c r="H527"/>
      <c r="I527"/>
      <c r="J527"/>
      <c r="K527"/>
      <c r="L527"/>
      <c r="M527"/>
      <c r="N527"/>
      <c r="O527" s="53"/>
      <c r="P527"/>
      <c r="Q527"/>
      <c r="R527"/>
      <c r="S527"/>
      <c r="T527"/>
      <c r="U527"/>
      <c r="V527"/>
      <c r="W527"/>
      <c r="Y527" s="53"/>
      <c r="AI527" s="53"/>
      <c r="AS527" s="53"/>
      <c r="BC527" s="53"/>
      <c r="BM527" s="53"/>
      <c r="BW527" s="53"/>
      <c r="CG527" s="53"/>
      <c r="CR527" s="53"/>
      <c r="CV527" s="243"/>
      <c r="CW527" s="243"/>
      <c r="CX527" s="243"/>
      <c r="CY527" s="243"/>
      <c r="CZ527" s="243"/>
      <c r="DC527" s="53"/>
      <c r="DG527" s="243"/>
      <c r="DH527" s="243"/>
      <c r="DI527" s="243"/>
      <c r="DJ527" s="243"/>
      <c r="DM527" s="53"/>
      <c r="DQ527" s="243"/>
      <c r="DR527" s="243"/>
      <c r="DS527" s="243"/>
      <c r="DT527" s="243"/>
      <c r="DW527" s="53"/>
      <c r="EA527" s="243"/>
      <c r="EB527" s="243"/>
      <c r="EC527" s="243"/>
      <c r="ED527" s="243"/>
      <c r="EG527" s="53"/>
      <c r="EK527" s="243"/>
      <c r="EL527" s="243"/>
      <c r="EM527" s="243"/>
      <c r="EN527" s="243"/>
      <c r="EO527" s="243"/>
      <c r="ER527" s="53"/>
      <c r="EV527" s="243"/>
      <c r="EW527" s="243"/>
      <c r="EX527" s="243"/>
      <c r="EY527" s="243"/>
      <c r="IB527" s="53"/>
      <c r="IJ527" s="245"/>
      <c r="IM527" s="53"/>
      <c r="IU527" s="245"/>
    </row>
    <row r="528" spans="1:255" s="132" customFormat="1" x14ac:dyDescent="0.2">
      <c r="A528" s="53"/>
      <c r="B528"/>
      <c r="C528"/>
      <c r="D528"/>
      <c r="E528"/>
      <c r="F528"/>
      <c r="G528"/>
      <c r="H528"/>
      <c r="I528"/>
      <c r="J528"/>
      <c r="K528"/>
      <c r="L528"/>
      <c r="M528"/>
      <c r="N528"/>
      <c r="O528" s="53"/>
      <c r="P528"/>
      <c r="Q528"/>
      <c r="R528"/>
      <c r="S528"/>
      <c r="T528"/>
      <c r="U528"/>
      <c r="V528"/>
      <c r="W528"/>
      <c r="Y528" s="53"/>
      <c r="AI528" s="53"/>
      <c r="AS528" s="53"/>
      <c r="BC528" s="53"/>
      <c r="BM528" s="53"/>
      <c r="BW528" s="53"/>
      <c r="CG528" s="53"/>
      <c r="CR528" s="53"/>
      <c r="CV528" s="243"/>
      <c r="CW528" s="243"/>
      <c r="CX528" s="243"/>
      <c r="CY528" s="243"/>
      <c r="CZ528" s="243"/>
      <c r="DC528" s="53"/>
      <c r="DG528" s="243"/>
      <c r="DH528" s="243"/>
      <c r="DI528" s="243"/>
      <c r="DJ528" s="243"/>
      <c r="DM528" s="53"/>
      <c r="DQ528" s="243"/>
      <c r="DR528" s="243"/>
      <c r="DS528" s="243"/>
      <c r="DT528" s="243"/>
      <c r="DW528" s="53"/>
      <c r="EA528" s="243"/>
      <c r="EB528" s="243"/>
      <c r="EC528" s="243"/>
      <c r="ED528" s="243"/>
      <c r="EG528" s="53"/>
      <c r="EK528" s="243"/>
      <c r="EL528" s="243"/>
      <c r="EM528" s="243"/>
      <c r="EN528" s="243"/>
      <c r="EO528" s="243"/>
      <c r="ER528" s="53"/>
      <c r="EV528" s="243"/>
      <c r="EW528" s="243"/>
      <c r="EX528" s="243"/>
      <c r="EY528" s="243"/>
      <c r="IB528" s="53"/>
      <c r="IJ528" s="245"/>
      <c r="IM528" s="53"/>
      <c r="IU528" s="245"/>
    </row>
    <row r="529" spans="1:255" s="132" customFormat="1" x14ac:dyDescent="0.2">
      <c r="A529" s="53"/>
      <c r="B529"/>
      <c r="C529"/>
      <c r="D529"/>
      <c r="E529"/>
      <c r="F529"/>
      <c r="G529"/>
      <c r="H529"/>
      <c r="I529"/>
      <c r="J529"/>
      <c r="K529"/>
      <c r="L529"/>
      <c r="M529"/>
      <c r="N529"/>
      <c r="O529" s="53"/>
      <c r="P529"/>
      <c r="Q529"/>
      <c r="R529"/>
      <c r="S529"/>
      <c r="T529"/>
      <c r="U529"/>
      <c r="V529"/>
      <c r="W529"/>
      <c r="Y529" s="53"/>
      <c r="AI529" s="53"/>
      <c r="AS529" s="53"/>
      <c r="BC529" s="53"/>
      <c r="BM529" s="53"/>
      <c r="BW529" s="53"/>
      <c r="CG529" s="53"/>
      <c r="CR529" s="53"/>
      <c r="CV529" s="243"/>
      <c r="CW529" s="243"/>
      <c r="CX529" s="243"/>
      <c r="CY529" s="243"/>
      <c r="CZ529" s="243"/>
      <c r="DC529" s="53"/>
      <c r="DG529" s="243"/>
      <c r="DH529" s="243"/>
      <c r="DI529" s="243"/>
      <c r="DJ529" s="243"/>
      <c r="DM529" s="53"/>
      <c r="DQ529" s="243"/>
      <c r="DR529" s="243"/>
      <c r="DS529" s="243"/>
      <c r="DT529" s="243"/>
      <c r="DW529" s="53"/>
      <c r="EA529" s="243"/>
      <c r="EB529" s="243"/>
      <c r="EC529" s="243"/>
      <c r="ED529" s="243"/>
      <c r="EG529" s="53"/>
      <c r="EK529" s="243"/>
      <c r="EL529" s="243"/>
      <c r="EM529" s="243"/>
      <c r="EN529" s="243"/>
      <c r="EO529" s="243"/>
      <c r="ER529" s="53"/>
      <c r="EV529" s="243"/>
      <c r="EW529" s="243"/>
      <c r="EX529" s="243"/>
      <c r="EY529" s="243"/>
      <c r="IB529" s="53"/>
      <c r="IJ529" s="245"/>
      <c r="IM529" s="53"/>
      <c r="IU529" s="245"/>
    </row>
    <row r="530" spans="1:255" s="132" customFormat="1" x14ac:dyDescent="0.2">
      <c r="A530" s="53"/>
      <c r="B530"/>
      <c r="C530"/>
      <c r="D530"/>
      <c r="E530"/>
      <c r="F530"/>
      <c r="G530"/>
      <c r="H530"/>
      <c r="I530"/>
      <c r="J530"/>
      <c r="K530"/>
      <c r="L530"/>
      <c r="M530"/>
      <c r="N530"/>
      <c r="O530" s="53"/>
      <c r="P530"/>
      <c r="Q530"/>
      <c r="R530"/>
      <c r="S530"/>
      <c r="T530"/>
      <c r="U530"/>
      <c r="V530"/>
      <c r="W530"/>
      <c r="Y530" s="53"/>
      <c r="AI530" s="53"/>
      <c r="AS530" s="53"/>
      <c r="BC530" s="53"/>
      <c r="BM530" s="53"/>
      <c r="BW530" s="53"/>
      <c r="CG530" s="53"/>
      <c r="CR530" s="53"/>
      <c r="CV530" s="243"/>
      <c r="CW530" s="243"/>
      <c r="CX530" s="243"/>
      <c r="CY530" s="243"/>
      <c r="CZ530" s="243"/>
      <c r="DC530" s="53"/>
      <c r="DG530" s="243"/>
      <c r="DH530" s="243"/>
      <c r="DI530" s="243"/>
      <c r="DJ530" s="243"/>
      <c r="DM530" s="53"/>
      <c r="DQ530" s="243"/>
      <c r="DR530" s="243"/>
      <c r="DS530" s="243"/>
      <c r="DT530" s="243"/>
      <c r="DW530" s="53"/>
      <c r="EA530" s="243"/>
      <c r="EB530" s="243"/>
      <c r="EC530" s="243"/>
      <c r="ED530" s="243"/>
      <c r="EG530" s="53"/>
      <c r="EK530" s="243"/>
      <c r="EL530" s="243"/>
      <c r="EM530" s="243"/>
      <c r="EN530" s="243"/>
      <c r="EO530" s="243"/>
      <c r="ER530" s="53"/>
      <c r="EV530" s="243"/>
      <c r="EW530" s="243"/>
      <c r="EX530" s="243"/>
      <c r="EY530" s="243"/>
      <c r="IB530" s="53"/>
      <c r="IJ530" s="245"/>
      <c r="IM530" s="53"/>
      <c r="IU530" s="245"/>
    </row>
    <row r="531" spans="1:255" s="132" customFormat="1" x14ac:dyDescent="0.2">
      <c r="A531" s="53"/>
      <c r="B531"/>
      <c r="C531"/>
      <c r="D531"/>
      <c r="E531"/>
      <c r="F531"/>
      <c r="G531"/>
      <c r="H531"/>
      <c r="I531"/>
      <c r="J531"/>
      <c r="K531"/>
      <c r="L531"/>
      <c r="M531"/>
      <c r="N531"/>
      <c r="O531" s="53"/>
      <c r="P531"/>
      <c r="Q531"/>
      <c r="R531"/>
      <c r="S531"/>
      <c r="T531"/>
      <c r="U531"/>
      <c r="V531"/>
      <c r="W531"/>
      <c r="Y531" s="53"/>
      <c r="AI531" s="53"/>
      <c r="AS531" s="53"/>
      <c r="BC531" s="53"/>
      <c r="BM531" s="53"/>
      <c r="BW531" s="53"/>
      <c r="CG531" s="53"/>
      <c r="CR531" s="53"/>
      <c r="CV531" s="243"/>
      <c r="CW531" s="243"/>
      <c r="CX531" s="243"/>
      <c r="CY531" s="243"/>
      <c r="CZ531" s="243"/>
      <c r="DC531" s="53"/>
      <c r="DG531" s="243"/>
      <c r="DH531" s="243"/>
      <c r="DI531" s="243"/>
      <c r="DJ531" s="243"/>
      <c r="DM531" s="53"/>
      <c r="DQ531" s="243"/>
      <c r="DR531" s="243"/>
      <c r="DS531" s="243"/>
      <c r="DT531" s="243"/>
      <c r="DW531" s="53"/>
      <c r="EA531" s="243"/>
      <c r="EB531" s="243"/>
      <c r="EC531" s="243"/>
      <c r="ED531" s="243"/>
      <c r="EG531" s="53"/>
      <c r="EK531" s="243"/>
      <c r="EL531" s="243"/>
      <c r="EM531" s="243"/>
      <c r="EN531" s="243"/>
      <c r="EO531" s="243"/>
      <c r="ER531" s="53"/>
      <c r="EV531" s="243"/>
      <c r="EW531" s="243"/>
      <c r="EX531" s="243"/>
      <c r="EY531" s="243"/>
      <c r="IB531" s="53"/>
      <c r="IJ531" s="245"/>
      <c r="IM531" s="53"/>
      <c r="IU531" s="245"/>
    </row>
    <row r="532" spans="1:255" s="132" customFormat="1" x14ac:dyDescent="0.2">
      <c r="A532" s="53"/>
      <c r="B532"/>
      <c r="C532"/>
      <c r="D532"/>
      <c r="E532"/>
      <c r="F532"/>
      <c r="G532"/>
      <c r="H532"/>
      <c r="I532"/>
      <c r="J532"/>
      <c r="K532"/>
      <c r="L532"/>
      <c r="M532"/>
      <c r="N532"/>
      <c r="O532" s="53"/>
      <c r="P532"/>
      <c r="Q532"/>
      <c r="R532"/>
      <c r="S532"/>
      <c r="T532"/>
      <c r="U532"/>
      <c r="V532"/>
      <c r="W532"/>
      <c r="Y532" s="53"/>
      <c r="AI532" s="53"/>
      <c r="AS532" s="53"/>
      <c r="BC532" s="53"/>
      <c r="BM532" s="53"/>
      <c r="BW532" s="53"/>
      <c r="CG532" s="53"/>
      <c r="CR532" s="53"/>
      <c r="CV532" s="243"/>
      <c r="CW532" s="243"/>
      <c r="CX532" s="243"/>
      <c r="CY532" s="243"/>
      <c r="CZ532" s="243"/>
      <c r="DC532" s="53"/>
      <c r="DG532" s="243"/>
      <c r="DH532" s="243"/>
      <c r="DI532" s="243"/>
      <c r="DJ532" s="243"/>
      <c r="DM532" s="53"/>
      <c r="DQ532" s="243"/>
      <c r="DR532" s="243"/>
      <c r="DS532" s="243"/>
      <c r="DT532" s="243"/>
      <c r="DW532" s="53"/>
      <c r="EA532" s="243"/>
      <c r="EB532" s="243"/>
      <c r="EC532" s="243"/>
      <c r="ED532" s="243"/>
      <c r="EG532" s="53"/>
      <c r="EK532" s="243"/>
      <c r="EL532" s="243"/>
      <c r="EM532" s="243"/>
      <c r="EN532" s="243"/>
      <c r="EO532" s="243"/>
      <c r="ER532" s="53"/>
      <c r="EV532" s="243"/>
      <c r="EW532" s="243"/>
      <c r="EX532" s="243"/>
      <c r="EY532" s="243"/>
      <c r="IB532" s="53"/>
      <c r="IJ532" s="245"/>
      <c r="IM532" s="53"/>
      <c r="IU532" s="245"/>
    </row>
    <row r="533" spans="1:255" s="132" customFormat="1" x14ac:dyDescent="0.2">
      <c r="A533" s="53"/>
      <c r="B533"/>
      <c r="C533"/>
      <c r="D533"/>
      <c r="E533"/>
      <c r="F533"/>
      <c r="G533"/>
      <c r="H533"/>
      <c r="I533"/>
      <c r="J533"/>
      <c r="K533"/>
      <c r="L533"/>
      <c r="M533"/>
      <c r="N533"/>
      <c r="O533" s="53"/>
      <c r="P533"/>
      <c r="Q533"/>
      <c r="R533"/>
      <c r="S533"/>
      <c r="T533"/>
      <c r="U533"/>
      <c r="V533"/>
      <c r="W533"/>
      <c r="Y533" s="53"/>
      <c r="AI533" s="53"/>
      <c r="AS533" s="53"/>
      <c r="BC533" s="53"/>
      <c r="BM533" s="53"/>
      <c r="BW533" s="53"/>
      <c r="CG533" s="53"/>
      <c r="CR533" s="53"/>
      <c r="CV533" s="243"/>
      <c r="CW533" s="243"/>
      <c r="CX533" s="243"/>
      <c r="CY533" s="243"/>
      <c r="CZ533" s="243"/>
      <c r="DC533" s="53"/>
      <c r="DG533" s="243"/>
      <c r="DH533" s="243"/>
      <c r="DI533" s="243"/>
      <c r="DJ533" s="243"/>
      <c r="DM533" s="53"/>
      <c r="DQ533" s="243"/>
      <c r="DR533" s="243"/>
      <c r="DS533" s="243"/>
      <c r="DT533" s="243"/>
      <c r="DW533" s="53"/>
      <c r="EA533" s="243"/>
      <c r="EB533" s="243"/>
      <c r="EC533" s="243"/>
      <c r="ED533" s="243"/>
      <c r="EG533" s="53"/>
      <c r="EK533" s="243"/>
      <c r="EL533" s="243"/>
      <c r="EM533" s="243"/>
      <c r="EN533" s="243"/>
      <c r="EO533" s="243"/>
      <c r="ER533" s="53"/>
      <c r="EV533" s="243"/>
      <c r="EW533" s="243"/>
      <c r="EX533" s="243"/>
      <c r="EY533" s="243"/>
      <c r="IB533" s="53"/>
      <c r="IJ533" s="245"/>
      <c r="IM533" s="53"/>
      <c r="IU533" s="245"/>
    </row>
    <row r="534" spans="1:255" s="132" customFormat="1" x14ac:dyDescent="0.2">
      <c r="A534" s="53"/>
      <c r="B534"/>
      <c r="C534"/>
      <c r="D534"/>
      <c r="E534"/>
      <c r="F534"/>
      <c r="G534"/>
      <c r="H534"/>
      <c r="I534"/>
      <c r="J534"/>
      <c r="K534"/>
      <c r="L534"/>
      <c r="M534"/>
      <c r="N534"/>
      <c r="O534" s="53"/>
      <c r="P534"/>
      <c r="Q534"/>
      <c r="R534"/>
      <c r="S534"/>
      <c r="T534"/>
      <c r="U534"/>
      <c r="V534"/>
      <c r="W534"/>
      <c r="Y534" s="53"/>
      <c r="AI534" s="53"/>
      <c r="AS534" s="53"/>
      <c r="BC534" s="53"/>
      <c r="BM534" s="53"/>
      <c r="BW534" s="53"/>
      <c r="CG534" s="53"/>
      <c r="CR534" s="53"/>
      <c r="CV534" s="243"/>
      <c r="CW534" s="243"/>
      <c r="CX534" s="243"/>
      <c r="CY534" s="243"/>
      <c r="CZ534" s="243"/>
      <c r="DC534" s="53"/>
      <c r="DG534" s="243"/>
      <c r="DH534" s="243"/>
      <c r="DI534" s="243"/>
      <c r="DJ534" s="243"/>
      <c r="DM534" s="53"/>
      <c r="DQ534" s="243"/>
      <c r="DR534" s="243"/>
      <c r="DS534" s="243"/>
      <c r="DT534" s="243"/>
      <c r="DW534" s="53"/>
      <c r="EA534" s="243"/>
      <c r="EB534" s="243"/>
      <c r="EC534" s="243"/>
      <c r="ED534" s="243"/>
      <c r="EG534" s="53"/>
      <c r="EK534" s="243"/>
      <c r="EL534" s="243"/>
      <c r="EM534" s="243"/>
      <c r="EN534" s="243"/>
      <c r="EO534" s="243"/>
      <c r="ER534" s="53"/>
      <c r="EV534" s="243"/>
      <c r="EW534" s="243"/>
      <c r="EX534" s="243"/>
      <c r="EY534" s="243"/>
      <c r="IB534" s="53"/>
      <c r="IJ534" s="245"/>
      <c r="IM534" s="53"/>
      <c r="IU534" s="245"/>
    </row>
    <row r="535" spans="1:255" s="132" customFormat="1" x14ac:dyDescent="0.2">
      <c r="A535" s="53"/>
      <c r="B535"/>
      <c r="C535"/>
      <c r="D535"/>
      <c r="E535"/>
      <c r="F535"/>
      <c r="G535"/>
      <c r="H535"/>
      <c r="I535"/>
      <c r="J535"/>
      <c r="K535"/>
      <c r="L535"/>
      <c r="M535"/>
      <c r="N535"/>
      <c r="O535" s="53"/>
      <c r="P535"/>
      <c r="Q535"/>
      <c r="R535"/>
      <c r="S535"/>
      <c r="T535"/>
      <c r="U535"/>
      <c r="V535"/>
      <c r="W535"/>
      <c r="Y535" s="53"/>
      <c r="AI535" s="53"/>
      <c r="AS535" s="53"/>
      <c r="BC535" s="53"/>
      <c r="BM535" s="53"/>
      <c r="BW535" s="53"/>
      <c r="CG535" s="53"/>
      <c r="CR535" s="53"/>
      <c r="CV535" s="243"/>
      <c r="CW535" s="243"/>
      <c r="CX535" s="243"/>
      <c r="CY535" s="243"/>
      <c r="CZ535" s="243"/>
      <c r="DC535" s="53"/>
      <c r="DG535" s="243"/>
      <c r="DH535" s="243"/>
      <c r="DI535" s="243"/>
      <c r="DJ535" s="243"/>
      <c r="DM535" s="53"/>
      <c r="DQ535" s="243"/>
      <c r="DR535" s="243"/>
      <c r="DS535" s="243"/>
      <c r="DT535" s="243"/>
      <c r="DW535" s="53"/>
      <c r="EA535" s="243"/>
      <c r="EB535" s="243"/>
      <c r="EC535" s="243"/>
      <c r="ED535" s="243"/>
      <c r="EG535" s="53"/>
      <c r="EK535" s="243"/>
      <c r="EL535" s="243"/>
      <c r="EM535" s="243"/>
      <c r="EN535" s="243"/>
      <c r="EO535" s="243"/>
      <c r="ER535" s="53"/>
      <c r="EV535" s="243"/>
      <c r="EW535" s="243"/>
      <c r="EX535" s="243"/>
      <c r="EY535" s="243"/>
      <c r="IB535" s="53"/>
      <c r="IJ535" s="245"/>
      <c r="IM535" s="53"/>
      <c r="IU535" s="245"/>
    </row>
    <row r="536" spans="1:255" s="132" customFormat="1" x14ac:dyDescent="0.2">
      <c r="A536" s="53"/>
      <c r="B536"/>
      <c r="C536"/>
      <c r="D536"/>
      <c r="E536"/>
      <c r="F536"/>
      <c r="G536"/>
      <c r="H536"/>
      <c r="I536"/>
      <c r="J536"/>
      <c r="K536"/>
      <c r="L536"/>
      <c r="M536"/>
      <c r="N536"/>
      <c r="O536" s="53"/>
      <c r="P536"/>
      <c r="Q536"/>
      <c r="R536"/>
      <c r="S536"/>
      <c r="T536"/>
      <c r="U536"/>
      <c r="V536"/>
      <c r="W536"/>
      <c r="Y536" s="53"/>
      <c r="AI536" s="53"/>
      <c r="AS536" s="53"/>
      <c r="BC536" s="53"/>
      <c r="BM536" s="53"/>
      <c r="BW536" s="53"/>
      <c r="CG536" s="53"/>
      <c r="CR536" s="53"/>
      <c r="CV536" s="243"/>
      <c r="CW536" s="243"/>
      <c r="CX536" s="243"/>
      <c r="CY536" s="243"/>
      <c r="CZ536" s="243"/>
      <c r="DC536" s="53"/>
      <c r="DG536" s="243"/>
      <c r="DH536" s="243"/>
      <c r="DI536" s="243"/>
      <c r="DJ536" s="243"/>
      <c r="DM536" s="53"/>
      <c r="DQ536" s="243"/>
      <c r="DR536" s="243"/>
      <c r="DS536" s="243"/>
      <c r="DT536" s="243"/>
      <c r="DW536" s="53"/>
      <c r="EA536" s="243"/>
      <c r="EB536" s="243"/>
      <c r="EC536" s="243"/>
      <c r="ED536" s="243"/>
      <c r="EG536" s="53"/>
      <c r="EK536" s="243"/>
      <c r="EL536" s="243"/>
      <c r="EM536" s="243"/>
      <c r="EN536" s="243"/>
      <c r="EO536" s="243"/>
      <c r="ER536" s="53"/>
      <c r="EV536" s="243"/>
      <c r="EW536" s="243"/>
      <c r="EX536" s="243"/>
      <c r="EY536" s="243"/>
      <c r="IB536" s="53"/>
      <c r="IJ536" s="245"/>
      <c r="IM536" s="53"/>
      <c r="IU536" s="245"/>
    </row>
    <row r="537" spans="1:255" s="132" customFormat="1" x14ac:dyDescent="0.2">
      <c r="A537" s="53"/>
      <c r="B537"/>
      <c r="C537"/>
      <c r="D537"/>
      <c r="E537"/>
      <c r="F537"/>
      <c r="G537"/>
      <c r="H537"/>
      <c r="I537"/>
      <c r="J537"/>
      <c r="K537"/>
      <c r="L537"/>
      <c r="M537"/>
      <c r="N537"/>
      <c r="O537" s="53"/>
      <c r="P537"/>
      <c r="Q537"/>
      <c r="R537"/>
      <c r="S537"/>
      <c r="T537"/>
      <c r="U537"/>
      <c r="V537"/>
      <c r="W537"/>
      <c r="Y537" s="53"/>
      <c r="AI537" s="53"/>
      <c r="AS537" s="53"/>
      <c r="BC537" s="53"/>
      <c r="BM537" s="53"/>
      <c r="BW537" s="53"/>
      <c r="CG537" s="53"/>
      <c r="CR537" s="53"/>
      <c r="CV537" s="243"/>
      <c r="CW537" s="243"/>
      <c r="CX537" s="243"/>
      <c r="CY537" s="243"/>
      <c r="CZ537" s="243"/>
      <c r="DC537" s="53"/>
      <c r="DG537" s="243"/>
      <c r="DH537" s="243"/>
      <c r="DI537" s="243"/>
      <c r="DJ537" s="243"/>
      <c r="DM537" s="53"/>
      <c r="DQ537" s="243"/>
      <c r="DR537" s="243"/>
      <c r="DS537" s="243"/>
      <c r="DT537" s="243"/>
      <c r="DW537" s="53"/>
      <c r="EA537" s="243"/>
      <c r="EB537" s="243"/>
      <c r="EC537" s="243"/>
      <c r="ED537" s="243"/>
      <c r="EG537" s="53"/>
      <c r="EK537" s="243"/>
      <c r="EL537" s="243"/>
      <c r="EM537" s="243"/>
      <c r="EN537" s="243"/>
      <c r="EO537" s="243"/>
      <c r="ER537" s="53"/>
      <c r="EV537" s="243"/>
      <c r="EW537" s="243"/>
      <c r="EX537" s="243"/>
      <c r="EY537" s="243"/>
      <c r="IB537" s="53"/>
      <c r="IJ537" s="245"/>
      <c r="IM537" s="53"/>
      <c r="IU537" s="245"/>
    </row>
    <row r="538" spans="1:255" s="132" customFormat="1" x14ac:dyDescent="0.2">
      <c r="A538" s="53"/>
      <c r="B538"/>
      <c r="C538"/>
      <c r="D538"/>
      <c r="E538"/>
      <c r="F538"/>
      <c r="G538"/>
      <c r="H538"/>
      <c r="I538"/>
      <c r="J538"/>
      <c r="K538"/>
      <c r="L538"/>
      <c r="M538"/>
      <c r="N538"/>
      <c r="O538" s="53"/>
      <c r="P538"/>
      <c r="Q538"/>
      <c r="R538"/>
      <c r="S538"/>
      <c r="T538"/>
      <c r="U538"/>
      <c r="V538"/>
      <c r="W538"/>
      <c r="Y538" s="53"/>
      <c r="AI538" s="53"/>
      <c r="AS538" s="53"/>
      <c r="BC538" s="53"/>
      <c r="BM538" s="53"/>
      <c r="BW538" s="53"/>
      <c r="CG538" s="53"/>
      <c r="CR538" s="53"/>
      <c r="CV538" s="243"/>
      <c r="CW538" s="243"/>
      <c r="CX538" s="243"/>
      <c r="CY538" s="243"/>
      <c r="CZ538" s="243"/>
      <c r="DC538" s="53"/>
      <c r="DG538" s="243"/>
      <c r="DH538" s="243"/>
      <c r="DI538" s="243"/>
      <c r="DJ538" s="243"/>
      <c r="DM538" s="53"/>
      <c r="DQ538" s="243"/>
      <c r="DR538" s="243"/>
      <c r="DS538" s="243"/>
      <c r="DT538" s="243"/>
      <c r="DW538" s="53"/>
      <c r="EA538" s="243"/>
      <c r="EB538" s="243"/>
      <c r="EC538" s="243"/>
      <c r="ED538" s="243"/>
      <c r="EG538" s="53"/>
      <c r="EK538" s="243"/>
      <c r="EL538" s="243"/>
      <c r="EM538" s="243"/>
      <c r="EN538" s="243"/>
      <c r="EO538" s="243"/>
      <c r="ER538" s="53"/>
      <c r="EV538" s="243"/>
      <c r="EW538" s="243"/>
      <c r="EX538" s="243"/>
      <c r="EY538" s="243"/>
      <c r="IB538" s="53"/>
      <c r="IJ538" s="245"/>
      <c r="IM538" s="53"/>
      <c r="IU538" s="245"/>
    </row>
    <row r="539" spans="1:255" s="132" customFormat="1" x14ac:dyDescent="0.2">
      <c r="A539" s="53"/>
      <c r="B539"/>
      <c r="C539"/>
      <c r="D539"/>
      <c r="E539"/>
      <c r="F539"/>
      <c r="G539"/>
      <c r="H539"/>
      <c r="I539"/>
      <c r="J539"/>
      <c r="K539"/>
      <c r="L539"/>
      <c r="M539"/>
      <c r="N539"/>
      <c r="O539" s="53"/>
      <c r="P539"/>
      <c r="Q539"/>
      <c r="R539"/>
      <c r="S539"/>
      <c r="T539"/>
      <c r="U539"/>
      <c r="V539"/>
      <c r="W539"/>
      <c r="Y539" s="53"/>
      <c r="AI539" s="53"/>
      <c r="AS539" s="53"/>
      <c r="BC539" s="53"/>
      <c r="BM539" s="53"/>
      <c r="BW539" s="53"/>
      <c r="CG539" s="53"/>
      <c r="CR539" s="53"/>
      <c r="CV539" s="243"/>
      <c r="CW539" s="243"/>
      <c r="CX539" s="243"/>
      <c r="CY539" s="243"/>
      <c r="CZ539" s="243"/>
      <c r="DC539" s="53"/>
      <c r="DG539" s="243"/>
      <c r="DH539" s="243"/>
      <c r="DI539" s="243"/>
      <c r="DJ539" s="243"/>
      <c r="DM539" s="53"/>
      <c r="DQ539" s="243"/>
      <c r="DR539" s="243"/>
      <c r="DS539" s="243"/>
      <c r="DT539" s="243"/>
      <c r="DW539" s="53"/>
      <c r="EA539" s="243"/>
      <c r="EB539" s="243"/>
      <c r="EC539" s="243"/>
      <c r="ED539" s="243"/>
      <c r="EG539" s="53"/>
      <c r="EK539" s="243"/>
      <c r="EL539" s="243"/>
      <c r="EM539" s="243"/>
      <c r="EN539" s="243"/>
      <c r="EO539" s="243"/>
      <c r="ER539" s="53"/>
      <c r="EV539" s="243"/>
      <c r="EW539" s="243"/>
      <c r="EX539" s="243"/>
      <c r="EY539" s="243"/>
      <c r="IB539" s="53"/>
      <c r="IJ539" s="245"/>
      <c r="IM539" s="53"/>
      <c r="IU539" s="245"/>
    </row>
    <row r="540" spans="1:255" s="132" customFormat="1" x14ac:dyDescent="0.2">
      <c r="A540" s="53"/>
      <c r="B540"/>
      <c r="C540"/>
      <c r="D540"/>
      <c r="E540"/>
      <c r="F540"/>
      <c r="G540"/>
      <c r="H540"/>
      <c r="I540"/>
      <c r="J540"/>
      <c r="K540"/>
      <c r="L540"/>
      <c r="M540"/>
      <c r="N540"/>
      <c r="O540" s="53"/>
      <c r="P540"/>
      <c r="Q540"/>
      <c r="R540"/>
      <c r="S540"/>
      <c r="T540"/>
      <c r="U540"/>
      <c r="V540"/>
      <c r="W540"/>
      <c r="Y540" s="53"/>
      <c r="AI540" s="53"/>
      <c r="AS540" s="53"/>
      <c r="BC540" s="53"/>
      <c r="BM540" s="53"/>
      <c r="BW540" s="53"/>
      <c r="CG540" s="53"/>
      <c r="CR540" s="53"/>
      <c r="CV540" s="243"/>
      <c r="CW540" s="243"/>
      <c r="CX540" s="243"/>
      <c r="CY540" s="243"/>
      <c r="CZ540" s="243"/>
      <c r="DC540" s="53"/>
      <c r="DG540" s="243"/>
      <c r="DH540" s="243"/>
      <c r="DI540" s="243"/>
      <c r="DJ540" s="243"/>
      <c r="DM540" s="53"/>
      <c r="DQ540" s="243"/>
      <c r="DR540" s="243"/>
      <c r="DS540" s="243"/>
      <c r="DT540" s="243"/>
      <c r="DW540" s="53"/>
      <c r="EA540" s="243"/>
      <c r="EB540" s="243"/>
      <c r="EC540" s="243"/>
      <c r="ED540" s="243"/>
      <c r="EG540" s="53"/>
      <c r="EK540" s="243"/>
      <c r="EL540" s="243"/>
      <c r="EM540" s="243"/>
      <c r="EN540" s="243"/>
      <c r="EO540" s="243"/>
      <c r="ER540" s="53"/>
      <c r="EV540" s="243"/>
      <c r="EW540" s="243"/>
      <c r="EX540" s="243"/>
      <c r="EY540" s="243"/>
      <c r="IB540" s="53"/>
      <c r="IJ540" s="245"/>
      <c r="IM540" s="53"/>
      <c r="IU540" s="245"/>
    </row>
    <row r="541" spans="1:255" s="132" customFormat="1" x14ac:dyDescent="0.2">
      <c r="A541" s="53"/>
      <c r="B541"/>
      <c r="C541"/>
      <c r="D541"/>
      <c r="E541"/>
      <c r="F541"/>
      <c r="G541"/>
      <c r="H541"/>
      <c r="I541"/>
      <c r="J541"/>
      <c r="K541"/>
      <c r="L541"/>
      <c r="M541"/>
      <c r="N541"/>
      <c r="O541" s="53"/>
      <c r="P541"/>
      <c r="Q541"/>
      <c r="R541"/>
      <c r="S541"/>
      <c r="T541"/>
      <c r="U541"/>
      <c r="V541"/>
      <c r="W541"/>
      <c r="Y541" s="53"/>
      <c r="AI541" s="53"/>
      <c r="AS541" s="53"/>
      <c r="BC541" s="53"/>
      <c r="BM541" s="53"/>
      <c r="BW541" s="53"/>
      <c r="CG541" s="53"/>
      <c r="CR541" s="53"/>
      <c r="CV541" s="243"/>
      <c r="CW541" s="243"/>
      <c r="CX541" s="243"/>
      <c r="CY541" s="243"/>
      <c r="CZ541" s="243"/>
      <c r="DC541" s="53"/>
      <c r="DG541" s="243"/>
      <c r="DH541" s="243"/>
      <c r="DI541" s="243"/>
      <c r="DJ541" s="243"/>
      <c r="DM541" s="53"/>
      <c r="DQ541" s="243"/>
      <c r="DR541" s="243"/>
      <c r="DS541" s="243"/>
      <c r="DT541" s="243"/>
      <c r="DW541" s="53"/>
      <c r="EA541" s="243"/>
      <c r="EB541" s="243"/>
      <c r="EC541" s="243"/>
      <c r="ED541" s="243"/>
      <c r="EG541" s="53"/>
      <c r="EK541" s="243"/>
      <c r="EL541" s="243"/>
      <c r="EM541" s="243"/>
      <c r="EN541" s="243"/>
      <c r="EO541" s="243"/>
      <c r="ER541" s="53"/>
      <c r="EV541" s="243"/>
      <c r="EW541" s="243"/>
      <c r="EX541" s="243"/>
      <c r="EY541" s="243"/>
      <c r="IB541" s="53"/>
      <c r="IJ541" s="245"/>
      <c r="IM541" s="53"/>
      <c r="IU541" s="245"/>
    </row>
    <row r="542" spans="1:255" s="132" customFormat="1" x14ac:dyDescent="0.2">
      <c r="A542" s="53"/>
      <c r="B542"/>
      <c r="C542"/>
      <c r="D542"/>
      <c r="E542"/>
      <c r="F542"/>
      <c r="G542"/>
      <c r="H542"/>
      <c r="I542"/>
      <c r="J542"/>
      <c r="K542"/>
      <c r="L542"/>
      <c r="M542"/>
      <c r="N542"/>
      <c r="O542" s="53"/>
      <c r="P542"/>
      <c r="Q542"/>
      <c r="R542"/>
      <c r="S542"/>
      <c r="T542"/>
      <c r="U542"/>
      <c r="V542"/>
      <c r="W542"/>
      <c r="Y542" s="53"/>
      <c r="AI542" s="53"/>
      <c r="AS542" s="53"/>
      <c r="BC542" s="53"/>
      <c r="BM542" s="53"/>
      <c r="BW542" s="53"/>
      <c r="CG542" s="53"/>
      <c r="CR542" s="53"/>
      <c r="CV542" s="243"/>
      <c r="CW542" s="243"/>
      <c r="CX542" s="243"/>
      <c r="CY542" s="243"/>
      <c r="CZ542" s="243"/>
      <c r="DC542" s="53"/>
      <c r="DG542" s="243"/>
      <c r="DH542" s="243"/>
      <c r="DI542" s="243"/>
      <c r="DJ542" s="243"/>
      <c r="DM542" s="53"/>
      <c r="DQ542" s="243"/>
      <c r="DR542" s="243"/>
      <c r="DS542" s="243"/>
      <c r="DT542" s="243"/>
      <c r="DW542" s="53"/>
      <c r="EA542" s="243"/>
      <c r="EB542" s="243"/>
      <c r="EC542" s="243"/>
      <c r="ED542" s="243"/>
      <c r="EG542" s="53"/>
      <c r="EK542" s="243"/>
      <c r="EL542" s="243"/>
      <c r="EM542" s="243"/>
      <c r="EN542" s="243"/>
      <c r="EO542" s="243"/>
      <c r="ER542" s="53"/>
      <c r="EV542" s="243"/>
      <c r="EW542" s="243"/>
      <c r="EX542" s="243"/>
      <c r="EY542" s="243"/>
      <c r="IB542" s="53"/>
      <c r="IJ542" s="245"/>
      <c r="IM542" s="53"/>
      <c r="IU542" s="245"/>
    </row>
    <row r="543" spans="1:255" s="132" customFormat="1" x14ac:dyDescent="0.2">
      <c r="A543" s="53"/>
      <c r="B543"/>
      <c r="C543"/>
      <c r="D543"/>
      <c r="E543"/>
      <c r="F543"/>
      <c r="G543"/>
      <c r="H543"/>
      <c r="I543"/>
      <c r="J543"/>
      <c r="K543"/>
      <c r="L543"/>
      <c r="M543"/>
      <c r="N543"/>
      <c r="O543" s="53"/>
      <c r="P543"/>
      <c r="Q543"/>
      <c r="R543"/>
      <c r="S543"/>
      <c r="T543"/>
      <c r="U543"/>
      <c r="V543"/>
      <c r="W543"/>
      <c r="Y543" s="53"/>
      <c r="AI543" s="53"/>
      <c r="AS543" s="53"/>
      <c r="BC543" s="53"/>
      <c r="BM543" s="53"/>
      <c r="BW543" s="53"/>
      <c r="CG543" s="53"/>
      <c r="CR543" s="53"/>
      <c r="CV543" s="243"/>
      <c r="CW543" s="243"/>
      <c r="CX543" s="243"/>
      <c r="CY543" s="243"/>
      <c r="CZ543" s="243"/>
      <c r="DC543" s="53"/>
      <c r="DG543" s="243"/>
      <c r="DH543" s="243"/>
      <c r="DI543" s="243"/>
      <c r="DJ543" s="243"/>
      <c r="DM543" s="53"/>
      <c r="DQ543" s="243"/>
      <c r="DR543" s="243"/>
      <c r="DS543" s="243"/>
      <c r="DT543" s="243"/>
      <c r="DW543" s="53"/>
      <c r="EA543" s="243"/>
      <c r="EB543" s="243"/>
      <c r="EC543" s="243"/>
      <c r="ED543" s="243"/>
      <c r="EG543" s="53"/>
      <c r="EK543" s="243"/>
      <c r="EL543" s="243"/>
      <c r="EM543" s="243"/>
      <c r="EN543" s="243"/>
      <c r="EO543" s="243"/>
      <c r="ER543" s="53"/>
      <c r="EV543" s="243"/>
      <c r="EW543" s="243"/>
      <c r="EX543" s="243"/>
      <c r="EY543" s="243"/>
      <c r="IB543" s="53"/>
      <c r="IJ543" s="245"/>
      <c r="IM543" s="53"/>
      <c r="IU543" s="245"/>
    </row>
    <row r="544" spans="1:255" s="132" customFormat="1" x14ac:dyDescent="0.2">
      <c r="A544" s="53"/>
      <c r="B544"/>
      <c r="C544"/>
      <c r="D544"/>
      <c r="E544"/>
      <c r="F544"/>
      <c r="G544"/>
      <c r="H544"/>
      <c r="I544"/>
      <c r="J544"/>
      <c r="K544"/>
      <c r="L544"/>
      <c r="M544"/>
      <c r="N544"/>
      <c r="O544" s="53"/>
      <c r="P544"/>
      <c r="Q544"/>
      <c r="R544"/>
      <c r="S544"/>
      <c r="T544"/>
      <c r="U544"/>
      <c r="V544"/>
      <c r="W544"/>
      <c r="Y544" s="53"/>
      <c r="AI544" s="53"/>
      <c r="AS544" s="53"/>
      <c r="BC544" s="53"/>
      <c r="BM544" s="53"/>
      <c r="BW544" s="53"/>
      <c r="CG544" s="53"/>
      <c r="CR544" s="53"/>
      <c r="CV544" s="243"/>
      <c r="CW544" s="243"/>
      <c r="CX544" s="243"/>
      <c r="CY544" s="243"/>
      <c r="CZ544" s="243"/>
      <c r="DC544" s="53"/>
      <c r="DG544" s="243"/>
      <c r="DH544" s="243"/>
      <c r="DI544" s="243"/>
      <c r="DJ544" s="243"/>
      <c r="DM544" s="53"/>
      <c r="DQ544" s="243"/>
      <c r="DR544" s="243"/>
      <c r="DS544" s="243"/>
      <c r="DT544" s="243"/>
      <c r="DW544" s="53"/>
      <c r="EA544" s="243"/>
      <c r="EB544" s="243"/>
      <c r="EC544" s="243"/>
      <c r="ED544" s="243"/>
      <c r="EG544" s="53"/>
      <c r="EK544" s="243"/>
      <c r="EL544" s="243"/>
      <c r="EM544" s="243"/>
      <c r="EN544" s="243"/>
      <c r="EO544" s="243"/>
      <c r="ER544" s="53"/>
      <c r="EV544" s="243"/>
      <c r="EW544" s="243"/>
      <c r="EX544" s="243"/>
      <c r="EY544" s="243"/>
      <c r="IB544" s="53"/>
      <c r="IJ544" s="245"/>
      <c r="IM544" s="53"/>
      <c r="IU544" s="245"/>
    </row>
    <row r="545" spans="1:255" s="132" customFormat="1" x14ac:dyDescent="0.2">
      <c r="A545" s="53"/>
      <c r="B545"/>
      <c r="C545"/>
      <c r="D545"/>
      <c r="E545"/>
      <c r="F545"/>
      <c r="G545"/>
      <c r="H545"/>
      <c r="I545"/>
      <c r="J545"/>
      <c r="K545"/>
      <c r="L545"/>
      <c r="M545"/>
      <c r="N545"/>
      <c r="O545" s="53"/>
      <c r="P545"/>
      <c r="Q545"/>
      <c r="R545"/>
      <c r="S545"/>
      <c r="T545"/>
      <c r="U545"/>
      <c r="V545"/>
      <c r="W545"/>
      <c r="Y545" s="53"/>
      <c r="AI545" s="53"/>
      <c r="AS545" s="53"/>
      <c r="BC545" s="53"/>
      <c r="BM545" s="53"/>
      <c r="BW545" s="53"/>
      <c r="CG545" s="53"/>
      <c r="CR545" s="53"/>
      <c r="CV545" s="243"/>
      <c r="CW545" s="243"/>
      <c r="CX545" s="243"/>
      <c r="CY545" s="243"/>
      <c r="CZ545" s="243"/>
      <c r="DC545" s="53"/>
      <c r="DG545" s="243"/>
      <c r="DH545" s="243"/>
      <c r="DI545" s="243"/>
      <c r="DJ545" s="243"/>
      <c r="DM545" s="53"/>
      <c r="DQ545" s="243"/>
      <c r="DR545" s="243"/>
      <c r="DS545" s="243"/>
      <c r="DT545" s="243"/>
      <c r="DW545" s="53"/>
      <c r="EA545" s="243"/>
      <c r="EB545" s="243"/>
      <c r="EC545" s="243"/>
      <c r="ED545" s="243"/>
      <c r="EG545" s="53"/>
      <c r="EK545" s="243"/>
      <c r="EL545" s="243"/>
      <c r="EM545" s="243"/>
      <c r="EN545" s="243"/>
      <c r="EO545" s="243"/>
      <c r="ER545" s="53"/>
      <c r="EV545" s="243"/>
      <c r="EW545" s="243"/>
      <c r="EX545" s="243"/>
      <c r="EY545" s="243"/>
      <c r="IB545" s="53"/>
      <c r="IJ545" s="245"/>
      <c r="IM545" s="53"/>
      <c r="IU545" s="245"/>
    </row>
    <row r="546" spans="1:255" s="132" customFormat="1" x14ac:dyDescent="0.2">
      <c r="A546" s="53"/>
      <c r="B546"/>
      <c r="C546"/>
      <c r="D546"/>
      <c r="E546"/>
      <c r="F546"/>
      <c r="G546"/>
      <c r="H546"/>
      <c r="I546"/>
      <c r="J546"/>
      <c r="K546"/>
      <c r="L546"/>
      <c r="M546"/>
      <c r="N546"/>
      <c r="O546" s="53"/>
      <c r="P546"/>
      <c r="Q546"/>
      <c r="R546"/>
      <c r="S546"/>
      <c r="T546"/>
      <c r="U546"/>
      <c r="V546"/>
      <c r="W546"/>
      <c r="Y546" s="53"/>
      <c r="AI546" s="53"/>
      <c r="AS546" s="53"/>
      <c r="BC546" s="53"/>
      <c r="BM546" s="53"/>
      <c r="BW546" s="53"/>
      <c r="CG546" s="53"/>
      <c r="CR546" s="53"/>
      <c r="CV546" s="243"/>
      <c r="CW546" s="243"/>
      <c r="CX546" s="243"/>
      <c r="CY546" s="243"/>
      <c r="CZ546" s="243"/>
      <c r="DC546" s="53"/>
      <c r="DG546" s="243"/>
      <c r="DH546" s="243"/>
      <c r="DI546" s="243"/>
      <c r="DJ546" s="243"/>
      <c r="DM546" s="53"/>
      <c r="DQ546" s="243"/>
      <c r="DR546" s="243"/>
      <c r="DS546" s="243"/>
      <c r="DT546" s="243"/>
      <c r="DW546" s="53"/>
      <c r="EA546" s="243"/>
      <c r="EB546" s="243"/>
      <c r="EC546" s="243"/>
      <c r="ED546" s="243"/>
      <c r="EG546" s="53"/>
      <c r="EK546" s="243"/>
      <c r="EL546" s="243"/>
      <c r="EM546" s="243"/>
      <c r="EN546" s="243"/>
      <c r="EO546" s="243"/>
      <c r="ER546" s="53"/>
      <c r="EV546" s="243"/>
      <c r="EW546" s="243"/>
      <c r="EX546" s="243"/>
      <c r="EY546" s="243"/>
      <c r="IB546" s="53"/>
      <c r="IJ546" s="245"/>
      <c r="IM546" s="53"/>
      <c r="IU546" s="245"/>
    </row>
    <row r="547" spans="1:255" s="132" customFormat="1" x14ac:dyDescent="0.2">
      <c r="A547" s="53"/>
      <c r="B547"/>
      <c r="C547"/>
      <c r="D547"/>
      <c r="E547"/>
      <c r="F547"/>
      <c r="G547"/>
      <c r="H547"/>
      <c r="I547"/>
      <c r="J547"/>
      <c r="K547"/>
      <c r="L547"/>
      <c r="M547"/>
      <c r="N547"/>
      <c r="O547" s="53"/>
      <c r="P547"/>
      <c r="Q547"/>
      <c r="R547"/>
      <c r="S547"/>
      <c r="T547"/>
      <c r="U547"/>
      <c r="V547"/>
      <c r="W547"/>
      <c r="Y547" s="53"/>
      <c r="AI547" s="53"/>
      <c r="AS547" s="53"/>
      <c r="BC547" s="53"/>
      <c r="BM547" s="53"/>
      <c r="BW547" s="53"/>
      <c r="CG547" s="53"/>
      <c r="CR547" s="53"/>
      <c r="CV547" s="243"/>
      <c r="CW547" s="243"/>
      <c r="CX547" s="243"/>
      <c r="CY547" s="243"/>
      <c r="CZ547" s="243"/>
      <c r="DC547" s="53"/>
      <c r="DG547" s="243"/>
      <c r="DH547" s="243"/>
      <c r="DI547" s="243"/>
      <c r="DJ547" s="243"/>
      <c r="DM547" s="53"/>
      <c r="DQ547" s="243"/>
      <c r="DR547" s="243"/>
      <c r="DS547" s="243"/>
      <c r="DT547" s="243"/>
      <c r="DW547" s="53"/>
      <c r="EA547" s="243"/>
      <c r="EB547" s="243"/>
      <c r="EC547" s="243"/>
      <c r="ED547" s="243"/>
      <c r="EG547" s="53"/>
      <c r="EK547" s="243"/>
      <c r="EL547" s="243"/>
      <c r="EM547" s="243"/>
      <c r="EN547" s="243"/>
      <c r="EO547" s="243"/>
      <c r="ER547" s="53"/>
      <c r="EV547" s="243"/>
      <c r="EW547" s="243"/>
      <c r="EX547" s="243"/>
      <c r="EY547" s="243"/>
      <c r="IB547" s="53"/>
      <c r="IJ547" s="245"/>
      <c r="IM547" s="53"/>
      <c r="IU547" s="245"/>
    </row>
    <row r="548" spans="1:255" s="132" customFormat="1" x14ac:dyDescent="0.2">
      <c r="A548" s="53"/>
      <c r="B548"/>
      <c r="C548"/>
      <c r="D548"/>
      <c r="E548"/>
      <c r="F548"/>
      <c r="G548"/>
      <c r="H548"/>
      <c r="I548"/>
      <c r="J548"/>
      <c r="K548"/>
      <c r="L548"/>
      <c r="M548"/>
      <c r="N548"/>
      <c r="O548" s="53"/>
      <c r="P548"/>
      <c r="Q548"/>
      <c r="R548"/>
      <c r="S548"/>
      <c r="T548"/>
      <c r="U548"/>
      <c r="V548"/>
      <c r="W548"/>
      <c r="Y548" s="53"/>
      <c r="AI548" s="53"/>
      <c r="AS548" s="53"/>
      <c r="BC548" s="53"/>
      <c r="BM548" s="53"/>
      <c r="BW548" s="53"/>
      <c r="CG548" s="53"/>
      <c r="CR548" s="53"/>
      <c r="CV548" s="243"/>
      <c r="CW548" s="243"/>
      <c r="CX548" s="243"/>
      <c r="CY548" s="243"/>
      <c r="CZ548" s="243"/>
      <c r="DC548" s="53"/>
      <c r="DG548" s="243"/>
      <c r="DH548" s="243"/>
      <c r="DI548" s="243"/>
      <c r="DJ548" s="243"/>
      <c r="DM548" s="53"/>
      <c r="DQ548" s="243"/>
      <c r="DR548" s="243"/>
      <c r="DS548" s="243"/>
      <c r="DT548" s="243"/>
      <c r="DW548" s="53"/>
      <c r="EA548" s="243"/>
      <c r="EB548" s="243"/>
      <c r="EC548" s="243"/>
      <c r="ED548" s="243"/>
      <c r="EG548" s="53"/>
      <c r="EK548" s="243"/>
      <c r="EL548" s="243"/>
      <c r="EM548" s="243"/>
      <c r="EN548" s="243"/>
      <c r="EO548" s="243"/>
      <c r="ER548" s="53"/>
      <c r="EV548" s="243"/>
      <c r="EW548" s="243"/>
      <c r="EX548" s="243"/>
      <c r="EY548" s="243"/>
      <c r="IB548" s="53"/>
      <c r="IJ548" s="245"/>
      <c r="IM548" s="53"/>
      <c r="IU548" s="245"/>
    </row>
    <row r="549" spans="1:255" s="132" customFormat="1" x14ac:dyDescent="0.2">
      <c r="A549" s="53"/>
      <c r="B549"/>
      <c r="C549"/>
      <c r="D549"/>
      <c r="E549"/>
      <c r="F549"/>
      <c r="G549"/>
      <c r="H549"/>
      <c r="I549"/>
      <c r="J549"/>
      <c r="K549"/>
      <c r="L549"/>
      <c r="M549"/>
      <c r="N549"/>
      <c r="O549" s="53"/>
      <c r="P549"/>
      <c r="Q549"/>
      <c r="R549"/>
      <c r="S549"/>
      <c r="T549"/>
      <c r="U549"/>
      <c r="V549"/>
      <c r="W549"/>
      <c r="Y549" s="53"/>
      <c r="AI549" s="53"/>
      <c r="AS549" s="53"/>
      <c r="BC549" s="53"/>
      <c r="BM549" s="53"/>
      <c r="BW549" s="53"/>
      <c r="CG549" s="53"/>
      <c r="CR549" s="53"/>
      <c r="CV549" s="243"/>
      <c r="CW549" s="243"/>
      <c r="CX549" s="243"/>
      <c r="CY549" s="243"/>
      <c r="CZ549" s="243"/>
      <c r="DC549" s="53"/>
      <c r="DG549" s="243"/>
      <c r="DH549" s="243"/>
      <c r="DI549" s="243"/>
      <c r="DJ549" s="243"/>
      <c r="DM549" s="53"/>
      <c r="DQ549" s="243"/>
      <c r="DR549" s="243"/>
      <c r="DS549" s="243"/>
      <c r="DT549" s="243"/>
      <c r="DW549" s="53"/>
      <c r="EA549" s="243"/>
      <c r="EB549" s="243"/>
      <c r="EC549" s="243"/>
      <c r="ED549" s="243"/>
      <c r="EG549" s="53"/>
      <c r="EK549" s="243"/>
      <c r="EL549" s="243"/>
      <c r="EM549" s="243"/>
      <c r="EN549" s="243"/>
      <c r="EO549" s="243"/>
      <c r="ER549" s="53"/>
      <c r="EV549" s="243"/>
      <c r="EW549" s="243"/>
      <c r="EX549" s="243"/>
      <c r="EY549" s="243"/>
      <c r="IB549" s="53"/>
      <c r="IJ549" s="245"/>
      <c r="IM549" s="53"/>
      <c r="IU549" s="245"/>
    </row>
    <row r="550" spans="1:255" s="132" customFormat="1" x14ac:dyDescent="0.2">
      <c r="A550" s="53"/>
      <c r="B550"/>
      <c r="C550"/>
      <c r="D550"/>
      <c r="E550"/>
      <c r="F550"/>
      <c r="G550"/>
      <c r="H550"/>
      <c r="I550"/>
      <c r="J550"/>
      <c r="K550"/>
      <c r="L550"/>
      <c r="M550"/>
      <c r="N550"/>
      <c r="O550" s="53"/>
      <c r="P550"/>
      <c r="Q550"/>
      <c r="R550"/>
      <c r="S550"/>
      <c r="T550"/>
      <c r="U550"/>
      <c r="V550"/>
      <c r="W550"/>
      <c r="Y550" s="53"/>
      <c r="AI550" s="53"/>
      <c r="AS550" s="53"/>
      <c r="BC550" s="53"/>
      <c r="BM550" s="53"/>
      <c r="BW550" s="53"/>
      <c r="CG550" s="53"/>
      <c r="CR550" s="53"/>
      <c r="CV550" s="243"/>
      <c r="CW550" s="243"/>
      <c r="CX550" s="243"/>
      <c r="CY550" s="243"/>
      <c r="CZ550" s="243"/>
      <c r="DC550" s="53"/>
      <c r="DG550" s="243"/>
      <c r="DH550" s="243"/>
      <c r="DI550" s="243"/>
      <c r="DJ550" s="243"/>
      <c r="DM550" s="53"/>
      <c r="DQ550" s="243"/>
      <c r="DR550" s="243"/>
      <c r="DS550" s="243"/>
      <c r="DT550" s="243"/>
      <c r="DW550" s="53"/>
      <c r="EA550" s="243"/>
      <c r="EB550" s="243"/>
      <c r="EC550" s="243"/>
      <c r="ED550" s="243"/>
      <c r="EG550" s="53"/>
      <c r="EK550" s="243"/>
      <c r="EL550" s="243"/>
      <c r="EM550" s="243"/>
      <c r="EN550" s="243"/>
      <c r="EO550" s="243"/>
      <c r="ER550" s="53"/>
      <c r="EV550" s="243"/>
      <c r="EW550" s="243"/>
      <c r="EX550" s="243"/>
      <c r="EY550" s="243"/>
      <c r="IB550" s="53"/>
      <c r="IJ550" s="245"/>
      <c r="IM550" s="53"/>
      <c r="IU550" s="245"/>
    </row>
    <row r="551" spans="1:255" s="132" customFormat="1" x14ac:dyDescent="0.2">
      <c r="A551" s="53"/>
      <c r="B551"/>
      <c r="C551"/>
      <c r="D551"/>
      <c r="E551"/>
      <c r="F551"/>
      <c r="G551"/>
      <c r="H551"/>
      <c r="I551"/>
      <c r="J551"/>
      <c r="K551"/>
      <c r="L551"/>
      <c r="M551"/>
      <c r="N551"/>
      <c r="O551" s="53"/>
      <c r="P551"/>
      <c r="Q551"/>
      <c r="R551"/>
      <c r="S551"/>
      <c r="T551"/>
      <c r="U551"/>
      <c r="V551"/>
      <c r="W551"/>
      <c r="Y551" s="53"/>
      <c r="AI551" s="53"/>
      <c r="AS551" s="53"/>
      <c r="BC551" s="53"/>
      <c r="BM551" s="53"/>
      <c r="BW551" s="53"/>
      <c r="CG551" s="53"/>
      <c r="CR551" s="53"/>
      <c r="CV551" s="243"/>
      <c r="CW551" s="243"/>
      <c r="CX551" s="243"/>
      <c r="CY551" s="243"/>
      <c r="CZ551" s="243"/>
      <c r="DC551" s="53"/>
      <c r="DG551" s="243"/>
      <c r="DH551" s="243"/>
      <c r="DI551" s="243"/>
      <c r="DJ551" s="243"/>
      <c r="DM551" s="53"/>
      <c r="DQ551" s="243"/>
      <c r="DR551" s="243"/>
      <c r="DS551" s="243"/>
      <c r="DT551" s="243"/>
      <c r="DW551" s="53"/>
      <c r="EA551" s="243"/>
      <c r="EB551" s="243"/>
      <c r="EC551" s="243"/>
      <c r="ED551" s="243"/>
      <c r="EG551" s="53"/>
      <c r="EK551" s="243"/>
      <c r="EL551" s="243"/>
      <c r="EM551" s="243"/>
      <c r="EN551" s="243"/>
      <c r="EO551" s="243"/>
      <c r="ER551" s="53"/>
      <c r="EV551" s="243"/>
      <c r="EW551" s="243"/>
      <c r="EX551" s="243"/>
      <c r="EY551" s="243"/>
      <c r="IB551" s="53"/>
      <c r="IJ551" s="245"/>
      <c r="IM551" s="53"/>
      <c r="IU551" s="245"/>
    </row>
    <row r="552" spans="1:255" s="132" customFormat="1" x14ac:dyDescent="0.2">
      <c r="A552" s="53"/>
      <c r="B552"/>
      <c r="C552"/>
      <c r="D552"/>
      <c r="E552"/>
      <c r="F552"/>
      <c r="G552"/>
      <c r="H552"/>
      <c r="I552"/>
      <c r="J552"/>
      <c r="K552"/>
      <c r="L552"/>
      <c r="M552"/>
      <c r="N552"/>
      <c r="O552" s="53"/>
      <c r="P552"/>
      <c r="Q552"/>
      <c r="R552"/>
      <c r="S552"/>
      <c r="T552"/>
      <c r="U552"/>
      <c r="V552"/>
      <c r="W552"/>
      <c r="Y552" s="53"/>
      <c r="AI552" s="53"/>
      <c r="AS552" s="53"/>
      <c r="BC552" s="53"/>
      <c r="BM552" s="53"/>
      <c r="BW552" s="53"/>
      <c r="CG552" s="53"/>
      <c r="CR552" s="53"/>
      <c r="CV552" s="243"/>
      <c r="CW552" s="243"/>
      <c r="CX552" s="243"/>
      <c r="CY552" s="243"/>
      <c r="CZ552" s="243"/>
      <c r="DC552" s="53"/>
      <c r="DG552" s="243"/>
      <c r="DH552" s="243"/>
      <c r="DI552" s="243"/>
      <c r="DJ552" s="243"/>
      <c r="DM552" s="53"/>
      <c r="DQ552" s="243"/>
      <c r="DR552" s="243"/>
      <c r="DS552" s="243"/>
      <c r="DT552" s="243"/>
      <c r="DW552" s="53"/>
      <c r="EA552" s="243"/>
      <c r="EB552" s="243"/>
      <c r="EC552" s="243"/>
      <c r="ED552" s="243"/>
      <c r="EG552" s="53"/>
      <c r="EK552" s="243"/>
      <c r="EL552" s="243"/>
      <c r="EM552" s="243"/>
      <c r="EN552" s="243"/>
      <c r="EO552" s="243"/>
      <c r="ER552" s="53"/>
      <c r="EV552" s="243"/>
      <c r="EW552" s="243"/>
      <c r="EX552" s="243"/>
      <c r="EY552" s="243"/>
      <c r="IB552" s="53"/>
      <c r="IJ552" s="245"/>
      <c r="IM552" s="53"/>
      <c r="IU552" s="245"/>
    </row>
    <row r="553" spans="1:255" s="132" customFormat="1" x14ac:dyDescent="0.2">
      <c r="A553" s="53"/>
      <c r="B553"/>
      <c r="C553"/>
      <c r="D553"/>
      <c r="E553"/>
      <c r="F553"/>
      <c r="G553"/>
      <c r="H553"/>
      <c r="I553"/>
      <c r="J553"/>
      <c r="K553"/>
      <c r="L553"/>
      <c r="M553"/>
      <c r="N553"/>
      <c r="O553" s="53"/>
      <c r="P553"/>
      <c r="Q553"/>
      <c r="R553"/>
      <c r="S553"/>
      <c r="T553"/>
      <c r="U553"/>
      <c r="V553"/>
      <c r="W553"/>
      <c r="Y553" s="53"/>
      <c r="AI553" s="53"/>
      <c r="AS553" s="53"/>
      <c r="BC553" s="53"/>
      <c r="BM553" s="53"/>
      <c r="BW553" s="53"/>
      <c r="CG553" s="53"/>
      <c r="CR553" s="53"/>
      <c r="CV553" s="243"/>
      <c r="CW553" s="243"/>
      <c r="CX553" s="243"/>
      <c r="CY553" s="243"/>
      <c r="CZ553" s="243"/>
      <c r="DC553" s="53"/>
      <c r="DG553" s="243"/>
      <c r="DH553" s="243"/>
      <c r="DI553" s="243"/>
      <c r="DJ553" s="243"/>
      <c r="DM553" s="53"/>
      <c r="DQ553" s="243"/>
      <c r="DR553" s="243"/>
      <c r="DS553" s="243"/>
      <c r="DT553" s="243"/>
      <c r="DW553" s="53"/>
      <c r="EA553" s="243"/>
      <c r="EB553" s="243"/>
      <c r="EC553" s="243"/>
      <c r="ED553" s="243"/>
      <c r="EG553" s="53"/>
      <c r="EK553" s="243"/>
      <c r="EL553" s="243"/>
      <c r="EM553" s="243"/>
      <c r="EN553" s="243"/>
      <c r="EO553" s="243"/>
      <c r="ER553" s="53"/>
      <c r="EV553" s="243"/>
      <c r="EW553" s="243"/>
      <c r="EX553" s="243"/>
      <c r="EY553" s="243"/>
      <c r="IB553" s="53"/>
      <c r="IJ553" s="245"/>
      <c r="IM553" s="53"/>
      <c r="IU553" s="245"/>
    </row>
    <row r="554" spans="1:255" s="132" customFormat="1" x14ac:dyDescent="0.2">
      <c r="A554" s="53"/>
      <c r="B554"/>
      <c r="C554"/>
      <c r="D554"/>
      <c r="E554"/>
      <c r="F554"/>
      <c r="G554"/>
      <c r="H554"/>
      <c r="I554"/>
      <c r="J554"/>
      <c r="K554"/>
      <c r="L554"/>
      <c r="M554"/>
      <c r="N554"/>
      <c r="O554" s="53"/>
      <c r="P554"/>
      <c r="Q554"/>
      <c r="R554"/>
      <c r="S554"/>
      <c r="T554"/>
      <c r="U554"/>
      <c r="V554"/>
      <c r="W554"/>
      <c r="Y554" s="53"/>
      <c r="AI554" s="53"/>
      <c r="AS554" s="53"/>
      <c r="BC554" s="53"/>
      <c r="BM554" s="53"/>
      <c r="BW554" s="53"/>
      <c r="CG554" s="53"/>
      <c r="CR554" s="53"/>
      <c r="CV554" s="243"/>
      <c r="CW554" s="243"/>
      <c r="CX554" s="243"/>
      <c r="CY554" s="243"/>
      <c r="CZ554" s="243"/>
      <c r="DC554" s="53"/>
      <c r="DG554" s="243"/>
      <c r="DH554" s="243"/>
      <c r="DI554" s="243"/>
      <c r="DJ554" s="243"/>
      <c r="DM554" s="53"/>
      <c r="DQ554" s="243"/>
      <c r="DR554" s="243"/>
      <c r="DS554" s="243"/>
      <c r="DT554" s="243"/>
      <c r="DW554" s="53"/>
      <c r="EA554" s="243"/>
      <c r="EB554" s="243"/>
      <c r="EC554" s="243"/>
      <c r="ED554" s="243"/>
      <c r="EG554" s="53"/>
      <c r="EK554" s="243"/>
      <c r="EL554" s="243"/>
      <c r="EM554" s="243"/>
      <c r="EN554" s="243"/>
      <c r="EO554" s="243"/>
      <c r="ER554" s="53"/>
      <c r="EV554" s="243"/>
      <c r="EW554" s="243"/>
      <c r="EX554" s="243"/>
      <c r="EY554" s="243"/>
      <c r="IB554" s="53"/>
      <c r="IJ554" s="245"/>
      <c r="IM554" s="53"/>
      <c r="IU554" s="245"/>
    </row>
    <row r="555" spans="1:255" s="132" customFormat="1" x14ac:dyDescent="0.2">
      <c r="A555" s="53"/>
      <c r="B555"/>
      <c r="C555"/>
      <c r="D555"/>
      <c r="E555"/>
      <c r="F555"/>
      <c r="G555"/>
      <c r="H555"/>
      <c r="I555"/>
      <c r="J555"/>
      <c r="K555"/>
      <c r="L555"/>
      <c r="M555"/>
      <c r="N555"/>
      <c r="O555" s="53"/>
      <c r="P555"/>
      <c r="Q555"/>
      <c r="R555"/>
      <c r="S555"/>
      <c r="T555"/>
      <c r="U555"/>
      <c r="V555"/>
      <c r="W555"/>
      <c r="Y555" s="53"/>
      <c r="AI555" s="53"/>
      <c r="AS555" s="53"/>
      <c r="BC555" s="53"/>
      <c r="BM555" s="53"/>
      <c r="BW555" s="53"/>
      <c r="CG555" s="53"/>
      <c r="CR555" s="53"/>
      <c r="CV555" s="243"/>
      <c r="CW555" s="243"/>
      <c r="CX555" s="243"/>
      <c r="CY555" s="243"/>
      <c r="CZ555" s="243"/>
      <c r="DC555" s="53"/>
      <c r="DG555" s="243"/>
      <c r="DH555" s="243"/>
      <c r="DI555" s="243"/>
      <c r="DJ555" s="243"/>
      <c r="DM555" s="53"/>
      <c r="DQ555" s="243"/>
      <c r="DR555" s="243"/>
      <c r="DS555" s="243"/>
      <c r="DT555" s="243"/>
      <c r="DW555" s="53"/>
      <c r="EA555" s="243"/>
      <c r="EB555" s="243"/>
      <c r="EC555" s="243"/>
      <c r="ED555" s="243"/>
      <c r="EG555" s="53"/>
      <c r="EK555" s="243"/>
      <c r="EL555" s="243"/>
      <c r="EM555" s="243"/>
      <c r="EN555" s="243"/>
      <c r="EO555" s="243"/>
      <c r="ER555" s="53"/>
      <c r="EV555" s="243"/>
      <c r="EW555" s="243"/>
      <c r="EX555" s="243"/>
      <c r="EY555" s="243"/>
      <c r="IB555" s="53"/>
      <c r="IJ555" s="245"/>
      <c r="IM555" s="53"/>
      <c r="IU555" s="245"/>
    </row>
    <row r="556" spans="1:255" s="132" customFormat="1" x14ac:dyDescent="0.2">
      <c r="A556" s="53"/>
      <c r="B556"/>
      <c r="C556"/>
      <c r="D556"/>
      <c r="E556"/>
      <c r="F556"/>
      <c r="G556"/>
      <c r="H556"/>
      <c r="I556"/>
      <c r="J556"/>
      <c r="K556"/>
      <c r="L556"/>
      <c r="M556"/>
      <c r="N556"/>
      <c r="O556" s="53"/>
      <c r="P556"/>
      <c r="Q556"/>
      <c r="R556"/>
      <c r="S556"/>
      <c r="T556"/>
      <c r="U556"/>
      <c r="V556"/>
      <c r="W556"/>
      <c r="Y556" s="53"/>
      <c r="AI556" s="53"/>
      <c r="AS556" s="53"/>
      <c r="BC556" s="53"/>
      <c r="BM556" s="53"/>
      <c r="BW556" s="53"/>
      <c r="CG556" s="53"/>
      <c r="CR556" s="53"/>
      <c r="CV556" s="243"/>
      <c r="CW556" s="243"/>
      <c r="CX556" s="243"/>
      <c r="CY556" s="243"/>
      <c r="CZ556" s="243"/>
      <c r="DC556" s="53"/>
      <c r="DG556" s="243"/>
      <c r="DH556" s="243"/>
      <c r="DI556" s="243"/>
      <c r="DJ556" s="243"/>
      <c r="DM556" s="53"/>
      <c r="DQ556" s="243"/>
      <c r="DR556" s="243"/>
      <c r="DS556" s="243"/>
      <c r="DT556" s="243"/>
      <c r="DW556" s="53"/>
      <c r="EA556" s="243"/>
      <c r="EB556" s="243"/>
      <c r="EC556" s="243"/>
      <c r="ED556" s="243"/>
      <c r="EG556" s="53"/>
      <c r="EK556" s="243"/>
      <c r="EL556" s="243"/>
      <c r="EM556" s="243"/>
      <c r="EN556" s="243"/>
      <c r="EO556" s="243"/>
      <c r="ER556" s="53"/>
      <c r="EV556" s="243"/>
      <c r="EW556" s="243"/>
      <c r="EX556" s="243"/>
      <c r="EY556" s="243"/>
      <c r="IB556" s="53"/>
      <c r="IJ556" s="245"/>
      <c r="IM556" s="53"/>
      <c r="IU556" s="245"/>
    </row>
    <row r="557" spans="1:255" s="132" customFormat="1" x14ac:dyDescent="0.2">
      <c r="A557" s="53"/>
      <c r="B557"/>
      <c r="C557"/>
      <c r="D557"/>
      <c r="E557"/>
      <c r="F557"/>
      <c r="G557"/>
      <c r="H557"/>
      <c r="I557"/>
      <c r="J557"/>
      <c r="K557"/>
      <c r="L557"/>
      <c r="M557"/>
      <c r="N557"/>
      <c r="O557" s="53"/>
      <c r="P557"/>
      <c r="Q557"/>
      <c r="R557"/>
      <c r="S557"/>
      <c r="T557"/>
      <c r="U557"/>
      <c r="V557"/>
      <c r="W557"/>
      <c r="Y557" s="53"/>
      <c r="AI557" s="53"/>
      <c r="AS557" s="53"/>
      <c r="BC557" s="53"/>
      <c r="BM557" s="53"/>
      <c r="BW557" s="53"/>
      <c r="CG557" s="53"/>
      <c r="CR557" s="53"/>
      <c r="CV557" s="243"/>
      <c r="CW557" s="243"/>
      <c r="CX557" s="243"/>
      <c r="CY557" s="243"/>
      <c r="CZ557" s="243"/>
      <c r="DC557" s="53"/>
      <c r="DG557" s="243"/>
      <c r="DH557" s="243"/>
      <c r="DI557" s="243"/>
      <c r="DJ557" s="243"/>
      <c r="DM557" s="53"/>
      <c r="DQ557" s="243"/>
      <c r="DR557" s="243"/>
      <c r="DS557" s="243"/>
      <c r="DT557" s="243"/>
      <c r="DW557" s="53"/>
      <c r="EA557" s="243"/>
      <c r="EB557" s="243"/>
      <c r="EC557" s="243"/>
      <c r="ED557" s="243"/>
      <c r="EG557" s="53"/>
      <c r="EK557" s="243"/>
      <c r="EL557" s="243"/>
      <c r="EM557" s="243"/>
      <c r="EN557" s="243"/>
      <c r="EO557" s="243"/>
      <c r="ER557" s="53"/>
      <c r="EV557" s="243"/>
      <c r="EW557" s="243"/>
      <c r="EX557" s="243"/>
      <c r="EY557" s="243"/>
      <c r="IB557" s="53"/>
      <c r="IJ557" s="245"/>
      <c r="IM557" s="53"/>
      <c r="IU557" s="245"/>
    </row>
    <row r="558" spans="1:255" s="132" customFormat="1" x14ac:dyDescent="0.2">
      <c r="A558" s="53"/>
      <c r="B558"/>
      <c r="C558"/>
      <c r="D558"/>
      <c r="E558"/>
      <c r="F558"/>
      <c r="G558"/>
      <c r="H558"/>
      <c r="I558"/>
      <c r="J558"/>
      <c r="K558"/>
      <c r="L558"/>
      <c r="M558"/>
      <c r="N558"/>
      <c r="O558" s="53"/>
      <c r="P558"/>
      <c r="Q558"/>
      <c r="R558"/>
      <c r="S558"/>
      <c r="T558"/>
      <c r="U558"/>
      <c r="V558"/>
      <c r="W558"/>
      <c r="Y558" s="53"/>
      <c r="AI558" s="53"/>
      <c r="AS558" s="53"/>
      <c r="BC558" s="53"/>
      <c r="BM558" s="53"/>
      <c r="BW558" s="53"/>
      <c r="CG558" s="53"/>
      <c r="CR558" s="53"/>
      <c r="CV558" s="243"/>
      <c r="CW558" s="243"/>
      <c r="CX558" s="243"/>
      <c r="CY558" s="243"/>
      <c r="CZ558" s="243"/>
      <c r="DC558" s="53"/>
      <c r="DG558" s="243"/>
      <c r="DH558" s="243"/>
      <c r="DI558" s="243"/>
      <c r="DJ558" s="243"/>
      <c r="DM558" s="53"/>
      <c r="DQ558" s="243"/>
      <c r="DR558" s="243"/>
      <c r="DS558" s="243"/>
      <c r="DT558" s="243"/>
      <c r="DW558" s="53"/>
      <c r="EA558" s="243"/>
      <c r="EB558" s="243"/>
      <c r="EC558" s="243"/>
      <c r="ED558" s="243"/>
      <c r="EG558" s="53"/>
      <c r="EK558" s="243"/>
      <c r="EL558" s="243"/>
      <c r="EM558" s="243"/>
      <c r="EN558" s="243"/>
      <c r="EO558" s="243"/>
      <c r="ER558" s="53"/>
      <c r="EV558" s="243"/>
      <c r="EW558" s="243"/>
      <c r="EX558" s="243"/>
      <c r="EY558" s="243"/>
      <c r="IB558" s="53"/>
      <c r="IJ558" s="245"/>
      <c r="IM558" s="53"/>
      <c r="IU558" s="245"/>
    </row>
    <row r="559" spans="1:255" s="132" customFormat="1" x14ac:dyDescent="0.2">
      <c r="A559" s="53"/>
      <c r="B559"/>
      <c r="C559"/>
      <c r="D559"/>
      <c r="E559"/>
      <c r="F559"/>
      <c r="G559"/>
      <c r="H559"/>
      <c r="I559"/>
      <c r="J559"/>
      <c r="K559"/>
      <c r="L559"/>
      <c r="M559"/>
      <c r="N559"/>
      <c r="O559" s="53"/>
      <c r="P559"/>
      <c r="Q559"/>
      <c r="R559"/>
      <c r="S559"/>
      <c r="T559"/>
      <c r="U559"/>
      <c r="V559"/>
      <c r="W559"/>
      <c r="Y559" s="53"/>
      <c r="AI559" s="53"/>
      <c r="AS559" s="53"/>
      <c r="BC559" s="53"/>
      <c r="BM559" s="53"/>
      <c r="BW559" s="53"/>
      <c r="CG559" s="53"/>
      <c r="CR559" s="53"/>
      <c r="CV559" s="243"/>
      <c r="CW559" s="243"/>
      <c r="CX559" s="243"/>
      <c r="CY559" s="243"/>
      <c r="CZ559" s="243"/>
      <c r="DC559" s="53"/>
      <c r="DG559" s="243"/>
      <c r="DH559" s="243"/>
      <c r="DI559" s="243"/>
      <c r="DJ559" s="243"/>
      <c r="DM559" s="53"/>
      <c r="DQ559" s="243"/>
      <c r="DR559" s="243"/>
      <c r="DS559" s="243"/>
      <c r="DT559" s="243"/>
      <c r="DW559" s="53"/>
      <c r="EA559" s="243"/>
      <c r="EB559" s="243"/>
      <c r="EC559" s="243"/>
      <c r="ED559" s="243"/>
      <c r="EG559" s="53"/>
      <c r="EK559" s="243"/>
      <c r="EL559" s="243"/>
      <c r="EM559" s="243"/>
      <c r="EN559" s="243"/>
      <c r="EO559" s="243"/>
      <c r="ER559" s="53"/>
      <c r="EV559" s="243"/>
      <c r="EW559" s="243"/>
      <c r="EX559" s="243"/>
      <c r="EY559" s="243"/>
      <c r="IB559" s="53"/>
      <c r="IJ559" s="245"/>
      <c r="IM559" s="53"/>
      <c r="IU559" s="245"/>
    </row>
    <row r="560" spans="1:255" s="132" customFormat="1" x14ac:dyDescent="0.2">
      <c r="A560" s="53"/>
      <c r="B560"/>
      <c r="C560"/>
      <c r="D560"/>
      <c r="E560"/>
      <c r="F560"/>
      <c r="G560"/>
      <c r="H560"/>
      <c r="I560"/>
      <c r="J560"/>
      <c r="K560"/>
      <c r="L560"/>
      <c r="M560"/>
      <c r="N560"/>
      <c r="O560" s="53"/>
      <c r="P560"/>
      <c r="Q560"/>
      <c r="R560"/>
      <c r="S560"/>
      <c r="T560"/>
      <c r="U560"/>
      <c r="V560"/>
      <c r="W560"/>
      <c r="Y560" s="53"/>
      <c r="AI560" s="53"/>
      <c r="AS560" s="53"/>
      <c r="BC560" s="53"/>
      <c r="BM560" s="53"/>
      <c r="BW560" s="53"/>
      <c r="CG560" s="53"/>
      <c r="CR560" s="53"/>
      <c r="CV560" s="243"/>
      <c r="CW560" s="243"/>
      <c r="CX560" s="243"/>
      <c r="CY560" s="243"/>
      <c r="CZ560" s="243"/>
      <c r="DC560" s="53"/>
      <c r="DG560" s="243"/>
      <c r="DH560" s="243"/>
      <c r="DI560" s="243"/>
      <c r="DJ560" s="243"/>
      <c r="DM560" s="53"/>
      <c r="DQ560" s="243"/>
      <c r="DR560" s="243"/>
      <c r="DS560" s="243"/>
      <c r="DT560" s="243"/>
      <c r="DW560" s="53"/>
      <c r="EA560" s="243"/>
      <c r="EB560" s="243"/>
      <c r="EC560" s="243"/>
      <c r="ED560" s="243"/>
      <c r="EG560" s="53"/>
      <c r="EK560" s="243"/>
      <c r="EL560" s="243"/>
      <c r="EM560" s="243"/>
      <c r="EN560" s="243"/>
      <c r="EO560" s="243"/>
      <c r="ER560" s="53"/>
      <c r="EV560" s="243"/>
      <c r="EW560" s="243"/>
      <c r="EX560" s="243"/>
      <c r="EY560" s="243"/>
      <c r="IB560" s="53"/>
      <c r="IJ560" s="245"/>
      <c r="IM560" s="53"/>
      <c r="IU560" s="245"/>
    </row>
    <row r="561" spans="1:255" s="132" customFormat="1" x14ac:dyDescent="0.2">
      <c r="A561" s="53"/>
      <c r="B561"/>
      <c r="C561"/>
      <c r="D561"/>
      <c r="E561"/>
      <c r="F561"/>
      <c r="G561"/>
      <c r="H561"/>
      <c r="I561"/>
      <c r="J561"/>
      <c r="K561"/>
      <c r="L561"/>
      <c r="M561"/>
      <c r="N561"/>
      <c r="O561" s="53"/>
      <c r="P561"/>
      <c r="Q561"/>
      <c r="R561"/>
      <c r="S561"/>
      <c r="T561"/>
      <c r="U561"/>
      <c r="V561"/>
      <c r="W561"/>
      <c r="Y561" s="53"/>
      <c r="AI561" s="53"/>
      <c r="AS561" s="53"/>
      <c r="BC561" s="53"/>
      <c r="BM561" s="53"/>
      <c r="BW561" s="53"/>
      <c r="CG561" s="53"/>
      <c r="CR561" s="53"/>
      <c r="CV561" s="243"/>
      <c r="CW561" s="243"/>
      <c r="CX561" s="243"/>
      <c r="CY561" s="243"/>
      <c r="CZ561" s="243"/>
      <c r="DC561" s="53"/>
      <c r="DG561" s="243"/>
      <c r="DH561" s="243"/>
      <c r="DI561" s="243"/>
      <c r="DJ561" s="243"/>
      <c r="DM561" s="53"/>
      <c r="DQ561" s="243"/>
      <c r="DR561" s="243"/>
      <c r="DS561" s="243"/>
      <c r="DT561" s="243"/>
      <c r="DW561" s="53"/>
      <c r="EA561" s="243"/>
      <c r="EB561" s="243"/>
      <c r="EC561" s="243"/>
      <c r="ED561" s="243"/>
      <c r="EG561" s="53"/>
      <c r="EK561" s="243"/>
      <c r="EL561" s="243"/>
      <c r="EM561" s="243"/>
      <c r="EN561" s="243"/>
      <c r="EO561" s="243"/>
      <c r="ER561" s="53"/>
      <c r="EV561" s="243"/>
      <c r="EW561" s="243"/>
      <c r="EX561" s="243"/>
      <c r="EY561" s="243"/>
      <c r="IB561" s="53"/>
      <c r="IJ561" s="245"/>
      <c r="IM561" s="53"/>
      <c r="IU561" s="245"/>
    </row>
    <row r="562" spans="1:255" s="132" customFormat="1" x14ac:dyDescent="0.2">
      <c r="A562" s="53"/>
      <c r="B562"/>
      <c r="C562"/>
      <c r="D562"/>
      <c r="E562"/>
      <c r="F562"/>
      <c r="G562"/>
      <c r="H562"/>
      <c r="I562"/>
      <c r="J562"/>
      <c r="K562"/>
      <c r="L562"/>
      <c r="M562"/>
      <c r="N562"/>
      <c r="O562" s="53"/>
      <c r="P562"/>
      <c r="Q562"/>
      <c r="R562"/>
      <c r="S562"/>
      <c r="T562"/>
      <c r="U562"/>
      <c r="V562"/>
      <c r="W562"/>
      <c r="Y562" s="53"/>
      <c r="AI562" s="53"/>
      <c r="AS562" s="53"/>
      <c r="BC562" s="53"/>
      <c r="BM562" s="53"/>
      <c r="BW562" s="53"/>
      <c r="CG562" s="53"/>
      <c r="CR562" s="53"/>
      <c r="CV562" s="243"/>
      <c r="CW562" s="243"/>
      <c r="CX562" s="243"/>
      <c r="CY562" s="243"/>
      <c r="CZ562" s="243"/>
      <c r="DC562" s="53"/>
      <c r="DG562" s="243"/>
      <c r="DH562" s="243"/>
      <c r="DI562" s="243"/>
      <c r="DJ562" s="243"/>
      <c r="DM562" s="53"/>
      <c r="DQ562" s="243"/>
      <c r="DR562" s="243"/>
      <c r="DS562" s="243"/>
      <c r="DT562" s="243"/>
      <c r="DW562" s="53"/>
      <c r="EA562" s="243"/>
      <c r="EB562" s="243"/>
      <c r="EC562" s="243"/>
      <c r="ED562" s="243"/>
      <c r="EG562" s="53"/>
      <c r="EK562" s="243"/>
      <c r="EL562" s="243"/>
      <c r="EM562" s="243"/>
      <c r="EN562" s="243"/>
      <c r="EO562" s="243"/>
      <c r="ER562" s="53"/>
      <c r="EV562" s="243"/>
      <c r="EW562" s="243"/>
      <c r="EX562" s="243"/>
      <c r="EY562" s="243"/>
      <c r="IB562" s="53"/>
      <c r="IJ562" s="245"/>
      <c r="IM562" s="53"/>
      <c r="IU562" s="245"/>
    </row>
    <row r="563" spans="1:255" s="132" customFormat="1" x14ac:dyDescent="0.2">
      <c r="A563" s="53"/>
      <c r="B563"/>
      <c r="C563"/>
      <c r="D563"/>
      <c r="E563"/>
      <c r="F563"/>
      <c r="G563"/>
      <c r="H563"/>
      <c r="I563"/>
      <c r="J563"/>
      <c r="K563"/>
      <c r="L563"/>
      <c r="M563"/>
      <c r="N563"/>
      <c r="O563" s="53"/>
      <c r="P563"/>
      <c r="Q563"/>
      <c r="R563"/>
      <c r="S563"/>
      <c r="T563"/>
      <c r="U563"/>
      <c r="V563"/>
      <c r="W563"/>
      <c r="Y563" s="53"/>
      <c r="AI563" s="53"/>
      <c r="AS563" s="53"/>
      <c r="BC563" s="53"/>
      <c r="BM563" s="53"/>
      <c r="BW563" s="53"/>
      <c r="CG563" s="53"/>
      <c r="CR563" s="53"/>
      <c r="CV563" s="243"/>
      <c r="CW563" s="243"/>
      <c r="CX563" s="243"/>
      <c r="CY563" s="243"/>
      <c r="CZ563" s="243"/>
      <c r="DC563" s="53"/>
      <c r="DG563" s="243"/>
      <c r="DH563" s="243"/>
      <c r="DI563" s="243"/>
      <c r="DJ563" s="243"/>
      <c r="DM563" s="53"/>
      <c r="DQ563" s="243"/>
      <c r="DR563" s="243"/>
      <c r="DS563" s="243"/>
      <c r="DT563" s="243"/>
      <c r="DW563" s="53"/>
      <c r="EA563" s="243"/>
      <c r="EB563" s="243"/>
      <c r="EC563" s="243"/>
      <c r="ED563" s="243"/>
      <c r="EG563" s="53"/>
      <c r="EK563" s="243"/>
      <c r="EL563" s="243"/>
      <c r="EM563" s="243"/>
      <c r="EN563" s="243"/>
      <c r="EO563" s="243"/>
      <c r="ER563" s="53"/>
      <c r="EV563" s="243"/>
      <c r="EW563" s="243"/>
      <c r="EX563" s="243"/>
      <c r="EY563" s="243"/>
      <c r="IB563" s="53"/>
      <c r="IJ563" s="245"/>
      <c r="IM563" s="53"/>
      <c r="IU563" s="245"/>
    </row>
    <row r="564" spans="1:255" s="132" customFormat="1" x14ac:dyDescent="0.2">
      <c r="A564" s="53"/>
      <c r="B564"/>
      <c r="C564"/>
      <c r="D564"/>
      <c r="E564"/>
      <c r="F564"/>
      <c r="G564"/>
      <c r="H564"/>
      <c r="I564"/>
      <c r="J564"/>
      <c r="K564"/>
      <c r="L564"/>
      <c r="M564"/>
      <c r="N564"/>
      <c r="O564" s="53"/>
      <c r="P564"/>
      <c r="Q564"/>
      <c r="R564"/>
      <c r="S564"/>
      <c r="T564"/>
      <c r="U564"/>
      <c r="V564"/>
      <c r="W564"/>
      <c r="Y564" s="53"/>
      <c r="AI564" s="53"/>
      <c r="AS564" s="53"/>
      <c r="BC564" s="53"/>
      <c r="BM564" s="53"/>
      <c r="BW564" s="53"/>
      <c r="CG564" s="53"/>
      <c r="CR564" s="53"/>
      <c r="CV564" s="243"/>
      <c r="CW564" s="243"/>
      <c r="CX564" s="243"/>
      <c r="CY564" s="243"/>
      <c r="CZ564" s="243"/>
      <c r="DC564" s="53"/>
      <c r="DG564" s="243"/>
      <c r="DH564" s="243"/>
      <c r="DI564" s="243"/>
      <c r="DJ564" s="243"/>
      <c r="DM564" s="53"/>
      <c r="DQ564" s="243"/>
      <c r="DR564" s="243"/>
      <c r="DS564" s="243"/>
      <c r="DT564" s="243"/>
      <c r="DW564" s="53"/>
      <c r="EA564" s="243"/>
      <c r="EB564" s="243"/>
      <c r="EC564" s="243"/>
      <c r="ED564" s="243"/>
      <c r="EG564" s="53"/>
      <c r="EK564" s="243"/>
      <c r="EL564" s="243"/>
      <c r="EM564" s="243"/>
      <c r="EN564" s="243"/>
      <c r="EO564" s="243"/>
      <c r="ER564" s="53"/>
      <c r="EV564" s="243"/>
      <c r="EW564" s="243"/>
      <c r="EX564" s="243"/>
      <c r="EY564" s="243"/>
      <c r="IB564" s="53"/>
      <c r="IJ564" s="245"/>
      <c r="IM564" s="53"/>
      <c r="IU564" s="245"/>
    </row>
    <row r="565" spans="1:255" s="132" customFormat="1" x14ac:dyDescent="0.2">
      <c r="A565" s="53"/>
      <c r="B565"/>
      <c r="C565"/>
      <c r="D565"/>
      <c r="E565"/>
      <c r="F565"/>
      <c r="G565"/>
      <c r="H565"/>
      <c r="I565"/>
      <c r="J565"/>
      <c r="K565"/>
      <c r="L565"/>
      <c r="M565"/>
      <c r="N565"/>
      <c r="O565" s="53"/>
      <c r="P565"/>
      <c r="Q565"/>
      <c r="R565"/>
      <c r="S565"/>
      <c r="T565"/>
      <c r="U565"/>
      <c r="V565"/>
      <c r="W565"/>
      <c r="Y565" s="53"/>
      <c r="AI565" s="53"/>
      <c r="AS565" s="53"/>
      <c r="BC565" s="53"/>
      <c r="BM565" s="53"/>
      <c r="BW565" s="53"/>
      <c r="CG565" s="53"/>
      <c r="CR565" s="53"/>
      <c r="CV565" s="243"/>
      <c r="CW565" s="243"/>
      <c r="CX565" s="243"/>
      <c r="CY565" s="243"/>
      <c r="CZ565" s="243"/>
      <c r="DC565" s="53"/>
      <c r="DG565" s="243"/>
      <c r="DH565" s="243"/>
      <c r="DI565" s="243"/>
      <c r="DJ565" s="243"/>
      <c r="DM565" s="53"/>
      <c r="DQ565" s="243"/>
      <c r="DR565" s="243"/>
      <c r="DS565" s="243"/>
      <c r="DT565" s="243"/>
      <c r="DW565" s="53"/>
      <c r="EA565" s="243"/>
      <c r="EB565" s="243"/>
      <c r="EC565" s="243"/>
      <c r="ED565" s="243"/>
      <c r="EG565" s="53"/>
      <c r="EK565" s="243"/>
      <c r="EL565" s="243"/>
      <c r="EM565" s="243"/>
      <c r="EN565" s="243"/>
      <c r="EO565" s="243"/>
      <c r="ER565" s="53"/>
      <c r="EV565" s="243"/>
      <c r="EW565" s="243"/>
      <c r="EX565" s="243"/>
      <c r="EY565" s="243"/>
      <c r="IB565" s="53"/>
      <c r="IJ565" s="245"/>
      <c r="IM565" s="53"/>
      <c r="IU565" s="245"/>
    </row>
    <row r="566" spans="1:255" s="132" customFormat="1" x14ac:dyDescent="0.2">
      <c r="A566" s="53"/>
      <c r="B566"/>
      <c r="C566"/>
      <c r="D566"/>
      <c r="E566"/>
      <c r="F566"/>
      <c r="G566"/>
      <c r="H566"/>
      <c r="I566"/>
      <c r="J566"/>
      <c r="K566"/>
      <c r="L566"/>
      <c r="M566"/>
      <c r="N566"/>
      <c r="O566" s="53"/>
      <c r="P566"/>
      <c r="Q566"/>
      <c r="R566"/>
      <c r="S566"/>
      <c r="T566"/>
      <c r="U566"/>
      <c r="V566"/>
      <c r="W566"/>
      <c r="Y566" s="53"/>
      <c r="AI566" s="53"/>
      <c r="AS566" s="53"/>
      <c r="BC566" s="53"/>
      <c r="BM566" s="53"/>
      <c r="BW566" s="53"/>
      <c r="CG566" s="53"/>
      <c r="CR566" s="53"/>
      <c r="CV566" s="243"/>
      <c r="CW566" s="243"/>
      <c r="CX566" s="243"/>
      <c r="CY566" s="243"/>
      <c r="CZ566" s="243"/>
      <c r="DC566" s="53"/>
      <c r="DG566" s="243"/>
      <c r="DH566" s="243"/>
      <c r="DI566" s="243"/>
      <c r="DJ566" s="243"/>
      <c r="DM566" s="53"/>
      <c r="DQ566" s="243"/>
      <c r="DR566" s="243"/>
      <c r="DS566" s="243"/>
      <c r="DT566" s="243"/>
      <c r="DW566" s="53"/>
      <c r="EA566" s="243"/>
      <c r="EB566" s="243"/>
      <c r="EC566" s="243"/>
      <c r="ED566" s="243"/>
      <c r="EG566" s="53"/>
      <c r="EK566" s="243"/>
      <c r="EL566" s="243"/>
      <c r="EM566" s="243"/>
      <c r="EN566" s="243"/>
      <c r="EO566" s="243"/>
      <c r="ER566" s="53"/>
      <c r="EV566" s="243"/>
      <c r="EW566" s="243"/>
      <c r="EX566" s="243"/>
      <c r="EY566" s="243"/>
      <c r="IB566" s="53"/>
      <c r="IJ566" s="245"/>
      <c r="IM566" s="53"/>
      <c r="IU566" s="245"/>
    </row>
    <row r="567" spans="1:255" s="132" customFormat="1" x14ac:dyDescent="0.2">
      <c r="A567" s="53"/>
      <c r="B567"/>
      <c r="C567"/>
      <c r="D567"/>
      <c r="E567"/>
      <c r="F567"/>
      <c r="G567"/>
      <c r="H567"/>
      <c r="I567"/>
      <c r="J567"/>
      <c r="K567"/>
      <c r="L567"/>
      <c r="M567"/>
      <c r="N567"/>
      <c r="O567" s="53"/>
      <c r="P567"/>
      <c r="Q567"/>
      <c r="R567"/>
      <c r="S567"/>
      <c r="T567"/>
      <c r="U567"/>
      <c r="V567"/>
      <c r="W567"/>
      <c r="Y567" s="53"/>
      <c r="AI567" s="53"/>
      <c r="AS567" s="53"/>
      <c r="BC567" s="53"/>
      <c r="BM567" s="53"/>
      <c r="BW567" s="53"/>
      <c r="CG567" s="53"/>
      <c r="CR567" s="53"/>
      <c r="CV567" s="243"/>
      <c r="CW567" s="243"/>
      <c r="CX567" s="243"/>
      <c r="CY567" s="243"/>
      <c r="CZ567" s="243"/>
      <c r="DC567" s="53"/>
      <c r="DG567" s="243"/>
      <c r="DH567" s="243"/>
      <c r="DI567" s="243"/>
      <c r="DJ567" s="243"/>
      <c r="DM567" s="53"/>
      <c r="DQ567" s="243"/>
      <c r="DR567" s="243"/>
      <c r="DS567" s="243"/>
      <c r="DT567" s="243"/>
      <c r="DW567" s="53"/>
      <c r="EA567" s="243"/>
      <c r="EB567" s="243"/>
      <c r="EC567" s="243"/>
      <c r="ED567" s="243"/>
      <c r="EG567" s="53"/>
      <c r="EK567" s="243"/>
      <c r="EL567" s="243"/>
      <c r="EM567" s="243"/>
      <c r="EN567" s="243"/>
      <c r="EO567" s="243"/>
      <c r="ER567" s="53"/>
      <c r="EV567" s="243"/>
      <c r="EW567" s="243"/>
      <c r="EX567" s="243"/>
      <c r="EY567" s="243"/>
      <c r="IB567" s="53"/>
      <c r="IJ567" s="245"/>
      <c r="IM567" s="53"/>
      <c r="IU567" s="245"/>
    </row>
    <row r="568" spans="1:255" s="132" customFormat="1" x14ac:dyDescent="0.2">
      <c r="A568" s="53"/>
      <c r="B568"/>
      <c r="C568"/>
      <c r="D568"/>
      <c r="E568"/>
      <c r="F568"/>
      <c r="G568"/>
      <c r="H568"/>
      <c r="I568"/>
      <c r="J568"/>
      <c r="K568"/>
      <c r="L568"/>
      <c r="M568"/>
      <c r="N568"/>
      <c r="O568" s="53"/>
      <c r="P568"/>
      <c r="Q568"/>
      <c r="R568"/>
      <c r="S568"/>
      <c r="T568"/>
      <c r="U568"/>
      <c r="V568"/>
      <c r="W568"/>
      <c r="Y568" s="53"/>
      <c r="AI568" s="53"/>
      <c r="AS568" s="53"/>
      <c r="BC568" s="53"/>
      <c r="BM568" s="53"/>
      <c r="BW568" s="53"/>
      <c r="CG568" s="53"/>
      <c r="CR568" s="53"/>
      <c r="CV568" s="243"/>
      <c r="CW568" s="243"/>
      <c r="CX568" s="243"/>
      <c r="CY568" s="243"/>
      <c r="CZ568" s="243"/>
      <c r="DC568" s="53"/>
      <c r="DG568" s="243"/>
      <c r="DH568" s="243"/>
      <c r="DI568" s="243"/>
      <c r="DJ568" s="243"/>
      <c r="DM568" s="53"/>
      <c r="DQ568" s="243"/>
      <c r="DR568" s="243"/>
      <c r="DS568" s="243"/>
      <c r="DT568" s="243"/>
      <c r="DW568" s="53"/>
      <c r="EA568" s="243"/>
      <c r="EB568" s="243"/>
      <c r="EC568" s="243"/>
      <c r="ED568" s="243"/>
      <c r="EG568" s="53"/>
      <c r="EK568" s="243"/>
      <c r="EL568" s="243"/>
      <c r="EM568" s="243"/>
      <c r="EN568" s="243"/>
      <c r="EO568" s="243"/>
      <c r="ER568" s="53"/>
      <c r="EV568" s="243"/>
      <c r="EW568" s="243"/>
      <c r="EX568" s="243"/>
      <c r="EY568" s="243"/>
      <c r="IB568" s="53"/>
      <c r="IJ568" s="245"/>
      <c r="IM568" s="53"/>
      <c r="IU568" s="245"/>
    </row>
    <row r="569" spans="1:255" s="132" customFormat="1" x14ac:dyDescent="0.2">
      <c r="A569" s="53"/>
      <c r="B569"/>
      <c r="C569"/>
      <c r="D569"/>
      <c r="E569"/>
      <c r="F569"/>
      <c r="G569"/>
      <c r="H569"/>
      <c r="I569"/>
      <c r="J569"/>
      <c r="K569"/>
      <c r="L569"/>
      <c r="M569"/>
      <c r="N569"/>
      <c r="O569" s="53"/>
      <c r="P569"/>
      <c r="Q569"/>
      <c r="R569"/>
      <c r="S569"/>
      <c r="T569"/>
      <c r="U569"/>
      <c r="V569"/>
      <c r="W569"/>
      <c r="Y569" s="53"/>
      <c r="AI569" s="53"/>
      <c r="AS569" s="53"/>
      <c r="BC569" s="53"/>
      <c r="BM569" s="53"/>
      <c r="BW569" s="53"/>
      <c r="CG569" s="53"/>
      <c r="CR569" s="53"/>
      <c r="CV569" s="243"/>
      <c r="CW569" s="243"/>
      <c r="CX569" s="243"/>
      <c r="CY569" s="243"/>
      <c r="CZ569" s="243"/>
      <c r="DC569" s="53"/>
      <c r="DG569" s="243"/>
      <c r="DH569" s="243"/>
      <c r="DI569" s="243"/>
      <c r="DJ569" s="243"/>
      <c r="DM569" s="53"/>
      <c r="DQ569" s="243"/>
      <c r="DR569" s="243"/>
      <c r="DS569" s="243"/>
      <c r="DT569" s="243"/>
      <c r="DW569" s="53"/>
      <c r="EA569" s="243"/>
      <c r="EB569" s="243"/>
      <c r="EC569" s="243"/>
      <c r="ED569" s="243"/>
      <c r="EG569" s="53"/>
      <c r="EK569" s="243"/>
      <c r="EL569" s="243"/>
      <c r="EM569" s="243"/>
      <c r="EN569" s="243"/>
      <c r="EO569" s="243"/>
      <c r="ER569" s="53"/>
      <c r="EV569" s="243"/>
      <c r="EW569" s="243"/>
      <c r="EX569" s="243"/>
      <c r="EY569" s="243"/>
      <c r="IB569" s="53"/>
      <c r="IJ569" s="245"/>
      <c r="IM569" s="53"/>
      <c r="IU569" s="245"/>
    </row>
    <row r="570" spans="1:255" s="132" customFormat="1" x14ac:dyDescent="0.2">
      <c r="A570" s="53"/>
      <c r="B570"/>
      <c r="C570"/>
      <c r="D570"/>
      <c r="E570"/>
      <c r="F570"/>
      <c r="G570"/>
      <c r="H570"/>
      <c r="I570"/>
      <c r="J570"/>
      <c r="K570"/>
      <c r="L570"/>
      <c r="M570"/>
      <c r="N570"/>
      <c r="O570" s="53"/>
      <c r="P570"/>
      <c r="Q570"/>
      <c r="R570"/>
      <c r="S570"/>
      <c r="T570"/>
      <c r="U570"/>
      <c r="V570"/>
      <c r="W570"/>
      <c r="Y570" s="53"/>
      <c r="AI570" s="53"/>
      <c r="AS570" s="53"/>
      <c r="BC570" s="53"/>
      <c r="BM570" s="53"/>
      <c r="BW570" s="53"/>
      <c r="CG570" s="53"/>
      <c r="CR570" s="53"/>
      <c r="CV570" s="243"/>
      <c r="CW570" s="243"/>
      <c r="CX570" s="243"/>
      <c r="CY570" s="243"/>
      <c r="CZ570" s="243"/>
      <c r="DC570" s="53"/>
      <c r="DG570" s="243"/>
      <c r="DH570" s="243"/>
      <c r="DI570" s="243"/>
      <c r="DJ570" s="243"/>
      <c r="DM570" s="53"/>
      <c r="DQ570" s="243"/>
      <c r="DR570" s="243"/>
      <c r="DS570" s="243"/>
      <c r="DT570" s="243"/>
      <c r="DW570" s="53"/>
      <c r="EA570" s="243"/>
      <c r="EB570" s="243"/>
      <c r="EC570" s="243"/>
      <c r="ED570" s="243"/>
      <c r="EG570" s="53"/>
      <c r="EK570" s="243"/>
      <c r="EL570" s="243"/>
      <c r="EM570" s="243"/>
      <c r="EN570" s="243"/>
      <c r="EO570" s="243"/>
      <c r="ER570" s="53"/>
      <c r="EV570" s="243"/>
      <c r="EW570" s="243"/>
      <c r="EX570" s="243"/>
      <c r="EY570" s="243"/>
      <c r="IB570" s="53"/>
      <c r="IJ570" s="245"/>
      <c r="IM570" s="53"/>
      <c r="IU570" s="245"/>
    </row>
    <row r="571" spans="1:255" s="132" customFormat="1" x14ac:dyDescent="0.2">
      <c r="A571" s="53"/>
      <c r="B571"/>
      <c r="C571"/>
      <c r="D571"/>
      <c r="E571"/>
      <c r="F571"/>
      <c r="G571"/>
      <c r="H571"/>
      <c r="I571"/>
      <c r="J571"/>
      <c r="K571"/>
      <c r="L571"/>
      <c r="M571"/>
      <c r="N571"/>
      <c r="O571" s="53"/>
      <c r="P571"/>
      <c r="Q571"/>
      <c r="R571"/>
      <c r="S571"/>
      <c r="T571"/>
      <c r="U571"/>
      <c r="V571"/>
      <c r="W571"/>
      <c r="Y571" s="53"/>
      <c r="AI571" s="53"/>
      <c r="AS571" s="53"/>
      <c r="BC571" s="53"/>
      <c r="BM571" s="53"/>
      <c r="BW571" s="53"/>
      <c r="CG571" s="53"/>
      <c r="CR571" s="53"/>
      <c r="CV571" s="243"/>
      <c r="CW571" s="243"/>
      <c r="CX571" s="243"/>
      <c r="CY571" s="243"/>
      <c r="CZ571" s="243"/>
      <c r="DC571" s="53"/>
      <c r="DG571" s="243"/>
      <c r="DH571" s="243"/>
      <c r="DI571" s="243"/>
      <c r="DJ571" s="243"/>
      <c r="DM571" s="53"/>
      <c r="DQ571" s="243"/>
      <c r="DR571" s="243"/>
      <c r="DS571" s="243"/>
      <c r="DT571" s="243"/>
      <c r="DW571" s="53"/>
      <c r="EA571" s="243"/>
      <c r="EB571" s="243"/>
      <c r="EC571" s="243"/>
      <c r="ED571" s="243"/>
      <c r="EG571" s="53"/>
      <c r="EK571" s="243"/>
      <c r="EL571" s="243"/>
      <c r="EM571" s="243"/>
      <c r="EN571" s="243"/>
      <c r="EO571" s="243"/>
      <c r="ER571" s="53"/>
      <c r="EV571" s="243"/>
      <c r="EW571" s="243"/>
      <c r="EX571" s="243"/>
      <c r="EY571" s="243"/>
      <c r="IB571" s="53"/>
      <c r="IJ571" s="245"/>
      <c r="IM571" s="53"/>
      <c r="IU571" s="245"/>
    </row>
    <row r="572" spans="1:255" s="132" customFormat="1" x14ac:dyDescent="0.2">
      <c r="A572" s="53"/>
      <c r="B572"/>
      <c r="C572"/>
      <c r="D572"/>
      <c r="E572"/>
      <c r="F572"/>
      <c r="G572"/>
      <c r="H572"/>
      <c r="I572"/>
      <c r="J572"/>
      <c r="K572"/>
      <c r="L572"/>
      <c r="M572"/>
      <c r="N572"/>
      <c r="O572" s="53"/>
      <c r="P572"/>
      <c r="Q572"/>
      <c r="R572"/>
      <c r="S572"/>
      <c r="T572"/>
      <c r="U572"/>
      <c r="V572"/>
      <c r="W572"/>
      <c r="Y572" s="53"/>
      <c r="AI572" s="53"/>
      <c r="AS572" s="53"/>
      <c r="BC572" s="53"/>
      <c r="BM572" s="53"/>
      <c r="BW572" s="53"/>
      <c r="CG572" s="53"/>
      <c r="CR572" s="53"/>
      <c r="CV572" s="243"/>
      <c r="CW572" s="243"/>
      <c r="CX572" s="243"/>
      <c r="CY572" s="243"/>
      <c r="CZ572" s="243"/>
      <c r="DC572" s="53"/>
      <c r="DG572" s="243"/>
      <c r="DH572" s="243"/>
      <c r="DI572" s="243"/>
      <c r="DJ572" s="243"/>
      <c r="DM572" s="53"/>
      <c r="DQ572" s="243"/>
      <c r="DR572" s="243"/>
      <c r="DS572" s="243"/>
      <c r="DT572" s="243"/>
      <c r="DW572" s="53"/>
      <c r="EA572" s="243"/>
      <c r="EB572" s="243"/>
      <c r="EC572" s="243"/>
      <c r="ED572" s="243"/>
      <c r="EG572" s="53"/>
      <c r="EK572" s="243"/>
      <c r="EL572" s="243"/>
      <c r="EM572" s="243"/>
      <c r="EN572" s="243"/>
      <c r="EO572" s="243"/>
      <c r="ER572" s="53"/>
      <c r="EV572" s="243"/>
      <c r="EW572" s="243"/>
      <c r="EX572" s="243"/>
      <c r="EY572" s="243"/>
      <c r="IB572" s="53"/>
      <c r="IJ572" s="245"/>
      <c r="IM572" s="53"/>
      <c r="IU572" s="245"/>
    </row>
    <row r="573" spans="1:255" s="132" customFormat="1" x14ac:dyDescent="0.2">
      <c r="A573" s="53"/>
      <c r="B573"/>
      <c r="C573"/>
      <c r="D573"/>
      <c r="E573"/>
      <c r="F573"/>
      <c r="G573"/>
      <c r="H573"/>
      <c r="I573"/>
      <c r="J573"/>
      <c r="K573"/>
      <c r="L573"/>
      <c r="M573"/>
      <c r="N573"/>
      <c r="O573" s="53"/>
      <c r="P573"/>
      <c r="Q573"/>
      <c r="R573"/>
      <c r="S573"/>
      <c r="T573"/>
      <c r="U573"/>
      <c r="V573"/>
      <c r="W573"/>
      <c r="Y573" s="53"/>
      <c r="AI573" s="53"/>
      <c r="AS573" s="53"/>
      <c r="BC573" s="53"/>
      <c r="BM573" s="53"/>
      <c r="BW573" s="53"/>
      <c r="CG573" s="53"/>
      <c r="CR573" s="53"/>
      <c r="CV573" s="243"/>
      <c r="CW573" s="243"/>
      <c r="CX573" s="243"/>
      <c r="CY573" s="243"/>
      <c r="CZ573" s="243"/>
      <c r="DC573" s="53"/>
      <c r="DG573" s="243"/>
      <c r="DH573" s="243"/>
      <c r="DI573" s="243"/>
      <c r="DJ573" s="243"/>
      <c r="DM573" s="53"/>
      <c r="DQ573" s="243"/>
      <c r="DR573" s="243"/>
      <c r="DS573" s="243"/>
      <c r="DT573" s="243"/>
      <c r="DW573" s="53"/>
      <c r="EA573" s="243"/>
      <c r="EB573" s="243"/>
      <c r="EC573" s="243"/>
      <c r="ED573" s="243"/>
      <c r="EG573" s="53"/>
      <c r="EK573" s="243"/>
      <c r="EL573" s="243"/>
      <c r="EM573" s="243"/>
      <c r="EN573" s="243"/>
      <c r="EO573" s="243"/>
      <c r="ER573" s="53"/>
      <c r="EV573" s="243"/>
      <c r="EW573" s="243"/>
      <c r="EX573" s="243"/>
      <c r="EY573" s="243"/>
      <c r="IB573" s="53"/>
      <c r="IJ573" s="245"/>
      <c r="IM573" s="53"/>
      <c r="IU573" s="245"/>
    </row>
    <row r="574" spans="1:255" s="132" customFormat="1" x14ac:dyDescent="0.2">
      <c r="A574" s="53"/>
      <c r="B574"/>
      <c r="C574"/>
      <c r="D574"/>
      <c r="E574"/>
      <c r="F574"/>
      <c r="G574"/>
      <c r="H574"/>
      <c r="I574"/>
      <c r="J574"/>
      <c r="K574"/>
      <c r="L574"/>
      <c r="M574"/>
      <c r="N574"/>
      <c r="O574" s="53"/>
      <c r="P574"/>
      <c r="Q574"/>
      <c r="R574"/>
      <c r="S574"/>
      <c r="T574"/>
      <c r="U574"/>
      <c r="V574"/>
      <c r="W574"/>
      <c r="Y574" s="53"/>
      <c r="AI574" s="53"/>
      <c r="AS574" s="53"/>
      <c r="BC574" s="53"/>
      <c r="BM574" s="53"/>
      <c r="BW574" s="53"/>
      <c r="CG574" s="53"/>
      <c r="CR574" s="53"/>
      <c r="CV574" s="243"/>
      <c r="CW574" s="243"/>
      <c r="CX574" s="243"/>
      <c r="CY574" s="243"/>
      <c r="CZ574" s="243"/>
      <c r="DC574" s="53"/>
      <c r="DG574" s="243"/>
      <c r="DH574" s="243"/>
      <c r="DI574" s="243"/>
      <c r="DJ574" s="243"/>
      <c r="DM574" s="53"/>
      <c r="DQ574" s="243"/>
      <c r="DR574" s="243"/>
      <c r="DS574" s="243"/>
      <c r="DT574" s="243"/>
      <c r="DW574" s="53"/>
      <c r="EA574" s="243"/>
      <c r="EB574" s="243"/>
      <c r="EC574" s="243"/>
      <c r="ED574" s="243"/>
      <c r="EG574" s="53"/>
      <c r="EK574" s="243"/>
      <c r="EL574" s="243"/>
      <c r="EM574" s="243"/>
      <c r="EN574" s="243"/>
      <c r="EO574" s="243"/>
      <c r="ER574" s="53"/>
      <c r="EV574" s="243"/>
      <c r="EW574" s="243"/>
      <c r="EX574" s="243"/>
      <c r="EY574" s="243"/>
      <c r="IB574" s="53"/>
      <c r="IJ574" s="245"/>
      <c r="IM574" s="53"/>
      <c r="IU574" s="245"/>
    </row>
    <row r="575" spans="1:255" s="132" customFormat="1" x14ac:dyDescent="0.2">
      <c r="A575" s="53"/>
      <c r="B575"/>
      <c r="C575"/>
      <c r="D575"/>
      <c r="E575"/>
      <c r="F575"/>
      <c r="G575"/>
      <c r="H575"/>
      <c r="I575"/>
      <c r="J575"/>
      <c r="K575"/>
      <c r="L575"/>
      <c r="M575"/>
      <c r="N575"/>
      <c r="O575" s="53"/>
      <c r="P575"/>
      <c r="Q575"/>
      <c r="R575"/>
      <c r="S575"/>
      <c r="T575"/>
      <c r="U575"/>
      <c r="V575"/>
      <c r="W575"/>
      <c r="Y575" s="53"/>
      <c r="AI575" s="53"/>
      <c r="AS575" s="53"/>
      <c r="BC575" s="53"/>
      <c r="BM575" s="53"/>
      <c r="BW575" s="53"/>
      <c r="CG575" s="53"/>
      <c r="CR575" s="53"/>
      <c r="CV575" s="243"/>
      <c r="CW575" s="243"/>
      <c r="CX575" s="243"/>
      <c r="CY575" s="243"/>
      <c r="CZ575" s="243"/>
      <c r="DC575" s="53"/>
      <c r="DG575" s="243"/>
      <c r="DH575" s="243"/>
      <c r="DI575" s="243"/>
      <c r="DJ575" s="243"/>
      <c r="DM575" s="53"/>
      <c r="DQ575" s="243"/>
      <c r="DR575" s="243"/>
      <c r="DS575" s="243"/>
      <c r="DT575" s="243"/>
      <c r="DW575" s="53"/>
      <c r="EA575" s="243"/>
      <c r="EB575" s="243"/>
      <c r="EC575" s="243"/>
      <c r="ED575" s="243"/>
      <c r="EG575" s="53"/>
      <c r="EK575" s="243"/>
      <c r="EL575" s="243"/>
      <c r="EM575" s="243"/>
      <c r="EN575" s="243"/>
      <c r="EO575" s="243"/>
      <c r="ER575" s="53"/>
      <c r="EV575" s="243"/>
      <c r="EW575" s="243"/>
      <c r="EX575" s="243"/>
      <c r="EY575" s="243"/>
      <c r="IB575" s="53"/>
      <c r="IJ575" s="245"/>
      <c r="IM575" s="53"/>
      <c r="IU575" s="245"/>
    </row>
    <row r="576" spans="1:255" s="132" customFormat="1" x14ac:dyDescent="0.2">
      <c r="A576" s="53"/>
      <c r="B576"/>
      <c r="C576"/>
      <c r="D576"/>
      <c r="E576"/>
      <c r="F576"/>
      <c r="G576"/>
      <c r="H576"/>
      <c r="I576"/>
      <c r="J576"/>
      <c r="K576"/>
      <c r="L576"/>
      <c r="M576"/>
      <c r="N576"/>
      <c r="O576" s="53"/>
      <c r="P576"/>
      <c r="Q576"/>
      <c r="R576"/>
      <c r="S576"/>
      <c r="T576"/>
      <c r="U576"/>
      <c r="V576"/>
      <c r="W576"/>
      <c r="Y576" s="53"/>
      <c r="AI576" s="53"/>
      <c r="AS576" s="53"/>
      <c r="BC576" s="53"/>
      <c r="BM576" s="53"/>
      <c r="BW576" s="53"/>
      <c r="CG576" s="53"/>
      <c r="CR576" s="53"/>
      <c r="CV576" s="243"/>
      <c r="CW576" s="243"/>
      <c r="CX576" s="243"/>
      <c r="CY576" s="243"/>
      <c r="CZ576" s="243"/>
      <c r="DC576" s="53"/>
      <c r="DG576" s="243"/>
      <c r="DH576" s="243"/>
      <c r="DI576" s="243"/>
      <c r="DJ576" s="243"/>
      <c r="DM576" s="53"/>
      <c r="DQ576" s="243"/>
      <c r="DR576" s="243"/>
      <c r="DS576" s="243"/>
      <c r="DT576" s="243"/>
      <c r="DW576" s="53"/>
      <c r="EA576" s="243"/>
      <c r="EB576" s="243"/>
      <c r="EC576" s="243"/>
      <c r="ED576" s="243"/>
      <c r="EG576" s="53"/>
      <c r="EK576" s="243"/>
      <c r="EL576" s="243"/>
      <c r="EM576" s="243"/>
      <c r="EN576" s="243"/>
      <c r="EO576" s="243"/>
      <c r="ER576" s="53"/>
      <c r="EV576" s="243"/>
      <c r="EW576" s="243"/>
      <c r="EX576" s="243"/>
      <c r="EY576" s="243"/>
      <c r="IB576" s="53"/>
      <c r="IJ576" s="245"/>
      <c r="IM576" s="53"/>
      <c r="IU576" s="245"/>
    </row>
    <row r="577" spans="1:255" s="132" customFormat="1" x14ac:dyDescent="0.2">
      <c r="A577" s="53"/>
      <c r="B577"/>
      <c r="C577"/>
      <c r="D577"/>
      <c r="E577"/>
      <c r="F577"/>
      <c r="G577"/>
      <c r="H577"/>
      <c r="I577"/>
      <c r="J577"/>
      <c r="K577"/>
      <c r="L577"/>
      <c r="M577"/>
      <c r="N577"/>
      <c r="O577" s="53"/>
      <c r="P577"/>
      <c r="Q577"/>
      <c r="R577"/>
      <c r="S577"/>
      <c r="T577"/>
      <c r="U577"/>
      <c r="V577"/>
      <c r="W577"/>
      <c r="Y577" s="53"/>
      <c r="AI577" s="53"/>
      <c r="AS577" s="53"/>
      <c r="BC577" s="53"/>
      <c r="BM577" s="53"/>
      <c r="BW577" s="53"/>
      <c r="CG577" s="53"/>
      <c r="CR577" s="53"/>
      <c r="CV577" s="243"/>
      <c r="CW577" s="243"/>
      <c r="CX577" s="243"/>
      <c r="CY577" s="243"/>
      <c r="CZ577" s="243"/>
      <c r="DC577" s="53"/>
      <c r="DG577" s="243"/>
      <c r="DH577" s="243"/>
      <c r="DI577" s="243"/>
      <c r="DJ577" s="243"/>
      <c r="DM577" s="53"/>
      <c r="DQ577" s="243"/>
      <c r="DR577" s="243"/>
      <c r="DS577" s="243"/>
      <c r="DT577" s="243"/>
      <c r="DW577" s="53"/>
      <c r="EA577" s="243"/>
      <c r="EB577" s="243"/>
      <c r="EC577" s="243"/>
      <c r="ED577" s="243"/>
      <c r="EG577" s="53"/>
      <c r="EK577" s="243"/>
      <c r="EL577" s="243"/>
      <c r="EM577" s="243"/>
      <c r="EN577" s="243"/>
      <c r="EO577" s="243"/>
      <c r="ER577" s="53"/>
      <c r="EV577" s="243"/>
      <c r="EW577" s="243"/>
      <c r="EX577" s="243"/>
      <c r="EY577" s="243"/>
      <c r="IB577" s="53"/>
      <c r="IJ577" s="245"/>
      <c r="IM577" s="53"/>
      <c r="IU577" s="245"/>
    </row>
    <row r="578" spans="1:255" s="132" customFormat="1" x14ac:dyDescent="0.2">
      <c r="A578" s="53"/>
      <c r="B578"/>
      <c r="C578"/>
      <c r="D578"/>
      <c r="E578"/>
      <c r="F578"/>
      <c r="G578"/>
      <c r="H578"/>
      <c r="I578"/>
      <c r="J578"/>
      <c r="K578"/>
      <c r="L578"/>
      <c r="M578"/>
      <c r="N578"/>
      <c r="O578" s="53"/>
      <c r="P578"/>
      <c r="Q578"/>
      <c r="R578"/>
      <c r="S578"/>
      <c r="T578"/>
      <c r="U578"/>
      <c r="V578"/>
      <c r="W578"/>
      <c r="Y578" s="53"/>
      <c r="AI578" s="53"/>
      <c r="AS578" s="53"/>
      <c r="BC578" s="53"/>
      <c r="BM578" s="53"/>
      <c r="BW578" s="53"/>
      <c r="CG578" s="53"/>
      <c r="CR578" s="53"/>
      <c r="CV578" s="243"/>
      <c r="CW578" s="243"/>
      <c r="CX578" s="243"/>
      <c r="CY578" s="243"/>
      <c r="CZ578" s="243"/>
      <c r="DC578" s="53"/>
      <c r="DG578" s="243"/>
      <c r="DH578" s="243"/>
      <c r="DI578" s="243"/>
      <c r="DJ578" s="243"/>
      <c r="DM578" s="53"/>
      <c r="DQ578" s="243"/>
      <c r="DR578" s="243"/>
      <c r="DS578" s="243"/>
      <c r="DT578" s="243"/>
      <c r="DW578" s="53"/>
      <c r="EA578" s="243"/>
      <c r="EB578" s="243"/>
      <c r="EC578" s="243"/>
      <c r="ED578" s="243"/>
      <c r="EG578" s="53"/>
      <c r="EK578" s="243"/>
      <c r="EL578" s="243"/>
      <c r="EM578" s="243"/>
      <c r="EN578" s="243"/>
      <c r="EO578" s="243"/>
      <c r="ER578" s="53"/>
      <c r="EV578" s="243"/>
      <c r="EW578" s="243"/>
      <c r="EX578" s="243"/>
      <c r="EY578" s="243"/>
      <c r="IB578" s="53"/>
      <c r="IJ578" s="245"/>
      <c r="IM578" s="53"/>
      <c r="IU578" s="245"/>
    </row>
    <row r="579" spans="1:255" s="132" customFormat="1" x14ac:dyDescent="0.2">
      <c r="A579" s="53"/>
      <c r="B579"/>
      <c r="C579"/>
      <c r="D579"/>
      <c r="E579"/>
      <c r="F579"/>
      <c r="G579"/>
      <c r="H579"/>
      <c r="I579"/>
      <c r="J579"/>
      <c r="K579"/>
      <c r="L579"/>
      <c r="M579"/>
      <c r="N579"/>
      <c r="O579" s="53"/>
      <c r="P579"/>
      <c r="Q579"/>
      <c r="R579"/>
      <c r="S579"/>
      <c r="T579"/>
      <c r="U579"/>
      <c r="V579"/>
      <c r="W579"/>
      <c r="Y579" s="53"/>
      <c r="AI579" s="53"/>
      <c r="AS579" s="53"/>
      <c r="BC579" s="53"/>
      <c r="BM579" s="53"/>
      <c r="BW579" s="53"/>
      <c r="CG579" s="53"/>
      <c r="CR579" s="53"/>
      <c r="CV579" s="243"/>
      <c r="CW579" s="243"/>
      <c r="CX579" s="243"/>
      <c r="CY579" s="243"/>
      <c r="CZ579" s="243"/>
      <c r="DC579" s="53"/>
      <c r="DG579" s="243"/>
      <c r="DH579" s="243"/>
      <c r="DI579" s="243"/>
      <c r="DJ579" s="243"/>
      <c r="DM579" s="53"/>
      <c r="DQ579" s="243"/>
      <c r="DR579" s="243"/>
      <c r="DS579" s="243"/>
      <c r="DT579" s="243"/>
      <c r="DW579" s="53"/>
      <c r="EA579" s="243"/>
      <c r="EB579" s="243"/>
      <c r="EC579" s="243"/>
      <c r="ED579" s="243"/>
      <c r="EG579" s="53"/>
      <c r="EK579" s="243"/>
      <c r="EL579" s="243"/>
      <c r="EM579" s="243"/>
      <c r="EN579" s="243"/>
      <c r="EO579" s="243"/>
      <c r="ER579" s="53"/>
      <c r="EV579" s="243"/>
      <c r="EW579" s="243"/>
      <c r="EX579" s="243"/>
      <c r="EY579" s="243"/>
      <c r="IB579" s="53"/>
      <c r="IJ579" s="245"/>
      <c r="IM579" s="53"/>
      <c r="IU579" s="245"/>
    </row>
    <row r="580" spans="1:255" s="132" customFormat="1" x14ac:dyDescent="0.2">
      <c r="A580" s="53"/>
      <c r="B580"/>
      <c r="C580"/>
      <c r="D580"/>
      <c r="E580"/>
      <c r="F580"/>
      <c r="G580"/>
      <c r="H580"/>
      <c r="I580"/>
      <c r="J580"/>
      <c r="K580"/>
      <c r="L580"/>
      <c r="M580"/>
      <c r="N580"/>
      <c r="O580" s="53"/>
      <c r="P580"/>
      <c r="Q580"/>
      <c r="R580"/>
      <c r="S580"/>
      <c r="T580"/>
      <c r="U580"/>
      <c r="V580"/>
      <c r="W580"/>
      <c r="Y580" s="53"/>
      <c r="AI580" s="53"/>
      <c r="AS580" s="53"/>
      <c r="BC580" s="53"/>
      <c r="BM580" s="53"/>
      <c r="BW580" s="53"/>
      <c r="CG580" s="53"/>
      <c r="CR580" s="53"/>
      <c r="CV580" s="243"/>
      <c r="CW580" s="243"/>
      <c r="CX580" s="243"/>
      <c r="CY580" s="243"/>
      <c r="CZ580" s="243"/>
      <c r="DC580" s="53"/>
      <c r="DG580" s="243"/>
      <c r="DH580" s="243"/>
      <c r="DI580" s="243"/>
      <c r="DJ580" s="243"/>
      <c r="DM580" s="53"/>
      <c r="DQ580" s="243"/>
      <c r="DR580" s="243"/>
      <c r="DS580" s="243"/>
      <c r="DT580" s="243"/>
      <c r="DW580" s="53"/>
      <c r="EA580" s="243"/>
      <c r="EB580" s="243"/>
      <c r="EC580" s="243"/>
      <c r="ED580" s="243"/>
      <c r="EG580" s="53"/>
      <c r="EK580" s="243"/>
      <c r="EL580" s="243"/>
      <c r="EM580" s="243"/>
      <c r="EN580" s="243"/>
      <c r="EO580" s="243"/>
      <c r="ER580" s="53"/>
      <c r="EV580" s="243"/>
      <c r="EW580" s="243"/>
      <c r="EX580" s="243"/>
      <c r="EY580" s="243"/>
      <c r="IB580" s="53"/>
      <c r="IJ580" s="245"/>
      <c r="IM580" s="53"/>
      <c r="IU580" s="245"/>
    </row>
    <row r="581" spans="1:255" s="132" customFormat="1" x14ac:dyDescent="0.2">
      <c r="A581" s="53"/>
      <c r="B581"/>
      <c r="C581"/>
      <c r="D581"/>
      <c r="E581"/>
      <c r="F581"/>
      <c r="G581"/>
      <c r="H581"/>
      <c r="I581"/>
      <c r="J581"/>
      <c r="K581"/>
      <c r="L581"/>
      <c r="M581"/>
      <c r="N581"/>
      <c r="O581" s="53"/>
      <c r="P581"/>
      <c r="Q581"/>
      <c r="R581"/>
      <c r="S581"/>
      <c r="T581"/>
      <c r="U581"/>
      <c r="V581"/>
      <c r="W581"/>
      <c r="Y581" s="53"/>
      <c r="AI581" s="53"/>
      <c r="AS581" s="53"/>
      <c r="BC581" s="53"/>
      <c r="BM581" s="53"/>
      <c r="BW581" s="53"/>
      <c r="CG581" s="53"/>
      <c r="CR581" s="53"/>
      <c r="CV581" s="243"/>
      <c r="CW581" s="243"/>
      <c r="CX581" s="243"/>
      <c r="CY581" s="243"/>
      <c r="CZ581" s="243"/>
      <c r="DC581" s="53"/>
      <c r="DG581" s="243"/>
      <c r="DH581" s="243"/>
      <c r="DI581" s="243"/>
      <c r="DJ581" s="243"/>
      <c r="DM581" s="53"/>
      <c r="DQ581" s="243"/>
      <c r="DR581" s="243"/>
      <c r="DS581" s="243"/>
      <c r="DT581" s="243"/>
      <c r="DW581" s="53"/>
      <c r="EA581" s="243"/>
      <c r="EB581" s="243"/>
      <c r="EC581" s="243"/>
      <c r="ED581" s="243"/>
      <c r="EG581" s="53"/>
      <c r="EK581" s="243"/>
      <c r="EL581" s="243"/>
      <c r="EM581" s="243"/>
      <c r="EN581" s="243"/>
      <c r="EO581" s="243"/>
      <c r="ER581" s="53"/>
      <c r="EV581" s="243"/>
      <c r="EW581" s="243"/>
      <c r="EX581" s="243"/>
      <c r="EY581" s="243"/>
      <c r="IB581" s="53"/>
      <c r="IJ581" s="245"/>
      <c r="IM581" s="53"/>
      <c r="IU581" s="245"/>
    </row>
    <row r="582" spans="1:255" s="132" customFormat="1" x14ac:dyDescent="0.2">
      <c r="A582" s="53"/>
      <c r="B582"/>
      <c r="C582"/>
      <c r="D582"/>
      <c r="E582"/>
      <c r="F582"/>
      <c r="G582"/>
      <c r="H582"/>
      <c r="I582"/>
      <c r="J582"/>
      <c r="K582"/>
      <c r="L582"/>
      <c r="M582"/>
      <c r="N582"/>
      <c r="O582" s="53"/>
      <c r="P582"/>
      <c r="Q582"/>
      <c r="R582"/>
      <c r="S582"/>
      <c r="T582"/>
      <c r="U582"/>
      <c r="V582"/>
      <c r="W582"/>
      <c r="Y582" s="53"/>
      <c r="AI582" s="53"/>
      <c r="AS582" s="53"/>
      <c r="BC582" s="53"/>
      <c r="BM582" s="53"/>
      <c r="BW582" s="53"/>
      <c r="CG582" s="53"/>
      <c r="CR582" s="53"/>
      <c r="CV582" s="243"/>
      <c r="CW582" s="243"/>
      <c r="CX582" s="243"/>
      <c r="CY582" s="243"/>
      <c r="CZ582" s="243"/>
      <c r="DC582" s="53"/>
      <c r="DG582" s="243"/>
      <c r="DH582" s="243"/>
      <c r="DI582" s="243"/>
      <c r="DJ582" s="243"/>
      <c r="DM582" s="53"/>
      <c r="DQ582" s="243"/>
      <c r="DR582" s="243"/>
      <c r="DS582" s="243"/>
      <c r="DT582" s="243"/>
      <c r="DW582" s="53"/>
      <c r="EA582" s="243"/>
      <c r="EB582" s="243"/>
      <c r="EC582" s="243"/>
      <c r="ED582" s="243"/>
      <c r="EG582" s="53"/>
      <c r="EK582" s="243"/>
      <c r="EL582" s="243"/>
      <c r="EM582" s="243"/>
      <c r="EN582" s="243"/>
      <c r="EO582" s="243"/>
      <c r="ER582" s="53"/>
      <c r="EV582" s="243"/>
      <c r="EW582" s="243"/>
      <c r="EX582" s="243"/>
      <c r="EY582" s="243"/>
      <c r="IB582" s="53"/>
      <c r="IJ582" s="245"/>
      <c r="IM582" s="53"/>
      <c r="IU582" s="245"/>
    </row>
    <row r="583" spans="1:255" s="132" customFormat="1" x14ac:dyDescent="0.2">
      <c r="A583" s="53"/>
      <c r="B583"/>
      <c r="C583"/>
      <c r="D583"/>
      <c r="E583"/>
      <c r="F583"/>
      <c r="G583"/>
      <c r="H583"/>
      <c r="I583"/>
      <c r="J583"/>
      <c r="K583"/>
      <c r="L583"/>
      <c r="M583"/>
      <c r="N583"/>
      <c r="O583" s="53"/>
      <c r="P583"/>
      <c r="Q583"/>
      <c r="R583"/>
      <c r="S583"/>
      <c r="T583"/>
      <c r="U583"/>
      <c r="V583"/>
      <c r="W583"/>
      <c r="Y583" s="53"/>
      <c r="AI583" s="53"/>
      <c r="AS583" s="53"/>
      <c r="BC583" s="53"/>
      <c r="BM583" s="53"/>
      <c r="BW583" s="53"/>
      <c r="CG583" s="53"/>
      <c r="CR583" s="53"/>
      <c r="CV583" s="243"/>
      <c r="CW583" s="243"/>
      <c r="CX583" s="243"/>
      <c r="CY583" s="243"/>
      <c r="CZ583" s="243"/>
      <c r="DC583" s="53"/>
      <c r="DG583" s="243"/>
      <c r="DH583" s="243"/>
      <c r="DI583" s="243"/>
      <c r="DJ583" s="243"/>
      <c r="DM583" s="53"/>
      <c r="DQ583" s="243"/>
      <c r="DR583" s="243"/>
      <c r="DS583" s="243"/>
      <c r="DT583" s="243"/>
      <c r="DW583" s="53"/>
      <c r="EA583" s="243"/>
      <c r="EB583" s="243"/>
      <c r="EC583" s="243"/>
      <c r="ED583" s="243"/>
      <c r="EG583" s="53"/>
      <c r="EK583" s="243"/>
      <c r="EL583" s="243"/>
      <c r="EM583" s="243"/>
      <c r="EN583" s="243"/>
      <c r="EO583" s="243"/>
      <c r="ER583" s="53"/>
      <c r="EV583" s="243"/>
      <c r="EW583" s="243"/>
      <c r="EX583" s="243"/>
      <c r="EY583" s="243"/>
      <c r="IB583" s="53"/>
      <c r="IJ583" s="245"/>
      <c r="IM583" s="53"/>
      <c r="IU583" s="245"/>
    </row>
    <row r="584" spans="1:255" s="132" customFormat="1" x14ac:dyDescent="0.2">
      <c r="A584" s="53"/>
      <c r="B584"/>
      <c r="C584"/>
      <c r="D584"/>
      <c r="E584"/>
      <c r="F584"/>
      <c r="G584"/>
      <c r="H584"/>
      <c r="I584"/>
      <c r="J584"/>
      <c r="K584"/>
      <c r="L584"/>
      <c r="M584"/>
      <c r="N584"/>
      <c r="O584" s="53"/>
      <c r="P584"/>
      <c r="Q584"/>
      <c r="R584"/>
      <c r="S584"/>
      <c r="T584"/>
      <c r="U584"/>
      <c r="V584"/>
      <c r="W584"/>
      <c r="Y584" s="53"/>
      <c r="AI584" s="53"/>
      <c r="AS584" s="53"/>
      <c r="BC584" s="53"/>
      <c r="BM584" s="53"/>
      <c r="BW584" s="53"/>
      <c r="CG584" s="53"/>
      <c r="CR584" s="53"/>
      <c r="CV584" s="243"/>
      <c r="CW584" s="243"/>
      <c r="CX584" s="243"/>
      <c r="CY584" s="243"/>
      <c r="CZ584" s="243"/>
      <c r="DC584" s="53"/>
      <c r="DG584" s="243"/>
      <c r="DH584" s="243"/>
      <c r="DI584" s="243"/>
      <c r="DJ584" s="243"/>
      <c r="DM584" s="53"/>
      <c r="DQ584" s="243"/>
      <c r="DR584" s="243"/>
      <c r="DS584" s="243"/>
      <c r="DT584" s="243"/>
      <c r="DW584" s="53"/>
      <c r="EA584" s="243"/>
      <c r="EB584" s="243"/>
      <c r="EC584" s="243"/>
      <c r="ED584" s="243"/>
      <c r="EG584" s="53"/>
      <c r="EK584" s="243"/>
      <c r="EL584" s="243"/>
      <c r="EM584" s="243"/>
      <c r="EN584" s="243"/>
      <c r="EO584" s="243"/>
      <c r="ER584" s="53"/>
      <c r="EV584" s="243"/>
      <c r="EW584" s="243"/>
      <c r="EX584" s="243"/>
      <c r="EY584" s="243"/>
      <c r="IB584" s="53"/>
      <c r="IJ584" s="245"/>
      <c r="IM584" s="53"/>
      <c r="IU584" s="245"/>
    </row>
    <row r="585" spans="1:255" s="132" customFormat="1" x14ac:dyDescent="0.2">
      <c r="A585" s="53"/>
      <c r="B585"/>
      <c r="C585"/>
      <c r="D585"/>
      <c r="E585"/>
      <c r="F585"/>
      <c r="G585"/>
      <c r="H585"/>
      <c r="I585"/>
      <c r="J585"/>
      <c r="K585"/>
      <c r="L585"/>
      <c r="M585"/>
      <c r="N585"/>
      <c r="O585" s="53"/>
      <c r="P585"/>
      <c r="Q585"/>
      <c r="R585"/>
      <c r="S585"/>
      <c r="T585"/>
      <c r="U585"/>
      <c r="V585"/>
      <c r="W585"/>
      <c r="Y585" s="53"/>
      <c r="AI585" s="53"/>
      <c r="AS585" s="53"/>
      <c r="BC585" s="53"/>
      <c r="BM585" s="53"/>
      <c r="BW585" s="53"/>
      <c r="CG585" s="53"/>
      <c r="CR585" s="53"/>
      <c r="CV585" s="243"/>
      <c r="CW585" s="243"/>
      <c r="CX585" s="243"/>
      <c r="CY585" s="243"/>
      <c r="CZ585" s="243"/>
      <c r="DC585" s="53"/>
      <c r="DG585" s="243"/>
      <c r="DH585" s="243"/>
      <c r="DI585" s="243"/>
      <c r="DJ585" s="243"/>
      <c r="DM585" s="53"/>
      <c r="DQ585" s="243"/>
      <c r="DR585" s="243"/>
      <c r="DS585" s="243"/>
      <c r="DT585" s="243"/>
      <c r="DW585" s="53"/>
      <c r="EA585" s="243"/>
      <c r="EB585" s="243"/>
      <c r="EC585" s="243"/>
      <c r="ED585" s="243"/>
      <c r="EG585" s="53"/>
      <c r="EK585" s="243"/>
      <c r="EL585" s="243"/>
      <c r="EM585" s="243"/>
      <c r="EN585" s="243"/>
      <c r="EO585" s="243"/>
      <c r="ER585" s="53"/>
      <c r="EV585" s="243"/>
      <c r="EW585" s="243"/>
      <c r="EX585" s="243"/>
      <c r="EY585" s="243"/>
      <c r="IB585" s="53"/>
      <c r="IJ585" s="245"/>
      <c r="IM585" s="53"/>
      <c r="IU585" s="245"/>
    </row>
    <row r="586" spans="1:255" s="132" customFormat="1" x14ac:dyDescent="0.2">
      <c r="A586" s="53"/>
      <c r="B586"/>
      <c r="C586"/>
      <c r="D586"/>
      <c r="E586"/>
      <c r="F586"/>
      <c r="G586"/>
      <c r="H586"/>
      <c r="I586"/>
      <c r="J586"/>
      <c r="K586"/>
      <c r="L586"/>
      <c r="M586"/>
      <c r="N586"/>
      <c r="O586" s="53"/>
      <c r="P586"/>
      <c r="Q586"/>
      <c r="R586"/>
      <c r="S586"/>
      <c r="T586"/>
      <c r="U586"/>
      <c r="V586"/>
      <c r="W586"/>
      <c r="Y586" s="53"/>
      <c r="AI586" s="53"/>
      <c r="AS586" s="53"/>
      <c r="BC586" s="53"/>
      <c r="BM586" s="53"/>
      <c r="BW586" s="53"/>
      <c r="CG586" s="53"/>
      <c r="CR586" s="53"/>
      <c r="CV586" s="243"/>
      <c r="CW586" s="243"/>
      <c r="CX586" s="243"/>
      <c r="CY586" s="243"/>
      <c r="CZ586" s="243"/>
      <c r="DC586" s="53"/>
      <c r="DG586" s="243"/>
      <c r="DH586" s="243"/>
      <c r="DI586" s="243"/>
      <c r="DJ586" s="243"/>
      <c r="DM586" s="53"/>
      <c r="DQ586" s="243"/>
      <c r="DR586" s="243"/>
      <c r="DS586" s="243"/>
      <c r="DT586" s="243"/>
      <c r="DW586" s="53"/>
      <c r="EA586" s="243"/>
      <c r="EB586" s="243"/>
      <c r="EC586" s="243"/>
      <c r="ED586" s="243"/>
      <c r="EG586" s="53"/>
      <c r="EK586" s="243"/>
      <c r="EL586" s="243"/>
      <c r="EM586" s="243"/>
      <c r="EN586" s="243"/>
      <c r="EO586" s="243"/>
      <c r="ER586" s="53"/>
      <c r="EV586" s="243"/>
      <c r="EW586" s="243"/>
      <c r="EX586" s="243"/>
      <c r="EY586" s="243"/>
      <c r="IB586" s="53"/>
      <c r="IJ586" s="245"/>
      <c r="IM586" s="53"/>
      <c r="IU586" s="245"/>
    </row>
    <row r="587" spans="1:255" s="132" customFormat="1" x14ac:dyDescent="0.2">
      <c r="A587" s="53"/>
      <c r="B587"/>
      <c r="C587"/>
      <c r="D587"/>
      <c r="E587"/>
      <c r="F587"/>
      <c r="G587"/>
      <c r="H587"/>
      <c r="I587"/>
      <c r="J587"/>
      <c r="K587"/>
      <c r="L587"/>
      <c r="M587"/>
      <c r="N587"/>
      <c r="O587" s="53"/>
      <c r="P587"/>
      <c r="Q587"/>
      <c r="R587"/>
      <c r="S587"/>
      <c r="T587"/>
      <c r="U587"/>
      <c r="V587"/>
      <c r="W587"/>
      <c r="Y587" s="53"/>
      <c r="AI587" s="53"/>
      <c r="AS587" s="53"/>
      <c r="BC587" s="53"/>
      <c r="BM587" s="53"/>
      <c r="BW587" s="53"/>
      <c r="CG587" s="53"/>
      <c r="CR587" s="53"/>
      <c r="CV587" s="243"/>
      <c r="CW587" s="243"/>
      <c r="CX587" s="243"/>
      <c r="CY587" s="243"/>
      <c r="CZ587" s="243"/>
      <c r="DC587" s="53"/>
      <c r="DG587" s="243"/>
      <c r="DH587" s="243"/>
      <c r="DI587" s="243"/>
      <c r="DJ587" s="243"/>
      <c r="DM587" s="53"/>
      <c r="DQ587" s="243"/>
      <c r="DR587" s="243"/>
      <c r="DS587" s="243"/>
      <c r="DT587" s="243"/>
      <c r="DW587" s="53"/>
      <c r="EA587" s="243"/>
      <c r="EB587" s="243"/>
      <c r="EC587" s="243"/>
      <c r="ED587" s="243"/>
      <c r="EG587" s="53"/>
      <c r="EK587" s="243"/>
      <c r="EL587" s="243"/>
      <c r="EM587" s="243"/>
      <c r="EN587" s="243"/>
      <c r="EO587" s="243"/>
      <c r="ER587" s="53"/>
      <c r="EV587" s="243"/>
      <c r="EW587" s="243"/>
      <c r="EX587" s="243"/>
      <c r="EY587" s="243"/>
      <c r="IB587" s="53"/>
      <c r="IJ587" s="245"/>
      <c r="IM587" s="53"/>
      <c r="IU587" s="245"/>
    </row>
    <row r="588" spans="1:255" s="132" customFormat="1" x14ac:dyDescent="0.2">
      <c r="A588" s="53"/>
      <c r="B588"/>
      <c r="C588"/>
      <c r="D588"/>
      <c r="E588"/>
      <c r="F588"/>
      <c r="G588"/>
      <c r="H588"/>
      <c r="I588"/>
      <c r="J588"/>
      <c r="K588"/>
      <c r="L588"/>
      <c r="M588"/>
      <c r="N588"/>
      <c r="O588" s="53"/>
      <c r="P588"/>
      <c r="Q588"/>
      <c r="R588"/>
      <c r="S588"/>
      <c r="T588"/>
      <c r="U588"/>
      <c r="V588"/>
      <c r="W588"/>
      <c r="Y588" s="53"/>
      <c r="AI588" s="53"/>
      <c r="AS588" s="53"/>
      <c r="BC588" s="53"/>
      <c r="BM588" s="53"/>
      <c r="BW588" s="53"/>
      <c r="CG588" s="53"/>
      <c r="CR588" s="53"/>
      <c r="CV588" s="243"/>
      <c r="CW588" s="243"/>
      <c r="CX588" s="243"/>
      <c r="CY588" s="243"/>
      <c r="CZ588" s="243"/>
      <c r="DC588" s="53"/>
      <c r="DG588" s="243"/>
      <c r="DH588" s="243"/>
      <c r="DI588" s="243"/>
      <c r="DJ588" s="243"/>
      <c r="DM588" s="53"/>
      <c r="DQ588" s="243"/>
      <c r="DR588" s="243"/>
      <c r="DS588" s="243"/>
      <c r="DT588" s="243"/>
      <c r="DW588" s="53"/>
      <c r="EA588" s="243"/>
      <c r="EB588" s="243"/>
      <c r="EC588" s="243"/>
      <c r="ED588" s="243"/>
      <c r="EG588" s="53"/>
      <c r="EK588" s="243"/>
      <c r="EL588" s="243"/>
      <c r="EM588" s="243"/>
      <c r="EN588" s="243"/>
      <c r="EO588" s="243"/>
      <c r="ER588" s="53"/>
      <c r="EV588" s="243"/>
      <c r="EW588" s="243"/>
      <c r="EX588" s="243"/>
      <c r="EY588" s="243"/>
      <c r="IB588" s="53"/>
      <c r="IJ588" s="245"/>
      <c r="IM588" s="53"/>
      <c r="IU588" s="245"/>
    </row>
    <row r="589" spans="1:255" s="132" customFormat="1" x14ac:dyDescent="0.2">
      <c r="A589" s="53"/>
      <c r="B589"/>
      <c r="C589"/>
      <c r="D589"/>
      <c r="E589"/>
      <c r="F589"/>
      <c r="G589"/>
      <c r="H589"/>
      <c r="I589"/>
      <c r="J589"/>
      <c r="K589"/>
      <c r="L589"/>
      <c r="M589"/>
      <c r="N589"/>
      <c r="O589" s="53"/>
      <c r="P589"/>
      <c r="Q589"/>
      <c r="R589"/>
      <c r="S589"/>
      <c r="T589"/>
      <c r="U589"/>
      <c r="V589"/>
      <c r="W589"/>
      <c r="Y589" s="53"/>
      <c r="AI589" s="53"/>
      <c r="AS589" s="53"/>
      <c r="BC589" s="53"/>
      <c r="BM589" s="53"/>
      <c r="BW589" s="53"/>
      <c r="CG589" s="53"/>
      <c r="CR589" s="53"/>
      <c r="CV589" s="243"/>
      <c r="CW589" s="243"/>
      <c r="CX589" s="243"/>
      <c r="CY589" s="243"/>
      <c r="CZ589" s="243"/>
      <c r="DC589" s="53"/>
      <c r="DG589" s="243"/>
      <c r="DH589" s="243"/>
      <c r="DI589" s="243"/>
      <c r="DJ589" s="243"/>
      <c r="DM589" s="53"/>
      <c r="DQ589" s="243"/>
      <c r="DR589" s="243"/>
      <c r="DS589" s="243"/>
      <c r="DT589" s="243"/>
      <c r="DW589" s="53"/>
      <c r="EA589" s="243"/>
      <c r="EB589" s="243"/>
      <c r="EC589" s="243"/>
      <c r="ED589" s="243"/>
      <c r="EG589" s="53"/>
      <c r="EK589" s="243"/>
      <c r="EL589" s="243"/>
      <c r="EM589" s="243"/>
      <c r="EN589" s="243"/>
      <c r="EO589" s="243"/>
      <c r="ER589" s="53"/>
      <c r="EV589" s="243"/>
      <c r="EW589" s="243"/>
      <c r="EX589" s="243"/>
      <c r="EY589" s="243"/>
      <c r="IB589" s="53"/>
      <c r="IJ589" s="245"/>
      <c r="IM589" s="53"/>
      <c r="IU589" s="245"/>
    </row>
    <row r="590" spans="1:255" s="132" customFormat="1" x14ac:dyDescent="0.2">
      <c r="A590" s="53"/>
      <c r="B590"/>
      <c r="C590"/>
      <c r="D590"/>
      <c r="E590"/>
      <c r="F590"/>
      <c r="G590"/>
      <c r="H590"/>
      <c r="I590"/>
      <c r="J590"/>
      <c r="K590"/>
      <c r="L590"/>
      <c r="M590"/>
      <c r="N590"/>
      <c r="O590" s="53"/>
      <c r="P590"/>
      <c r="Q590"/>
      <c r="R590"/>
      <c r="S590"/>
      <c r="T590"/>
      <c r="U590"/>
      <c r="V590"/>
      <c r="W590"/>
      <c r="Y590" s="53"/>
      <c r="AI590" s="53"/>
      <c r="AS590" s="53"/>
      <c r="BC590" s="53"/>
      <c r="BM590" s="53"/>
      <c r="BW590" s="53"/>
      <c r="CG590" s="53"/>
      <c r="CR590" s="53"/>
      <c r="CV590" s="243"/>
      <c r="CW590" s="243"/>
      <c r="CX590" s="243"/>
      <c r="CY590" s="243"/>
      <c r="CZ590" s="243"/>
      <c r="DC590" s="53"/>
      <c r="DG590" s="243"/>
      <c r="DH590" s="243"/>
      <c r="DI590" s="243"/>
      <c r="DJ590" s="243"/>
      <c r="DM590" s="53"/>
      <c r="DQ590" s="243"/>
      <c r="DR590" s="243"/>
      <c r="DS590" s="243"/>
      <c r="DT590" s="243"/>
      <c r="DW590" s="53"/>
      <c r="EA590" s="243"/>
      <c r="EB590" s="243"/>
      <c r="EC590" s="243"/>
      <c r="ED590" s="243"/>
      <c r="EG590" s="53"/>
      <c r="EK590" s="243"/>
      <c r="EL590" s="243"/>
      <c r="EM590" s="243"/>
      <c r="EN590" s="243"/>
      <c r="EO590" s="243"/>
      <c r="ER590" s="53"/>
      <c r="EV590" s="243"/>
      <c r="EW590" s="243"/>
      <c r="EX590" s="243"/>
      <c r="EY590" s="243"/>
      <c r="IB590" s="53"/>
      <c r="IJ590" s="245"/>
      <c r="IM590" s="53"/>
      <c r="IU590" s="245"/>
    </row>
    <row r="591" spans="1:255" s="132" customFormat="1" x14ac:dyDescent="0.2">
      <c r="A591" s="53"/>
      <c r="B591"/>
      <c r="C591"/>
      <c r="D591"/>
      <c r="E591"/>
      <c r="F591"/>
      <c r="G591"/>
      <c r="H591"/>
      <c r="I591"/>
      <c r="J591"/>
      <c r="K591"/>
      <c r="L591"/>
      <c r="M591"/>
      <c r="N591"/>
      <c r="O591" s="53"/>
      <c r="P591"/>
      <c r="Q591"/>
      <c r="R591"/>
      <c r="S591"/>
      <c r="T591"/>
      <c r="U591"/>
      <c r="V591"/>
      <c r="W591"/>
      <c r="Y591" s="53"/>
      <c r="AI591" s="53"/>
      <c r="AS591" s="53"/>
      <c r="BC591" s="53"/>
      <c r="BM591" s="53"/>
      <c r="BW591" s="53"/>
      <c r="CG591" s="53"/>
      <c r="CR591" s="53"/>
      <c r="CV591" s="243"/>
      <c r="CW591" s="243"/>
      <c r="CX591" s="243"/>
      <c r="CY591" s="243"/>
      <c r="CZ591" s="243"/>
      <c r="DC591" s="53"/>
      <c r="DG591" s="243"/>
      <c r="DH591" s="243"/>
      <c r="DI591" s="243"/>
      <c r="DJ591" s="243"/>
      <c r="DM591" s="53"/>
      <c r="DQ591" s="243"/>
      <c r="DR591" s="243"/>
      <c r="DS591" s="243"/>
      <c r="DT591" s="243"/>
      <c r="DW591" s="53"/>
      <c r="EA591" s="243"/>
      <c r="EB591" s="243"/>
      <c r="EC591" s="243"/>
      <c r="ED591" s="243"/>
      <c r="EG591" s="53"/>
      <c r="EK591" s="243"/>
      <c r="EL591" s="243"/>
      <c r="EM591" s="243"/>
      <c r="EN591" s="243"/>
      <c r="EO591" s="243"/>
      <c r="ER591" s="53"/>
      <c r="EV591" s="243"/>
      <c r="EW591" s="243"/>
      <c r="EX591" s="243"/>
      <c r="EY591" s="243"/>
      <c r="IB591" s="53"/>
      <c r="IJ591" s="245"/>
      <c r="IM591" s="53"/>
      <c r="IU591" s="245"/>
    </row>
    <row r="592" spans="1:255" s="132" customFormat="1" x14ac:dyDescent="0.2">
      <c r="A592" s="53"/>
      <c r="B592"/>
      <c r="C592"/>
      <c r="D592"/>
      <c r="E592"/>
      <c r="F592"/>
      <c r="G592"/>
      <c r="H592"/>
      <c r="I592"/>
      <c r="J592"/>
      <c r="K592"/>
      <c r="L592"/>
      <c r="M592"/>
      <c r="N592"/>
      <c r="O592" s="53"/>
      <c r="P592"/>
      <c r="Q592"/>
      <c r="R592"/>
      <c r="S592"/>
      <c r="T592"/>
      <c r="U592"/>
      <c r="V592"/>
      <c r="W592"/>
      <c r="Y592" s="53"/>
      <c r="AI592" s="53"/>
      <c r="AS592" s="53"/>
      <c r="BC592" s="53"/>
      <c r="BM592" s="53"/>
      <c r="BW592" s="53"/>
      <c r="CG592" s="53"/>
      <c r="CR592" s="53"/>
      <c r="CV592" s="243"/>
      <c r="CW592" s="243"/>
      <c r="CX592" s="243"/>
      <c r="CY592" s="243"/>
      <c r="CZ592" s="243"/>
      <c r="DC592" s="53"/>
      <c r="DG592" s="243"/>
      <c r="DH592" s="243"/>
      <c r="DI592" s="243"/>
      <c r="DJ592" s="243"/>
      <c r="DM592" s="53"/>
      <c r="DQ592" s="243"/>
      <c r="DR592" s="243"/>
      <c r="DS592" s="243"/>
      <c r="DT592" s="243"/>
      <c r="DW592" s="53"/>
      <c r="EA592" s="243"/>
      <c r="EB592" s="243"/>
      <c r="EC592" s="243"/>
      <c r="ED592" s="243"/>
      <c r="EG592" s="53"/>
      <c r="EK592" s="243"/>
      <c r="EL592" s="243"/>
      <c r="EM592" s="243"/>
      <c r="EN592" s="243"/>
      <c r="EO592" s="243"/>
      <c r="ER592" s="53"/>
      <c r="EV592" s="243"/>
      <c r="EW592" s="243"/>
      <c r="EX592" s="243"/>
      <c r="EY592" s="243"/>
      <c r="IB592" s="53"/>
      <c r="IJ592" s="245"/>
      <c r="IM592" s="53"/>
      <c r="IU592" s="245"/>
    </row>
    <row r="593" spans="1:255" s="132" customFormat="1" x14ac:dyDescent="0.2">
      <c r="A593" s="53"/>
      <c r="B593"/>
      <c r="C593"/>
      <c r="D593"/>
      <c r="E593"/>
      <c r="F593"/>
      <c r="G593"/>
      <c r="H593"/>
      <c r="I593"/>
      <c r="J593"/>
      <c r="K593"/>
      <c r="L593"/>
      <c r="M593"/>
      <c r="N593"/>
      <c r="O593" s="53"/>
      <c r="P593"/>
      <c r="Q593"/>
      <c r="R593"/>
      <c r="S593"/>
      <c r="T593"/>
      <c r="U593"/>
      <c r="V593"/>
      <c r="W593"/>
      <c r="Y593" s="53"/>
      <c r="AI593" s="53"/>
      <c r="AS593" s="53"/>
      <c r="BC593" s="53"/>
      <c r="BM593" s="53"/>
      <c r="BW593" s="53"/>
      <c r="CG593" s="53"/>
      <c r="CR593" s="53"/>
      <c r="CV593" s="243"/>
      <c r="CW593" s="243"/>
      <c r="CX593" s="243"/>
      <c r="CY593" s="243"/>
      <c r="CZ593" s="243"/>
      <c r="DC593" s="53"/>
      <c r="DG593" s="243"/>
      <c r="DH593" s="243"/>
      <c r="DI593" s="243"/>
      <c r="DJ593" s="243"/>
      <c r="DM593" s="53"/>
      <c r="DQ593" s="243"/>
      <c r="DR593" s="243"/>
      <c r="DS593" s="243"/>
      <c r="DT593" s="243"/>
      <c r="DW593" s="53"/>
      <c r="EA593" s="243"/>
      <c r="EB593" s="243"/>
      <c r="EC593" s="243"/>
      <c r="ED593" s="243"/>
      <c r="EG593" s="53"/>
      <c r="EK593" s="243"/>
      <c r="EL593" s="243"/>
      <c r="EM593" s="243"/>
      <c r="EN593" s="243"/>
      <c r="EO593" s="243"/>
      <c r="ER593" s="53"/>
      <c r="EV593" s="243"/>
      <c r="EW593" s="243"/>
      <c r="EX593" s="243"/>
      <c r="EY593" s="243"/>
      <c r="IB593" s="53"/>
      <c r="IJ593" s="245"/>
      <c r="IM593" s="53"/>
      <c r="IU593" s="245"/>
    </row>
    <row r="594" spans="1:255" s="132" customFormat="1" x14ac:dyDescent="0.2">
      <c r="A594" s="53"/>
      <c r="B594"/>
      <c r="C594"/>
      <c r="D594"/>
      <c r="E594"/>
      <c r="F594"/>
      <c r="G594"/>
      <c r="H594"/>
      <c r="I594"/>
      <c r="J594"/>
      <c r="K594"/>
      <c r="L594"/>
      <c r="M594"/>
      <c r="N594"/>
      <c r="O594" s="53"/>
      <c r="P594"/>
      <c r="Q594"/>
      <c r="R594"/>
      <c r="S594"/>
      <c r="T594"/>
      <c r="U594"/>
      <c r="V594"/>
      <c r="W594"/>
      <c r="Y594" s="53"/>
      <c r="AI594" s="53"/>
      <c r="AS594" s="53"/>
      <c r="BC594" s="53"/>
      <c r="BM594" s="53"/>
      <c r="BW594" s="53"/>
      <c r="CG594" s="53"/>
      <c r="CR594" s="53"/>
      <c r="CV594" s="243"/>
      <c r="CW594" s="243"/>
      <c r="CX594" s="243"/>
      <c r="CY594" s="243"/>
      <c r="CZ594" s="243"/>
      <c r="DC594" s="53"/>
      <c r="DG594" s="243"/>
      <c r="DH594" s="243"/>
      <c r="DI594" s="243"/>
      <c r="DJ594" s="243"/>
      <c r="DM594" s="53"/>
      <c r="DQ594" s="243"/>
      <c r="DR594" s="243"/>
      <c r="DS594" s="243"/>
      <c r="DT594" s="243"/>
      <c r="DW594" s="53"/>
      <c r="EA594" s="243"/>
      <c r="EB594" s="243"/>
      <c r="EC594" s="243"/>
      <c r="ED594" s="243"/>
      <c r="EG594" s="53"/>
      <c r="EK594" s="243"/>
      <c r="EL594" s="243"/>
      <c r="EM594" s="243"/>
      <c r="EN594" s="243"/>
      <c r="EO594" s="243"/>
      <c r="ER594" s="53"/>
      <c r="EV594" s="243"/>
      <c r="EW594" s="243"/>
      <c r="EX594" s="243"/>
      <c r="EY594" s="243"/>
      <c r="IB594" s="53"/>
      <c r="IJ594" s="245"/>
      <c r="IM594" s="53"/>
      <c r="IU594" s="245"/>
    </row>
    <row r="595" spans="1:255" s="132" customFormat="1" x14ac:dyDescent="0.2">
      <c r="A595" s="53"/>
      <c r="B595"/>
      <c r="C595"/>
      <c r="D595"/>
      <c r="E595"/>
      <c r="F595"/>
      <c r="G595"/>
      <c r="H595"/>
      <c r="I595"/>
      <c r="J595"/>
      <c r="K595"/>
      <c r="L595"/>
      <c r="M595"/>
      <c r="N595"/>
      <c r="O595" s="53"/>
      <c r="P595"/>
      <c r="Q595"/>
      <c r="R595"/>
      <c r="S595"/>
      <c r="T595"/>
      <c r="U595"/>
      <c r="V595"/>
      <c r="W595"/>
      <c r="Y595" s="53"/>
      <c r="AI595" s="53"/>
      <c r="AS595" s="53"/>
      <c r="BC595" s="53"/>
      <c r="BM595" s="53"/>
      <c r="BW595" s="53"/>
      <c r="CG595" s="53"/>
      <c r="CR595" s="53"/>
      <c r="CV595" s="243"/>
      <c r="CW595" s="243"/>
      <c r="CX595" s="243"/>
      <c r="CY595" s="243"/>
      <c r="CZ595" s="243"/>
      <c r="DC595" s="53"/>
      <c r="DG595" s="243"/>
      <c r="DH595" s="243"/>
      <c r="DI595" s="243"/>
      <c r="DJ595" s="243"/>
      <c r="DM595" s="53"/>
      <c r="DQ595" s="243"/>
      <c r="DR595" s="243"/>
      <c r="DS595" s="243"/>
      <c r="DT595" s="243"/>
      <c r="DW595" s="53"/>
      <c r="EA595" s="243"/>
      <c r="EB595" s="243"/>
      <c r="EC595" s="243"/>
      <c r="ED595" s="243"/>
      <c r="EG595" s="53"/>
      <c r="EK595" s="243"/>
      <c r="EL595" s="243"/>
      <c r="EM595" s="243"/>
      <c r="EN595" s="243"/>
      <c r="EO595" s="243"/>
      <c r="ER595" s="53"/>
      <c r="EV595" s="243"/>
      <c r="EW595" s="243"/>
      <c r="EX595" s="243"/>
      <c r="EY595" s="243"/>
      <c r="IB595" s="53"/>
      <c r="IJ595" s="245"/>
      <c r="IM595" s="53"/>
      <c r="IU595" s="245"/>
    </row>
    <row r="596" spans="1:255" s="132" customFormat="1" x14ac:dyDescent="0.2">
      <c r="A596" s="53"/>
      <c r="B596"/>
      <c r="C596"/>
      <c r="D596"/>
      <c r="E596"/>
      <c r="F596"/>
      <c r="G596"/>
      <c r="H596"/>
      <c r="I596"/>
      <c r="J596"/>
      <c r="K596"/>
      <c r="L596"/>
      <c r="M596"/>
      <c r="N596"/>
      <c r="O596" s="53"/>
      <c r="P596"/>
      <c r="Q596"/>
      <c r="R596"/>
      <c r="S596"/>
      <c r="T596"/>
      <c r="U596"/>
      <c r="V596"/>
      <c r="W596"/>
      <c r="Y596" s="53"/>
      <c r="AI596" s="53"/>
      <c r="AS596" s="53"/>
      <c r="BC596" s="53"/>
      <c r="BM596" s="53"/>
      <c r="BW596" s="53"/>
      <c r="CG596" s="53"/>
      <c r="CR596" s="53"/>
      <c r="CV596" s="243"/>
      <c r="CW596" s="243"/>
      <c r="CX596" s="243"/>
      <c r="CY596" s="243"/>
      <c r="CZ596" s="243"/>
      <c r="DC596" s="53"/>
      <c r="DG596" s="243"/>
      <c r="DH596" s="243"/>
      <c r="DI596" s="243"/>
      <c r="DJ596" s="243"/>
      <c r="DM596" s="53"/>
      <c r="DQ596" s="243"/>
      <c r="DR596" s="243"/>
      <c r="DS596" s="243"/>
      <c r="DT596" s="243"/>
      <c r="DW596" s="53"/>
      <c r="EA596" s="243"/>
      <c r="EB596" s="243"/>
      <c r="EC596" s="243"/>
      <c r="ED596" s="243"/>
      <c r="EG596" s="53"/>
      <c r="EK596" s="243"/>
      <c r="EL596" s="243"/>
      <c r="EM596" s="243"/>
      <c r="EN596" s="243"/>
      <c r="EO596" s="243"/>
      <c r="ER596" s="53"/>
      <c r="EV596" s="243"/>
      <c r="EW596" s="243"/>
      <c r="EX596" s="243"/>
      <c r="EY596" s="243"/>
      <c r="IB596" s="53"/>
      <c r="IJ596" s="245"/>
      <c r="IM596" s="53"/>
      <c r="IU596" s="245"/>
    </row>
    <row r="597" spans="1:255" s="132" customFormat="1" x14ac:dyDescent="0.2">
      <c r="A597" s="53"/>
      <c r="B597"/>
      <c r="C597"/>
      <c r="D597"/>
      <c r="E597"/>
      <c r="F597"/>
      <c r="G597"/>
      <c r="H597"/>
      <c r="I597"/>
      <c r="J597"/>
      <c r="K597"/>
      <c r="L597"/>
      <c r="M597"/>
      <c r="N597"/>
      <c r="O597" s="53"/>
      <c r="P597"/>
      <c r="Q597"/>
      <c r="R597"/>
      <c r="S597"/>
      <c r="T597"/>
      <c r="U597"/>
      <c r="V597"/>
      <c r="W597"/>
      <c r="Y597" s="53"/>
      <c r="AI597" s="53"/>
      <c r="AS597" s="53"/>
      <c r="BC597" s="53"/>
      <c r="BM597" s="53"/>
      <c r="BW597" s="53"/>
      <c r="CG597" s="53"/>
      <c r="CR597" s="53"/>
      <c r="CV597" s="243"/>
      <c r="CW597" s="243"/>
      <c r="CX597" s="243"/>
      <c r="CY597" s="243"/>
      <c r="CZ597" s="243"/>
      <c r="DC597" s="53"/>
      <c r="DG597" s="243"/>
      <c r="DH597" s="243"/>
      <c r="DI597" s="243"/>
      <c r="DJ597" s="243"/>
      <c r="DM597" s="53"/>
      <c r="DQ597" s="243"/>
      <c r="DR597" s="243"/>
      <c r="DS597" s="243"/>
      <c r="DT597" s="243"/>
      <c r="DW597" s="53"/>
      <c r="EA597" s="243"/>
      <c r="EB597" s="243"/>
      <c r="EC597" s="243"/>
      <c r="ED597" s="243"/>
      <c r="EG597" s="53"/>
      <c r="EK597" s="243"/>
      <c r="EL597" s="243"/>
      <c r="EM597" s="243"/>
      <c r="EN597" s="243"/>
      <c r="EO597" s="243"/>
      <c r="ER597" s="53"/>
      <c r="EV597" s="243"/>
      <c r="EW597" s="243"/>
      <c r="EX597" s="243"/>
      <c r="EY597" s="243"/>
      <c r="IB597" s="53"/>
      <c r="IJ597" s="245"/>
      <c r="IM597" s="53"/>
      <c r="IU597" s="245"/>
    </row>
    <row r="598" spans="1:255" s="132" customFormat="1" x14ac:dyDescent="0.2">
      <c r="A598" s="53"/>
      <c r="B598"/>
      <c r="C598"/>
      <c r="D598"/>
      <c r="E598"/>
      <c r="F598"/>
      <c r="G598"/>
      <c r="H598"/>
      <c r="I598"/>
      <c r="J598"/>
      <c r="K598"/>
      <c r="L598"/>
      <c r="M598"/>
      <c r="N598"/>
      <c r="O598" s="53"/>
      <c r="P598"/>
      <c r="Q598"/>
      <c r="R598"/>
      <c r="S598"/>
      <c r="T598"/>
      <c r="U598"/>
      <c r="V598"/>
      <c r="W598"/>
      <c r="Y598" s="53"/>
      <c r="AI598" s="53"/>
      <c r="AS598" s="53"/>
      <c r="BC598" s="53"/>
      <c r="BM598" s="53"/>
      <c r="BW598" s="53"/>
      <c r="CG598" s="53"/>
      <c r="CR598" s="53"/>
      <c r="CV598" s="243"/>
      <c r="CW598" s="243"/>
      <c r="CX598" s="243"/>
      <c r="CY598" s="243"/>
      <c r="CZ598" s="243"/>
      <c r="DC598" s="53"/>
      <c r="DG598" s="243"/>
      <c r="DH598" s="243"/>
      <c r="DI598" s="243"/>
      <c r="DJ598" s="243"/>
      <c r="DM598" s="53"/>
      <c r="DQ598" s="243"/>
      <c r="DR598" s="243"/>
      <c r="DS598" s="243"/>
      <c r="DT598" s="243"/>
      <c r="DW598" s="53"/>
      <c r="EA598" s="243"/>
      <c r="EB598" s="243"/>
      <c r="EC598" s="243"/>
      <c r="ED598" s="243"/>
      <c r="EG598" s="53"/>
      <c r="EK598" s="243"/>
      <c r="EL598" s="243"/>
      <c r="EM598" s="243"/>
      <c r="EN598" s="243"/>
      <c r="EO598" s="243"/>
      <c r="ER598" s="53"/>
      <c r="EV598" s="243"/>
      <c r="EW598" s="243"/>
      <c r="EX598" s="243"/>
      <c r="EY598" s="243"/>
      <c r="IB598" s="53"/>
      <c r="IJ598" s="245"/>
      <c r="IM598" s="53"/>
      <c r="IU598" s="245"/>
    </row>
    <row r="599" spans="1:255" s="132" customFormat="1" x14ac:dyDescent="0.2">
      <c r="A599" s="53"/>
      <c r="B599"/>
      <c r="C599"/>
      <c r="D599"/>
      <c r="E599"/>
      <c r="F599"/>
      <c r="G599"/>
      <c r="H599"/>
      <c r="I599"/>
      <c r="J599"/>
      <c r="K599"/>
      <c r="L599"/>
      <c r="M599"/>
      <c r="N599"/>
      <c r="O599" s="53"/>
      <c r="P599"/>
      <c r="Q599"/>
      <c r="R599"/>
      <c r="S599"/>
      <c r="T599"/>
      <c r="U599"/>
      <c r="V599"/>
      <c r="W599"/>
      <c r="Y599" s="53"/>
      <c r="AI599" s="53"/>
      <c r="AS599" s="53"/>
      <c r="BC599" s="53"/>
      <c r="BM599" s="53"/>
      <c r="BW599" s="53"/>
      <c r="CG599" s="53"/>
      <c r="CR599" s="53"/>
      <c r="CV599" s="243"/>
      <c r="CW599" s="243"/>
      <c r="CX599" s="243"/>
      <c r="CY599" s="243"/>
      <c r="CZ599" s="243"/>
      <c r="DC599" s="53"/>
      <c r="DG599" s="243"/>
      <c r="DH599" s="243"/>
      <c r="DI599" s="243"/>
      <c r="DJ599" s="243"/>
      <c r="DM599" s="53"/>
      <c r="DQ599" s="243"/>
      <c r="DR599" s="243"/>
      <c r="DS599" s="243"/>
      <c r="DT599" s="243"/>
      <c r="DW599" s="53"/>
      <c r="EA599" s="243"/>
      <c r="EB599" s="243"/>
      <c r="EC599" s="243"/>
      <c r="ED599" s="243"/>
      <c r="EG599" s="53"/>
      <c r="EK599" s="243"/>
      <c r="EL599" s="243"/>
      <c r="EM599" s="243"/>
      <c r="EN599" s="243"/>
      <c r="EO599" s="243"/>
      <c r="ER599" s="53"/>
      <c r="EV599" s="243"/>
      <c r="EW599" s="243"/>
      <c r="EX599" s="243"/>
      <c r="EY599" s="243"/>
      <c r="IB599" s="53"/>
      <c r="IJ599" s="245"/>
      <c r="IM599" s="53"/>
      <c r="IU599" s="245"/>
    </row>
    <row r="600" spans="1:255" s="132" customFormat="1" x14ac:dyDescent="0.2">
      <c r="A600" s="53"/>
      <c r="B600"/>
      <c r="C600"/>
      <c r="D600"/>
      <c r="E600"/>
      <c r="F600"/>
      <c r="G600"/>
      <c r="H600"/>
      <c r="I600"/>
      <c r="J600"/>
      <c r="K600"/>
      <c r="L600"/>
      <c r="M600"/>
      <c r="N600"/>
      <c r="O600" s="53"/>
      <c r="P600"/>
      <c r="Q600"/>
      <c r="R600"/>
      <c r="S600"/>
      <c r="T600"/>
      <c r="U600"/>
      <c r="V600"/>
      <c r="W600"/>
      <c r="Y600" s="53"/>
      <c r="AI600" s="53"/>
      <c r="AS600" s="53"/>
      <c r="BC600" s="53"/>
      <c r="BM600" s="53"/>
      <c r="BW600" s="53"/>
      <c r="CG600" s="53"/>
      <c r="CR600" s="53"/>
      <c r="CV600" s="243"/>
      <c r="CW600" s="243"/>
      <c r="CX600" s="243"/>
      <c r="CY600" s="243"/>
      <c r="CZ600" s="243"/>
      <c r="DC600" s="53"/>
      <c r="DG600" s="243"/>
      <c r="DH600" s="243"/>
      <c r="DI600" s="243"/>
      <c r="DJ600" s="243"/>
      <c r="DM600" s="53"/>
      <c r="DQ600" s="243"/>
      <c r="DR600" s="243"/>
      <c r="DS600" s="243"/>
      <c r="DT600" s="243"/>
      <c r="DW600" s="53"/>
      <c r="EA600" s="243"/>
      <c r="EB600" s="243"/>
      <c r="EC600" s="243"/>
      <c r="ED600" s="243"/>
      <c r="EG600" s="53"/>
      <c r="EK600" s="243"/>
      <c r="EL600" s="243"/>
      <c r="EM600" s="243"/>
      <c r="EN600" s="243"/>
      <c r="EO600" s="243"/>
      <c r="ER600" s="53"/>
      <c r="EV600" s="243"/>
      <c r="EW600" s="243"/>
      <c r="EX600" s="243"/>
      <c r="EY600" s="243"/>
      <c r="IB600" s="53"/>
      <c r="IJ600" s="245"/>
      <c r="IM600" s="53"/>
      <c r="IU600" s="245"/>
    </row>
    <row r="601" spans="1:255" s="132" customFormat="1" x14ac:dyDescent="0.2">
      <c r="A601" s="53"/>
      <c r="B601"/>
      <c r="C601"/>
      <c r="D601"/>
      <c r="E601"/>
      <c r="F601"/>
      <c r="G601"/>
      <c r="H601"/>
      <c r="I601"/>
      <c r="J601"/>
      <c r="K601"/>
      <c r="L601"/>
      <c r="M601"/>
      <c r="N601"/>
      <c r="O601" s="53"/>
      <c r="P601"/>
      <c r="Q601"/>
      <c r="R601"/>
      <c r="S601"/>
      <c r="T601"/>
      <c r="U601"/>
      <c r="V601"/>
      <c r="W601"/>
      <c r="Y601" s="53"/>
      <c r="AI601" s="53"/>
      <c r="AS601" s="53"/>
      <c r="BC601" s="53"/>
      <c r="BM601" s="53"/>
      <c r="BW601" s="53"/>
      <c r="CG601" s="53"/>
      <c r="CR601" s="53"/>
      <c r="CV601" s="243"/>
      <c r="CW601" s="243"/>
      <c r="CX601" s="243"/>
      <c r="CY601" s="243"/>
      <c r="CZ601" s="243"/>
      <c r="DC601" s="53"/>
      <c r="DG601" s="243"/>
      <c r="DH601" s="243"/>
      <c r="DI601" s="243"/>
      <c r="DJ601" s="243"/>
      <c r="DM601" s="53"/>
      <c r="DQ601" s="243"/>
      <c r="DR601" s="243"/>
      <c r="DS601" s="243"/>
      <c r="DT601" s="243"/>
      <c r="DW601" s="53"/>
      <c r="EA601" s="243"/>
      <c r="EB601" s="243"/>
      <c r="EC601" s="243"/>
      <c r="ED601" s="243"/>
      <c r="EG601" s="53"/>
      <c r="EK601" s="243"/>
      <c r="EL601" s="243"/>
      <c r="EM601" s="243"/>
      <c r="EN601" s="243"/>
      <c r="EO601" s="243"/>
      <c r="ER601" s="53"/>
      <c r="EV601" s="243"/>
      <c r="EW601" s="243"/>
      <c r="EX601" s="243"/>
      <c r="EY601" s="243"/>
      <c r="IB601" s="53"/>
      <c r="IJ601" s="245"/>
      <c r="IM601" s="53"/>
      <c r="IU601" s="245"/>
    </row>
    <row r="602" spans="1:255" s="132" customFormat="1" x14ac:dyDescent="0.2">
      <c r="A602" s="53"/>
      <c r="B602"/>
      <c r="C602"/>
      <c r="D602"/>
      <c r="E602"/>
      <c r="F602"/>
      <c r="G602"/>
      <c r="H602"/>
      <c r="I602"/>
      <c r="J602"/>
      <c r="K602"/>
      <c r="L602"/>
      <c r="M602"/>
      <c r="N602"/>
      <c r="O602" s="53"/>
      <c r="P602"/>
      <c r="Q602"/>
      <c r="R602"/>
      <c r="S602"/>
      <c r="T602"/>
      <c r="U602"/>
      <c r="V602"/>
      <c r="W602"/>
      <c r="Y602" s="53"/>
      <c r="AI602" s="53"/>
      <c r="AS602" s="53"/>
      <c r="BC602" s="53"/>
      <c r="BM602" s="53"/>
      <c r="BW602" s="53"/>
      <c r="CG602" s="53"/>
      <c r="CR602" s="53"/>
      <c r="CV602" s="243"/>
      <c r="CW602" s="243"/>
      <c r="CX602" s="243"/>
      <c r="CY602" s="243"/>
      <c r="CZ602" s="243"/>
      <c r="DC602" s="53"/>
      <c r="DG602" s="243"/>
      <c r="DH602" s="243"/>
      <c r="DI602" s="243"/>
      <c r="DJ602" s="243"/>
      <c r="DM602" s="53"/>
      <c r="DQ602" s="243"/>
      <c r="DR602" s="243"/>
      <c r="DS602" s="243"/>
      <c r="DT602" s="243"/>
      <c r="DW602" s="53"/>
      <c r="EA602" s="243"/>
      <c r="EB602" s="243"/>
      <c r="EC602" s="243"/>
      <c r="ED602" s="243"/>
      <c r="EG602" s="53"/>
      <c r="EK602" s="243"/>
      <c r="EL602" s="243"/>
      <c r="EM602" s="243"/>
      <c r="EN602" s="243"/>
      <c r="EO602" s="243"/>
      <c r="ER602" s="53"/>
      <c r="EV602" s="243"/>
      <c r="EW602" s="243"/>
      <c r="EX602" s="243"/>
      <c r="EY602" s="243"/>
      <c r="IB602" s="53"/>
      <c r="IJ602" s="245"/>
      <c r="IM602" s="53"/>
      <c r="IU602" s="245"/>
    </row>
    <row r="603" spans="1:255" s="132" customFormat="1" x14ac:dyDescent="0.2">
      <c r="A603" s="53"/>
      <c r="B603"/>
      <c r="C603"/>
      <c r="D603"/>
      <c r="E603"/>
      <c r="F603"/>
      <c r="G603"/>
      <c r="H603"/>
      <c r="I603"/>
      <c r="J603"/>
      <c r="K603"/>
      <c r="L603"/>
      <c r="M603"/>
      <c r="N603"/>
      <c r="O603" s="53"/>
      <c r="P603"/>
      <c r="Q603"/>
      <c r="R603"/>
      <c r="S603"/>
      <c r="T603"/>
      <c r="U603"/>
      <c r="V603"/>
      <c r="W603"/>
      <c r="Y603" s="53"/>
      <c r="AI603" s="53"/>
      <c r="AS603" s="53"/>
      <c r="BC603" s="53"/>
      <c r="BM603" s="53"/>
      <c r="BW603" s="53"/>
      <c r="CG603" s="53"/>
      <c r="CR603" s="53"/>
      <c r="CV603" s="243"/>
      <c r="CW603" s="243"/>
      <c r="CX603" s="243"/>
      <c r="CY603" s="243"/>
      <c r="CZ603" s="243"/>
      <c r="DC603" s="53"/>
      <c r="DG603" s="243"/>
      <c r="DH603" s="243"/>
      <c r="DI603" s="243"/>
      <c r="DJ603" s="243"/>
      <c r="DM603" s="53"/>
      <c r="DQ603" s="243"/>
      <c r="DR603" s="243"/>
      <c r="DS603" s="243"/>
      <c r="DT603" s="243"/>
      <c r="DW603" s="53"/>
      <c r="EA603" s="243"/>
      <c r="EB603" s="243"/>
      <c r="EC603" s="243"/>
      <c r="ED603" s="243"/>
      <c r="EG603" s="53"/>
      <c r="EK603" s="243"/>
      <c r="EL603" s="243"/>
      <c r="EM603" s="243"/>
      <c r="EN603" s="243"/>
      <c r="EO603" s="243"/>
      <c r="ER603" s="53"/>
      <c r="EV603" s="243"/>
      <c r="EW603" s="243"/>
      <c r="EX603" s="243"/>
      <c r="EY603" s="243"/>
      <c r="IB603" s="53"/>
      <c r="IJ603" s="245"/>
      <c r="IM603" s="53"/>
      <c r="IU603" s="245"/>
    </row>
    <row r="604" spans="1:255" s="132" customFormat="1" x14ac:dyDescent="0.2">
      <c r="A604" s="53"/>
      <c r="B604"/>
      <c r="C604"/>
      <c r="D604"/>
      <c r="E604"/>
      <c r="F604"/>
      <c r="G604"/>
      <c r="H604"/>
      <c r="I604"/>
      <c r="J604"/>
      <c r="K604"/>
      <c r="L604"/>
      <c r="M604"/>
      <c r="N604"/>
      <c r="O604" s="53"/>
      <c r="P604"/>
      <c r="Q604"/>
      <c r="R604"/>
      <c r="S604"/>
      <c r="T604"/>
      <c r="U604"/>
      <c r="V604"/>
      <c r="W604"/>
      <c r="Y604" s="53"/>
      <c r="AI604" s="53"/>
      <c r="AS604" s="53"/>
      <c r="BC604" s="53"/>
      <c r="BM604" s="53"/>
      <c r="BW604" s="53"/>
      <c r="CG604" s="53"/>
      <c r="CR604" s="53"/>
      <c r="CV604" s="243"/>
      <c r="CW604" s="243"/>
      <c r="CX604" s="243"/>
      <c r="CY604" s="243"/>
      <c r="CZ604" s="243"/>
      <c r="DC604" s="53"/>
      <c r="DG604" s="243"/>
      <c r="DH604" s="243"/>
      <c r="DI604" s="243"/>
      <c r="DJ604" s="243"/>
      <c r="DM604" s="53"/>
      <c r="DQ604" s="243"/>
      <c r="DR604" s="243"/>
      <c r="DS604" s="243"/>
      <c r="DT604" s="243"/>
      <c r="DW604" s="53"/>
      <c r="EA604" s="243"/>
      <c r="EB604" s="243"/>
      <c r="EC604" s="243"/>
      <c r="ED604" s="243"/>
      <c r="EG604" s="53"/>
      <c r="EK604" s="243"/>
      <c r="EL604" s="243"/>
      <c r="EM604" s="243"/>
      <c r="EN604" s="243"/>
      <c r="EO604" s="243"/>
      <c r="ER604" s="53"/>
      <c r="EV604" s="243"/>
      <c r="EW604" s="243"/>
      <c r="EX604" s="243"/>
      <c r="EY604" s="243"/>
      <c r="IB604" s="53"/>
      <c r="IJ604" s="245"/>
      <c r="IM604" s="53"/>
      <c r="IU604" s="245"/>
    </row>
    <row r="605" spans="1:255" s="132" customFormat="1" x14ac:dyDescent="0.2">
      <c r="A605" s="53"/>
      <c r="B605"/>
      <c r="C605"/>
      <c r="D605"/>
      <c r="E605"/>
      <c r="F605"/>
      <c r="G605"/>
      <c r="H605"/>
      <c r="I605"/>
      <c r="J605"/>
      <c r="K605"/>
      <c r="L605"/>
      <c r="M605"/>
      <c r="N605"/>
      <c r="O605" s="53"/>
      <c r="P605"/>
      <c r="Q605"/>
      <c r="R605"/>
      <c r="S605"/>
      <c r="T605"/>
      <c r="U605"/>
      <c r="V605"/>
      <c r="W605"/>
      <c r="Y605" s="53"/>
      <c r="AI605" s="53"/>
      <c r="AS605" s="53"/>
      <c r="BC605" s="53"/>
      <c r="BM605" s="53"/>
      <c r="BW605" s="53"/>
      <c r="CG605" s="53"/>
      <c r="CR605" s="53"/>
      <c r="CV605" s="243"/>
      <c r="CW605" s="243"/>
      <c r="CX605" s="243"/>
      <c r="CY605" s="243"/>
      <c r="CZ605" s="243"/>
      <c r="DC605" s="53"/>
      <c r="DG605" s="243"/>
      <c r="DH605" s="243"/>
      <c r="DI605" s="243"/>
      <c r="DJ605" s="243"/>
      <c r="DM605" s="53"/>
      <c r="DQ605" s="243"/>
      <c r="DR605" s="243"/>
      <c r="DS605" s="243"/>
      <c r="DT605" s="243"/>
      <c r="DW605" s="53"/>
      <c r="EA605" s="243"/>
      <c r="EB605" s="243"/>
      <c r="EC605" s="243"/>
      <c r="ED605" s="243"/>
      <c r="EG605" s="53"/>
      <c r="EK605" s="243"/>
      <c r="EL605" s="243"/>
      <c r="EM605" s="243"/>
      <c r="EN605" s="243"/>
      <c r="EO605" s="243"/>
      <c r="ER605" s="53"/>
      <c r="EV605" s="243"/>
      <c r="EW605" s="243"/>
      <c r="EX605" s="243"/>
      <c r="EY605" s="243"/>
      <c r="IB605" s="53"/>
      <c r="IJ605" s="245"/>
      <c r="IM605" s="53"/>
      <c r="IU605" s="245"/>
    </row>
    <row r="606" spans="1:255" s="132" customFormat="1" x14ac:dyDescent="0.2">
      <c r="A606" s="53"/>
      <c r="B606"/>
      <c r="C606"/>
      <c r="D606"/>
      <c r="E606"/>
      <c r="F606"/>
      <c r="G606"/>
      <c r="H606"/>
      <c r="I606"/>
      <c r="J606"/>
      <c r="K606"/>
      <c r="L606"/>
      <c r="M606"/>
      <c r="N606"/>
      <c r="O606" s="53"/>
      <c r="P606"/>
      <c r="Q606"/>
      <c r="R606"/>
      <c r="S606"/>
      <c r="T606"/>
      <c r="U606"/>
      <c r="V606"/>
      <c r="W606"/>
      <c r="Y606" s="53"/>
      <c r="AI606" s="53"/>
      <c r="AS606" s="53"/>
      <c r="BC606" s="53"/>
      <c r="BM606" s="53"/>
      <c r="BW606" s="53"/>
      <c r="CG606" s="53"/>
      <c r="CR606" s="53"/>
      <c r="CV606" s="243"/>
      <c r="CW606" s="243"/>
      <c r="CX606" s="243"/>
      <c r="CY606" s="243"/>
      <c r="CZ606" s="243"/>
      <c r="DC606" s="53"/>
      <c r="DG606" s="243"/>
      <c r="DH606" s="243"/>
      <c r="DI606" s="243"/>
      <c r="DJ606" s="243"/>
      <c r="DM606" s="53"/>
      <c r="DQ606" s="243"/>
      <c r="DR606" s="243"/>
      <c r="DS606" s="243"/>
      <c r="DT606" s="243"/>
      <c r="DW606" s="53"/>
      <c r="EA606" s="243"/>
      <c r="EB606" s="243"/>
      <c r="EC606" s="243"/>
      <c r="ED606" s="243"/>
      <c r="EG606" s="53"/>
      <c r="EK606" s="243"/>
      <c r="EL606" s="243"/>
      <c r="EM606" s="243"/>
      <c r="EN606" s="243"/>
      <c r="EO606" s="243"/>
      <c r="ER606" s="53"/>
      <c r="EV606" s="243"/>
      <c r="EW606" s="243"/>
      <c r="EX606" s="243"/>
      <c r="EY606" s="243"/>
      <c r="IB606" s="53"/>
      <c r="IJ606" s="245"/>
      <c r="IM606" s="53"/>
      <c r="IU606" s="245"/>
    </row>
    <row r="607" spans="1:255" s="132" customFormat="1" x14ac:dyDescent="0.2">
      <c r="A607" s="53"/>
      <c r="B607"/>
      <c r="C607"/>
      <c r="D607"/>
      <c r="E607"/>
      <c r="F607"/>
      <c r="G607"/>
      <c r="H607"/>
      <c r="I607"/>
      <c r="J607"/>
      <c r="K607"/>
      <c r="L607"/>
      <c r="M607"/>
      <c r="N607"/>
      <c r="O607" s="53"/>
      <c r="P607"/>
      <c r="Q607"/>
      <c r="R607"/>
      <c r="S607"/>
      <c r="T607"/>
      <c r="U607"/>
      <c r="V607"/>
      <c r="W607"/>
      <c r="Y607" s="53"/>
      <c r="AI607" s="53"/>
      <c r="AS607" s="53"/>
      <c r="BC607" s="53"/>
      <c r="BM607" s="53"/>
      <c r="BW607" s="53"/>
      <c r="CG607" s="53"/>
      <c r="CR607" s="53"/>
      <c r="CV607" s="243"/>
      <c r="CW607" s="243"/>
      <c r="CX607" s="243"/>
      <c r="CY607" s="243"/>
      <c r="CZ607" s="243"/>
      <c r="DC607" s="53"/>
      <c r="DG607" s="243"/>
      <c r="DH607" s="243"/>
      <c r="DI607" s="243"/>
      <c r="DJ607" s="243"/>
      <c r="DM607" s="53"/>
      <c r="DQ607" s="243"/>
      <c r="DR607" s="243"/>
      <c r="DS607" s="243"/>
      <c r="DT607" s="243"/>
      <c r="DW607" s="53"/>
      <c r="EA607" s="243"/>
      <c r="EB607" s="243"/>
      <c r="EC607" s="243"/>
      <c r="ED607" s="243"/>
      <c r="EG607" s="53"/>
      <c r="EK607" s="243"/>
      <c r="EL607" s="243"/>
      <c r="EM607" s="243"/>
      <c r="EN607" s="243"/>
      <c r="EO607" s="243"/>
      <c r="ER607" s="53"/>
      <c r="EV607" s="243"/>
      <c r="EW607" s="243"/>
      <c r="EX607" s="243"/>
      <c r="EY607" s="243"/>
      <c r="IB607" s="53"/>
      <c r="IJ607" s="245"/>
      <c r="IM607" s="53"/>
      <c r="IU607" s="245"/>
    </row>
    <row r="608" spans="1:255" s="132" customFormat="1" x14ac:dyDescent="0.2">
      <c r="A608" s="53"/>
      <c r="B608"/>
      <c r="C608"/>
      <c r="D608"/>
      <c r="E608"/>
      <c r="F608"/>
      <c r="G608"/>
      <c r="H608"/>
      <c r="I608"/>
      <c r="J608"/>
      <c r="K608"/>
      <c r="L608"/>
      <c r="M608"/>
      <c r="N608"/>
      <c r="O608" s="53"/>
      <c r="P608"/>
      <c r="Q608"/>
      <c r="R608"/>
      <c r="S608"/>
      <c r="T608"/>
      <c r="U608"/>
      <c r="V608"/>
      <c r="W608"/>
      <c r="Y608" s="53"/>
      <c r="AI608" s="53"/>
      <c r="AS608" s="53"/>
      <c r="BC608" s="53"/>
      <c r="BM608" s="53"/>
      <c r="BW608" s="53"/>
      <c r="CG608" s="53"/>
      <c r="CR608" s="53"/>
      <c r="CV608" s="243"/>
      <c r="CW608" s="243"/>
      <c r="CX608" s="243"/>
      <c r="CY608" s="243"/>
      <c r="CZ608" s="243"/>
      <c r="DC608" s="53"/>
      <c r="DG608" s="243"/>
      <c r="DH608" s="243"/>
      <c r="DI608" s="243"/>
      <c r="DJ608" s="243"/>
      <c r="DM608" s="53"/>
      <c r="DQ608" s="243"/>
      <c r="DR608" s="243"/>
      <c r="DS608" s="243"/>
      <c r="DT608" s="243"/>
      <c r="DW608" s="53"/>
      <c r="EA608" s="243"/>
      <c r="EB608" s="243"/>
      <c r="EC608" s="243"/>
      <c r="ED608" s="243"/>
      <c r="EG608" s="53"/>
      <c r="EK608" s="243"/>
      <c r="EL608" s="243"/>
      <c r="EM608" s="243"/>
      <c r="EN608" s="243"/>
      <c r="EO608" s="243"/>
      <c r="ER608" s="53"/>
      <c r="EV608" s="243"/>
      <c r="EW608" s="243"/>
      <c r="EX608" s="243"/>
      <c r="EY608" s="243"/>
      <c r="IB608" s="53"/>
      <c r="IJ608" s="245"/>
      <c r="IM608" s="53"/>
      <c r="IU608" s="245"/>
    </row>
    <row r="609" spans="1:255" s="132" customFormat="1" x14ac:dyDescent="0.2">
      <c r="A609" s="53"/>
      <c r="B609"/>
      <c r="C609"/>
      <c r="D609"/>
      <c r="E609"/>
      <c r="F609"/>
      <c r="G609"/>
      <c r="H609"/>
      <c r="I609"/>
      <c r="J609"/>
      <c r="K609"/>
      <c r="L609"/>
      <c r="M609"/>
      <c r="N609"/>
      <c r="O609" s="53"/>
      <c r="P609"/>
      <c r="Q609"/>
      <c r="R609"/>
      <c r="S609"/>
      <c r="T609"/>
      <c r="U609"/>
      <c r="V609"/>
      <c r="W609"/>
      <c r="Y609" s="53"/>
      <c r="AI609" s="53"/>
      <c r="AS609" s="53"/>
      <c r="BC609" s="53"/>
      <c r="BM609" s="53"/>
      <c r="BW609" s="53"/>
      <c r="CG609" s="53"/>
      <c r="CR609" s="53"/>
      <c r="CV609" s="243"/>
      <c r="CW609" s="243"/>
      <c r="CX609" s="243"/>
      <c r="CY609" s="243"/>
      <c r="CZ609" s="243"/>
      <c r="DC609" s="53"/>
      <c r="DG609" s="243"/>
      <c r="DH609" s="243"/>
      <c r="DI609" s="243"/>
      <c r="DJ609" s="243"/>
      <c r="DM609" s="53"/>
      <c r="DQ609" s="243"/>
      <c r="DR609" s="243"/>
      <c r="DS609" s="243"/>
      <c r="DT609" s="243"/>
      <c r="DW609" s="53"/>
      <c r="EA609" s="243"/>
      <c r="EB609" s="243"/>
      <c r="EC609" s="243"/>
      <c r="ED609" s="243"/>
      <c r="EG609" s="53"/>
      <c r="EK609" s="243"/>
      <c r="EL609" s="243"/>
      <c r="EM609" s="243"/>
      <c r="EN609" s="243"/>
      <c r="EO609" s="243"/>
      <c r="ER609" s="53"/>
      <c r="EV609" s="243"/>
      <c r="EW609" s="243"/>
      <c r="EX609" s="243"/>
      <c r="EY609" s="243"/>
      <c r="IB609" s="53"/>
      <c r="IJ609" s="245"/>
      <c r="IM609" s="53"/>
      <c r="IU609" s="245"/>
    </row>
    <row r="610" spans="1:255" s="132" customFormat="1" x14ac:dyDescent="0.2">
      <c r="A610" s="53"/>
      <c r="B610"/>
      <c r="C610"/>
      <c r="D610"/>
      <c r="E610"/>
      <c r="F610"/>
      <c r="G610"/>
      <c r="H610"/>
      <c r="I610"/>
      <c r="J610"/>
      <c r="K610"/>
      <c r="L610"/>
      <c r="M610"/>
      <c r="N610"/>
      <c r="O610" s="53"/>
      <c r="P610"/>
      <c r="Q610"/>
      <c r="R610"/>
      <c r="S610"/>
      <c r="T610"/>
      <c r="U610"/>
      <c r="V610"/>
      <c r="W610"/>
      <c r="Y610" s="53"/>
      <c r="AI610" s="53"/>
      <c r="AS610" s="53"/>
      <c r="BC610" s="53"/>
      <c r="BM610" s="53"/>
      <c r="BW610" s="53"/>
      <c r="CG610" s="53"/>
      <c r="CR610" s="53"/>
      <c r="CV610" s="243"/>
      <c r="CW610" s="243"/>
      <c r="CX610" s="243"/>
      <c r="CY610" s="243"/>
      <c r="CZ610" s="243"/>
      <c r="DC610" s="53"/>
      <c r="DG610" s="243"/>
      <c r="DH610" s="243"/>
      <c r="DI610" s="243"/>
      <c r="DJ610" s="243"/>
      <c r="DM610" s="53"/>
      <c r="DQ610" s="243"/>
      <c r="DR610" s="243"/>
      <c r="DS610" s="243"/>
      <c r="DT610" s="243"/>
      <c r="DW610" s="53"/>
      <c r="EA610" s="243"/>
      <c r="EB610" s="243"/>
      <c r="EC610" s="243"/>
      <c r="ED610" s="243"/>
      <c r="EG610" s="53"/>
      <c r="EK610" s="243"/>
      <c r="EL610" s="243"/>
      <c r="EM610" s="243"/>
      <c r="EN610" s="243"/>
      <c r="EO610" s="243"/>
      <c r="ER610" s="53"/>
      <c r="EV610" s="243"/>
      <c r="EW610" s="243"/>
      <c r="EX610" s="243"/>
      <c r="EY610" s="243"/>
      <c r="IB610" s="53"/>
      <c r="IJ610" s="245"/>
      <c r="IM610" s="53"/>
      <c r="IU610" s="245"/>
    </row>
    <row r="611" spans="1:255" s="132" customFormat="1" x14ac:dyDescent="0.2">
      <c r="A611" s="53"/>
      <c r="B611"/>
      <c r="C611"/>
      <c r="D611"/>
      <c r="E611"/>
      <c r="F611"/>
      <c r="G611"/>
      <c r="H611"/>
      <c r="I611"/>
      <c r="J611"/>
      <c r="K611"/>
      <c r="L611"/>
      <c r="M611"/>
      <c r="N611"/>
      <c r="O611" s="53"/>
      <c r="P611"/>
      <c r="Q611"/>
      <c r="R611"/>
      <c r="S611"/>
      <c r="T611"/>
      <c r="U611"/>
      <c r="V611"/>
      <c r="W611"/>
      <c r="Y611" s="53"/>
      <c r="AI611" s="53"/>
      <c r="AS611" s="53"/>
      <c r="BC611" s="53"/>
      <c r="BM611" s="53"/>
      <c r="BW611" s="53"/>
      <c r="CG611" s="53"/>
      <c r="CR611" s="53"/>
      <c r="CV611" s="243"/>
      <c r="CW611" s="243"/>
      <c r="CX611" s="243"/>
      <c r="CY611" s="243"/>
      <c r="CZ611" s="243"/>
      <c r="DC611" s="53"/>
      <c r="DG611" s="243"/>
      <c r="DH611" s="243"/>
      <c r="DI611" s="243"/>
      <c r="DJ611" s="243"/>
      <c r="DM611" s="53"/>
      <c r="DQ611" s="243"/>
      <c r="DR611" s="243"/>
      <c r="DS611" s="243"/>
      <c r="DT611" s="243"/>
      <c r="DW611" s="53"/>
      <c r="EA611" s="243"/>
      <c r="EB611" s="243"/>
      <c r="EC611" s="243"/>
      <c r="ED611" s="243"/>
      <c r="EG611" s="53"/>
      <c r="EK611" s="243"/>
      <c r="EL611" s="243"/>
      <c r="EM611" s="243"/>
      <c r="EN611" s="243"/>
      <c r="EO611" s="243"/>
      <c r="ER611" s="53"/>
      <c r="EV611" s="243"/>
      <c r="EW611" s="243"/>
      <c r="EX611" s="243"/>
      <c r="EY611" s="243"/>
      <c r="IB611" s="53"/>
      <c r="IJ611" s="245"/>
      <c r="IM611" s="53"/>
      <c r="IU611" s="245"/>
    </row>
    <row r="612" spans="1:255" s="132" customFormat="1" x14ac:dyDescent="0.2">
      <c r="A612" s="53"/>
      <c r="B612"/>
      <c r="C612"/>
      <c r="D612"/>
      <c r="E612"/>
      <c r="F612"/>
      <c r="G612"/>
      <c r="H612"/>
      <c r="I612"/>
      <c r="J612"/>
      <c r="K612"/>
      <c r="L612"/>
      <c r="M612"/>
      <c r="N612"/>
      <c r="O612" s="53"/>
      <c r="P612"/>
      <c r="Q612"/>
      <c r="R612"/>
      <c r="S612"/>
      <c r="T612"/>
      <c r="U612"/>
      <c r="V612"/>
      <c r="W612"/>
      <c r="Y612" s="53"/>
      <c r="AI612" s="53"/>
      <c r="AS612" s="53"/>
      <c r="BC612" s="53"/>
      <c r="BM612" s="53"/>
      <c r="BW612" s="53"/>
      <c r="CG612" s="53"/>
      <c r="CR612" s="53"/>
      <c r="CV612" s="243"/>
      <c r="CW612" s="243"/>
      <c r="CX612" s="243"/>
      <c r="CY612" s="243"/>
      <c r="CZ612" s="243"/>
      <c r="DC612" s="53"/>
      <c r="DG612" s="243"/>
      <c r="DH612" s="243"/>
      <c r="DI612" s="243"/>
      <c r="DJ612" s="243"/>
      <c r="DM612" s="53"/>
      <c r="DQ612" s="243"/>
      <c r="DR612" s="243"/>
      <c r="DS612" s="243"/>
      <c r="DT612" s="243"/>
      <c r="DW612" s="53"/>
      <c r="EA612" s="243"/>
      <c r="EB612" s="243"/>
      <c r="EC612" s="243"/>
      <c r="ED612" s="243"/>
      <c r="EG612" s="53"/>
      <c r="EK612" s="243"/>
      <c r="EL612" s="243"/>
      <c r="EM612" s="243"/>
      <c r="EN612" s="243"/>
      <c r="EO612" s="243"/>
      <c r="ER612" s="53"/>
      <c r="EV612" s="243"/>
      <c r="EW612" s="243"/>
      <c r="EX612" s="243"/>
      <c r="EY612" s="243"/>
      <c r="IB612" s="53"/>
      <c r="IJ612" s="245"/>
      <c r="IM612" s="53"/>
      <c r="IU612" s="245"/>
    </row>
    <row r="613" spans="1:255" s="132" customFormat="1" x14ac:dyDescent="0.2">
      <c r="A613" s="53"/>
      <c r="B613"/>
      <c r="C613"/>
      <c r="D613"/>
      <c r="E613"/>
      <c r="F613"/>
      <c r="G613"/>
      <c r="H613"/>
      <c r="I613"/>
      <c r="J613"/>
      <c r="K613"/>
      <c r="L613"/>
      <c r="M613"/>
      <c r="N613"/>
      <c r="O613" s="53"/>
      <c r="P613"/>
      <c r="Q613"/>
      <c r="R613"/>
      <c r="S613"/>
      <c r="T613"/>
      <c r="U613"/>
      <c r="V613"/>
      <c r="W613"/>
      <c r="Y613" s="53"/>
      <c r="AI613" s="53"/>
      <c r="AS613" s="53"/>
      <c r="BC613" s="53"/>
      <c r="BM613" s="53"/>
      <c r="BW613" s="53"/>
      <c r="CG613" s="53"/>
      <c r="CR613" s="53"/>
      <c r="CV613" s="243"/>
      <c r="CW613" s="243"/>
      <c r="CX613" s="243"/>
      <c r="CY613" s="243"/>
      <c r="CZ613" s="243"/>
      <c r="DC613" s="53"/>
      <c r="DG613" s="243"/>
      <c r="DH613" s="243"/>
      <c r="DI613" s="243"/>
      <c r="DJ613" s="243"/>
      <c r="DM613" s="53"/>
      <c r="DQ613" s="243"/>
      <c r="DR613" s="243"/>
      <c r="DS613" s="243"/>
      <c r="DT613" s="243"/>
      <c r="DW613" s="53"/>
      <c r="EA613" s="243"/>
      <c r="EB613" s="243"/>
      <c r="EC613" s="243"/>
      <c r="ED613" s="243"/>
      <c r="EG613" s="53"/>
      <c r="EK613" s="243"/>
      <c r="EL613" s="243"/>
      <c r="EM613" s="243"/>
      <c r="EN613" s="243"/>
      <c r="EO613" s="243"/>
      <c r="ER613" s="53"/>
      <c r="EV613" s="243"/>
      <c r="EW613" s="243"/>
      <c r="EX613" s="243"/>
      <c r="EY613" s="243"/>
      <c r="IB613" s="53"/>
      <c r="IJ613" s="245"/>
      <c r="IM613" s="53"/>
      <c r="IU613" s="245"/>
    </row>
    <row r="614" spans="1:255" s="132" customFormat="1" x14ac:dyDescent="0.2">
      <c r="A614" s="53"/>
      <c r="B614"/>
      <c r="C614"/>
      <c r="D614"/>
      <c r="E614"/>
      <c r="F614"/>
      <c r="G614"/>
      <c r="H614"/>
      <c r="I614"/>
      <c r="J614"/>
      <c r="K614"/>
      <c r="L614"/>
      <c r="M614"/>
      <c r="N614"/>
      <c r="O614" s="53"/>
      <c r="P614"/>
      <c r="Q614"/>
      <c r="R614"/>
      <c r="S614"/>
      <c r="T614"/>
      <c r="U614"/>
      <c r="V614"/>
      <c r="W614"/>
      <c r="Y614" s="53"/>
      <c r="AI614" s="53"/>
      <c r="AS614" s="53"/>
      <c r="BC614" s="53"/>
      <c r="BM614" s="53"/>
      <c r="BW614" s="53"/>
      <c r="CG614" s="53"/>
      <c r="CR614" s="53"/>
      <c r="CV614" s="243"/>
      <c r="CW614" s="243"/>
      <c r="CX614" s="243"/>
      <c r="CY614" s="243"/>
      <c r="CZ614" s="243"/>
      <c r="DC614" s="53"/>
      <c r="DG614" s="243"/>
      <c r="DH614" s="243"/>
      <c r="DI614" s="243"/>
      <c r="DJ614" s="243"/>
      <c r="DM614" s="53"/>
      <c r="DQ614" s="243"/>
      <c r="DR614" s="243"/>
      <c r="DS614" s="243"/>
      <c r="DT614" s="243"/>
      <c r="DW614" s="53"/>
      <c r="EA614" s="243"/>
      <c r="EB614" s="243"/>
      <c r="EC614" s="243"/>
      <c r="ED614" s="243"/>
      <c r="EG614" s="53"/>
      <c r="EK614" s="243"/>
      <c r="EL614" s="243"/>
      <c r="EM614" s="243"/>
      <c r="EN614" s="243"/>
      <c r="EO614" s="243"/>
      <c r="ER614" s="53"/>
      <c r="EV614" s="243"/>
      <c r="EW614" s="243"/>
      <c r="EX614" s="243"/>
      <c r="EY614" s="243"/>
      <c r="IB614" s="53"/>
      <c r="IJ614" s="245"/>
      <c r="IM614" s="53"/>
      <c r="IU614" s="245"/>
    </row>
    <row r="615" spans="1:255" s="132" customFormat="1" x14ac:dyDescent="0.2">
      <c r="A615" s="53"/>
      <c r="B615"/>
      <c r="C615"/>
      <c r="D615"/>
      <c r="E615"/>
      <c r="F615"/>
      <c r="G615"/>
      <c r="H615"/>
      <c r="I615"/>
      <c r="J615"/>
      <c r="K615"/>
      <c r="L615"/>
      <c r="M615"/>
      <c r="N615"/>
      <c r="O615" s="53"/>
      <c r="P615"/>
      <c r="Q615"/>
      <c r="R615"/>
      <c r="S615"/>
      <c r="T615"/>
      <c r="U615"/>
      <c r="V615"/>
      <c r="W615"/>
      <c r="Y615" s="53"/>
      <c r="AI615" s="53"/>
      <c r="AS615" s="53"/>
      <c r="BC615" s="53"/>
      <c r="BM615" s="53"/>
      <c r="BW615" s="53"/>
      <c r="CG615" s="53"/>
      <c r="CR615" s="53"/>
      <c r="CV615" s="243"/>
      <c r="CW615" s="243"/>
      <c r="CX615" s="243"/>
      <c r="CY615" s="243"/>
      <c r="CZ615" s="243"/>
      <c r="DC615" s="53"/>
      <c r="DG615" s="243"/>
      <c r="DH615" s="243"/>
      <c r="DI615" s="243"/>
      <c r="DJ615" s="243"/>
      <c r="DM615" s="53"/>
      <c r="DQ615" s="243"/>
      <c r="DR615" s="243"/>
      <c r="DS615" s="243"/>
      <c r="DT615" s="243"/>
      <c r="DW615" s="53"/>
      <c r="EA615" s="243"/>
      <c r="EB615" s="243"/>
      <c r="EC615" s="243"/>
      <c r="ED615" s="243"/>
      <c r="EG615" s="53"/>
      <c r="EK615" s="243"/>
      <c r="EL615" s="243"/>
      <c r="EM615" s="243"/>
      <c r="EN615" s="243"/>
      <c r="EO615" s="243"/>
      <c r="ER615" s="53"/>
      <c r="EV615" s="243"/>
      <c r="EW615" s="243"/>
      <c r="EX615" s="243"/>
      <c r="EY615" s="243"/>
      <c r="IB615" s="53"/>
      <c r="IJ615" s="245"/>
      <c r="IM615" s="53"/>
      <c r="IU615" s="245"/>
    </row>
    <row r="616" spans="1:255" s="132" customFormat="1" x14ac:dyDescent="0.2">
      <c r="A616" s="53"/>
      <c r="B616"/>
      <c r="C616"/>
      <c r="D616"/>
      <c r="E616"/>
      <c r="F616"/>
      <c r="G616"/>
      <c r="H616"/>
      <c r="I616"/>
      <c r="J616"/>
      <c r="K616"/>
      <c r="L616"/>
      <c r="M616"/>
      <c r="N616"/>
      <c r="O616" s="53"/>
      <c r="P616"/>
      <c r="Q616"/>
      <c r="R616"/>
      <c r="S616"/>
      <c r="T616"/>
      <c r="U616"/>
      <c r="V616"/>
      <c r="W616"/>
      <c r="Y616" s="53"/>
      <c r="AI616" s="53"/>
      <c r="AS616" s="53"/>
      <c r="BC616" s="53"/>
      <c r="BM616" s="53"/>
      <c r="BW616" s="53"/>
      <c r="CG616" s="53"/>
      <c r="CR616" s="53"/>
      <c r="CV616" s="243"/>
      <c r="CW616" s="243"/>
      <c r="CX616" s="243"/>
      <c r="CY616" s="243"/>
      <c r="CZ616" s="243"/>
      <c r="DC616" s="53"/>
      <c r="DG616" s="243"/>
      <c r="DH616" s="243"/>
      <c r="DI616" s="243"/>
      <c r="DJ616" s="243"/>
      <c r="DM616" s="53"/>
      <c r="DQ616" s="243"/>
      <c r="DR616" s="243"/>
      <c r="DS616" s="243"/>
      <c r="DT616" s="243"/>
      <c r="DW616" s="53"/>
      <c r="EA616" s="243"/>
      <c r="EB616" s="243"/>
      <c r="EC616" s="243"/>
      <c r="ED616" s="243"/>
      <c r="EG616" s="53"/>
      <c r="EK616" s="243"/>
      <c r="EL616" s="243"/>
      <c r="EM616" s="243"/>
      <c r="EN616" s="243"/>
      <c r="EO616" s="243"/>
      <c r="ER616" s="53"/>
      <c r="EV616" s="243"/>
      <c r="EW616" s="243"/>
      <c r="EX616" s="243"/>
      <c r="EY616" s="243"/>
      <c r="IB616" s="53"/>
      <c r="IJ616" s="245"/>
      <c r="IM616" s="53"/>
      <c r="IU616" s="245"/>
    </row>
    <row r="617" spans="1:255" s="132" customFormat="1" x14ac:dyDescent="0.2">
      <c r="A617" s="53"/>
      <c r="B617"/>
      <c r="C617"/>
      <c r="D617"/>
      <c r="E617"/>
      <c r="F617"/>
      <c r="G617"/>
      <c r="H617"/>
      <c r="I617"/>
      <c r="J617"/>
      <c r="K617"/>
      <c r="L617"/>
      <c r="M617"/>
      <c r="N617"/>
      <c r="O617" s="53"/>
      <c r="P617"/>
      <c r="Q617"/>
      <c r="R617"/>
      <c r="S617"/>
      <c r="T617"/>
      <c r="U617"/>
      <c r="V617"/>
      <c r="W617"/>
      <c r="Y617" s="53"/>
      <c r="AI617" s="53"/>
      <c r="AS617" s="53"/>
      <c r="BC617" s="53"/>
      <c r="BM617" s="53"/>
      <c r="BW617" s="53"/>
      <c r="CG617" s="53"/>
      <c r="CR617" s="53"/>
      <c r="CV617" s="243"/>
      <c r="CW617" s="243"/>
      <c r="CX617" s="243"/>
      <c r="CY617" s="243"/>
      <c r="CZ617" s="243"/>
      <c r="DC617" s="53"/>
      <c r="DG617" s="243"/>
      <c r="DH617" s="243"/>
      <c r="DI617" s="243"/>
      <c r="DJ617" s="243"/>
      <c r="DM617" s="53"/>
      <c r="DQ617" s="243"/>
      <c r="DR617" s="243"/>
      <c r="DS617" s="243"/>
      <c r="DT617" s="243"/>
      <c r="DW617" s="53"/>
      <c r="EA617" s="243"/>
      <c r="EB617" s="243"/>
      <c r="EC617" s="243"/>
      <c r="ED617" s="243"/>
      <c r="EG617" s="53"/>
      <c r="EK617" s="243"/>
      <c r="EL617" s="243"/>
      <c r="EM617" s="243"/>
      <c r="EN617" s="243"/>
      <c r="EO617" s="243"/>
      <c r="ER617" s="53"/>
      <c r="EV617" s="243"/>
      <c r="EW617" s="243"/>
      <c r="EX617" s="243"/>
      <c r="EY617" s="243"/>
      <c r="IB617" s="53"/>
      <c r="IJ617" s="245"/>
      <c r="IM617" s="53"/>
      <c r="IU617" s="245"/>
    </row>
    <row r="618" spans="1:255" s="132" customFormat="1" x14ac:dyDescent="0.2">
      <c r="A618" s="53"/>
      <c r="B618"/>
      <c r="C618"/>
      <c r="D618"/>
      <c r="E618"/>
      <c r="F618"/>
      <c r="G618"/>
      <c r="H618"/>
      <c r="I618"/>
      <c r="J618"/>
      <c r="K618"/>
      <c r="L618"/>
      <c r="M618"/>
      <c r="N618"/>
      <c r="O618" s="53"/>
      <c r="P618"/>
      <c r="Q618"/>
      <c r="R618"/>
      <c r="S618"/>
      <c r="T618"/>
      <c r="U618"/>
      <c r="V618"/>
      <c r="W618"/>
      <c r="Y618" s="53"/>
      <c r="AI618" s="53"/>
      <c r="AS618" s="53"/>
      <c r="BC618" s="53"/>
      <c r="BM618" s="53"/>
      <c r="BW618" s="53"/>
      <c r="CG618" s="53"/>
      <c r="CR618" s="53"/>
      <c r="CV618" s="243"/>
      <c r="CW618" s="243"/>
      <c r="CX618" s="243"/>
      <c r="CY618" s="243"/>
      <c r="CZ618" s="243"/>
      <c r="DC618" s="53"/>
      <c r="DG618" s="243"/>
      <c r="DH618" s="243"/>
      <c r="DI618" s="243"/>
      <c r="DJ618" s="243"/>
      <c r="DM618" s="53"/>
      <c r="DQ618" s="243"/>
      <c r="DR618" s="243"/>
      <c r="DS618" s="243"/>
      <c r="DT618" s="243"/>
      <c r="DW618" s="53"/>
      <c r="EA618" s="243"/>
      <c r="EB618" s="243"/>
      <c r="EC618" s="243"/>
      <c r="ED618" s="243"/>
      <c r="EG618" s="53"/>
      <c r="EK618" s="243"/>
      <c r="EL618" s="243"/>
      <c r="EM618" s="243"/>
      <c r="EN618" s="243"/>
      <c r="EO618" s="243"/>
      <c r="ER618" s="53"/>
      <c r="EV618" s="243"/>
      <c r="EW618" s="243"/>
      <c r="EX618" s="243"/>
      <c r="EY618" s="243"/>
      <c r="IB618" s="53"/>
      <c r="IJ618" s="245"/>
      <c r="IM618" s="53"/>
      <c r="IU618" s="245"/>
    </row>
    <row r="619" spans="1:255" s="132" customFormat="1" x14ac:dyDescent="0.2">
      <c r="A619" s="53"/>
      <c r="B619"/>
      <c r="C619"/>
      <c r="D619"/>
      <c r="E619"/>
      <c r="F619"/>
      <c r="G619"/>
      <c r="H619"/>
      <c r="I619"/>
      <c r="J619"/>
      <c r="K619"/>
      <c r="L619"/>
      <c r="M619"/>
      <c r="N619"/>
      <c r="O619" s="53"/>
      <c r="P619"/>
      <c r="Q619"/>
      <c r="R619"/>
      <c r="S619"/>
      <c r="T619"/>
      <c r="U619"/>
      <c r="V619"/>
      <c r="W619"/>
      <c r="Y619" s="53"/>
      <c r="AI619" s="53"/>
      <c r="AS619" s="53"/>
      <c r="BC619" s="53"/>
      <c r="BM619" s="53"/>
      <c r="BW619" s="53"/>
      <c r="CG619" s="53"/>
      <c r="CR619" s="53"/>
      <c r="CV619" s="243"/>
      <c r="CW619" s="243"/>
      <c r="CX619" s="243"/>
      <c r="CY619" s="243"/>
      <c r="CZ619" s="243"/>
      <c r="DC619" s="53"/>
      <c r="DG619" s="243"/>
      <c r="DH619" s="243"/>
      <c r="DI619" s="243"/>
      <c r="DJ619" s="243"/>
      <c r="DM619" s="53"/>
      <c r="DQ619" s="243"/>
      <c r="DR619" s="243"/>
      <c r="DS619" s="243"/>
      <c r="DT619" s="243"/>
      <c r="DW619" s="53"/>
      <c r="EA619" s="243"/>
      <c r="EB619" s="243"/>
      <c r="EC619" s="243"/>
      <c r="ED619" s="243"/>
      <c r="EG619" s="53"/>
      <c r="EK619" s="243"/>
      <c r="EL619" s="243"/>
      <c r="EM619" s="243"/>
      <c r="EN619" s="243"/>
      <c r="EO619" s="243"/>
      <c r="ER619" s="53"/>
      <c r="EV619" s="243"/>
      <c r="EW619" s="243"/>
      <c r="EX619" s="243"/>
      <c r="EY619" s="243"/>
      <c r="IB619" s="53"/>
      <c r="IJ619" s="245"/>
      <c r="IM619" s="53"/>
      <c r="IU619" s="245"/>
    </row>
    <row r="620" spans="1:255" s="132" customFormat="1" x14ac:dyDescent="0.2">
      <c r="A620" s="53"/>
      <c r="B620"/>
      <c r="C620"/>
      <c r="D620"/>
      <c r="E620"/>
      <c r="F620"/>
      <c r="G620"/>
      <c r="H620"/>
      <c r="I620"/>
      <c r="J620"/>
      <c r="K620"/>
      <c r="L620"/>
      <c r="M620"/>
      <c r="N620"/>
      <c r="O620" s="53"/>
      <c r="P620"/>
      <c r="Q620"/>
      <c r="R620"/>
      <c r="S620"/>
      <c r="T620"/>
      <c r="U620"/>
      <c r="V620"/>
      <c r="W620"/>
      <c r="Y620" s="53"/>
      <c r="AI620" s="53"/>
      <c r="AS620" s="53"/>
      <c r="BC620" s="53"/>
      <c r="BM620" s="53"/>
      <c r="BW620" s="53"/>
      <c r="CG620" s="53"/>
      <c r="CR620" s="53"/>
      <c r="CV620" s="243"/>
      <c r="CW620" s="243"/>
      <c r="CX620" s="243"/>
      <c r="CY620" s="243"/>
      <c r="CZ620" s="243"/>
      <c r="DC620" s="53"/>
      <c r="DG620" s="243"/>
      <c r="DH620" s="243"/>
      <c r="DI620" s="243"/>
      <c r="DJ620" s="243"/>
      <c r="DM620" s="53"/>
      <c r="DQ620" s="243"/>
      <c r="DR620" s="243"/>
      <c r="DS620" s="243"/>
      <c r="DT620" s="243"/>
      <c r="DW620" s="53"/>
      <c r="EA620" s="243"/>
      <c r="EB620" s="243"/>
      <c r="EC620" s="243"/>
      <c r="ED620" s="243"/>
      <c r="EG620" s="53"/>
      <c r="EK620" s="243"/>
      <c r="EL620" s="243"/>
      <c r="EM620" s="243"/>
      <c r="EN620" s="243"/>
      <c r="EO620" s="243"/>
      <c r="ER620" s="53"/>
      <c r="EV620" s="243"/>
      <c r="EW620" s="243"/>
      <c r="EX620" s="243"/>
      <c r="EY620" s="243"/>
      <c r="IB620" s="53"/>
      <c r="IJ620" s="245"/>
      <c r="IM620" s="53"/>
      <c r="IU620" s="245"/>
    </row>
    <row r="621" spans="1:255" s="132" customFormat="1" x14ac:dyDescent="0.2">
      <c r="A621" s="53"/>
      <c r="B621"/>
      <c r="C621"/>
      <c r="D621"/>
      <c r="E621"/>
      <c r="F621"/>
      <c r="G621"/>
      <c r="H621"/>
      <c r="I621"/>
      <c r="J621"/>
      <c r="K621"/>
      <c r="L621"/>
      <c r="M621"/>
      <c r="N621"/>
      <c r="O621" s="53"/>
      <c r="P621"/>
      <c r="Q621"/>
      <c r="R621"/>
      <c r="S621"/>
      <c r="T621"/>
      <c r="U621"/>
      <c r="V621"/>
      <c r="W621"/>
      <c r="Y621" s="53"/>
      <c r="AI621" s="53"/>
      <c r="AS621" s="53"/>
      <c r="BC621" s="53"/>
      <c r="BM621" s="53"/>
      <c r="BW621" s="53"/>
      <c r="CG621" s="53"/>
      <c r="CR621" s="53"/>
      <c r="CV621" s="243"/>
      <c r="CW621" s="243"/>
      <c r="CX621" s="243"/>
      <c r="CY621" s="243"/>
      <c r="CZ621" s="243"/>
      <c r="DC621" s="53"/>
      <c r="DG621" s="243"/>
      <c r="DH621" s="243"/>
      <c r="DI621" s="243"/>
      <c r="DJ621" s="243"/>
      <c r="DM621" s="53"/>
      <c r="DQ621" s="243"/>
      <c r="DR621" s="243"/>
      <c r="DS621" s="243"/>
      <c r="DT621" s="243"/>
      <c r="DW621" s="53"/>
      <c r="EA621" s="243"/>
      <c r="EB621" s="243"/>
      <c r="EC621" s="243"/>
      <c r="ED621" s="243"/>
      <c r="EG621" s="53"/>
      <c r="EK621" s="243"/>
      <c r="EL621" s="243"/>
      <c r="EM621" s="243"/>
      <c r="EN621" s="243"/>
      <c r="EO621" s="243"/>
      <c r="ER621" s="53"/>
      <c r="EV621" s="243"/>
      <c r="EW621" s="243"/>
      <c r="EX621" s="243"/>
      <c r="EY621" s="243"/>
      <c r="IB621" s="53"/>
      <c r="IJ621" s="245"/>
      <c r="IM621" s="53"/>
      <c r="IU621" s="245"/>
    </row>
    <row r="622" spans="1:255" s="132" customFormat="1" x14ac:dyDescent="0.2">
      <c r="A622" s="53"/>
      <c r="B622"/>
      <c r="C622"/>
      <c r="D622"/>
      <c r="E622"/>
      <c r="F622"/>
      <c r="G622"/>
      <c r="H622"/>
      <c r="I622"/>
      <c r="J622"/>
      <c r="K622"/>
      <c r="L622"/>
      <c r="M622"/>
      <c r="N622"/>
      <c r="O622" s="53"/>
      <c r="P622"/>
      <c r="Q622"/>
      <c r="R622"/>
      <c r="S622"/>
      <c r="T622"/>
      <c r="U622"/>
      <c r="V622"/>
      <c r="W622"/>
      <c r="Y622" s="53"/>
      <c r="AI622" s="53"/>
      <c r="AS622" s="53"/>
      <c r="BC622" s="53"/>
      <c r="BM622" s="53"/>
      <c r="BW622" s="53"/>
      <c r="CG622" s="53"/>
      <c r="CR622" s="53"/>
      <c r="CV622" s="243"/>
      <c r="CW622" s="243"/>
      <c r="CX622" s="243"/>
      <c r="CY622" s="243"/>
      <c r="CZ622" s="243"/>
      <c r="DC622" s="53"/>
      <c r="DG622" s="243"/>
      <c r="DH622" s="243"/>
      <c r="DI622" s="243"/>
      <c r="DJ622" s="243"/>
      <c r="DM622" s="53"/>
      <c r="DQ622" s="243"/>
      <c r="DR622" s="243"/>
      <c r="DS622" s="243"/>
      <c r="DT622" s="243"/>
      <c r="DW622" s="53"/>
      <c r="EA622" s="243"/>
      <c r="EB622" s="243"/>
      <c r="EC622" s="243"/>
      <c r="ED622" s="243"/>
      <c r="EG622" s="53"/>
      <c r="EK622" s="243"/>
      <c r="EL622" s="243"/>
      <c r="EM622" s="243"/>
      <c r="EN622" s="243"/>
      <c r="EO622" s="243"/>
      <c r="ER622" s="53"/>
      <c r="EV622" s="243"/>
      <c r="EW622" s="243"/>
      <c r="EX622" s="243"/>
      <c r="EY622" s="243"/>
      <c r="IB622" s="53"/>
      <c r="IJ622" s="245"/>
      <c r="IM622" s="53"/>
      <c r="IU622" s="245"/>
    </row>
    <row r="623" spans="1:255" s="132" customFormat="1" x14ac:dyDescent="0.2">
      <c r="A623" s="53"/>
      <c r="B623"/>
      <c r="C623"/>
      <c r="D623"/>
      <c r="E623"/>
      <c r="F623"/>
      <c r="G623"/>
      <c r="H623"/>
      <c r="I623"/>
      <c r="J623"/>
      <c r="K623"/>
      <c r="L623"/>
      <c r="M623"/>
      <c r="N623"/>
      <c r="O623" s="53"/>
      <c r="P623"/>
      <c r="Q623"/>
      <c r="R623"/>
      <c r="S623"/>
      <c r="T623"/>
      <c r="U623"/>
      <c r="V623"/>
      <c r="W623"/>
      <c r="Y623" s="53"/>
      <c r="AI623" s="53"/>
      <c r="AS623" s="53"/>
      <c r="BC623" s="53"/>
      <c r="BM623" s="53"/>
      <c r="BW623" s="53"/>
      <c r="CG623" s="53"/>
      <c r="CR623" s="53"/>
      <c r="CV623" s="243"/>
      <c r="CW623" s="243"/>
      <c r="CX623" s="243"/>
      <c r="CY623" s="243"/>
      <c r="CZ623" s="243"/>
      <c r="DC623" s="53"/>
      <c r="DG623" s="243"/>
      <c r="DH623" s="243"/>
      <c r="DI623" s="243"/>
      <c r="DJ623" s="243"/>
      <c r="DM623" s="53"/>
      <c r="DQ623" s="243"/>
      <c r="DR623" s="243"/>
      <c r="DS623" s="243"/>
      <c r="DT623" s="243"/>
      <c r="DW623" s="53"/>
      <c r="EA623" s="243"/>
      <c r="EB623" s="243"/>
      <c r="EC623" s="243"/>
      <c r="ED623" s="243"/>
      <c r="EG623" s="53"/>
      <c r="EK623" s="243"/>
      <c r="EL623" s="243"/>
      <c r="EM623" s="243"/>
      <c r="EN623" s="243"/>
      <c r="EO623" s="243"/>
      <c r="ER623" s="53"/>
      <c r="EV623" s="243"/>
      <c r="EW623" s="243"/>
      <c r="EX623" s="243"/>
      <c r="EY623" s="243"/>
      <c r="IB623" s="53"/>
      <c r="IJ623" s="245"/>
      <c r="IM623" s="53"/>
      <c r="IU623" s="245"/>
    </row>
    <row r="624" spans="1:255" s="132" customFormat="1" x14ac:dyDescent="0.2">
      <c r="A624" s="53"/>
      <c r="B624"/>
      <c r="C624"/>
      <c r="D624"/>
      <c r="E624"/>
      <c r="F624"/>
      <c r="G624"/>
      <c r="H624"/>
      <c r="I624"/>
      <c r="J624"/>
      <c r="K624"/>
      <c r="L624"/>
      <c r="M624"/>
      <c r="N624"/>
      <c r="O624" s="53"/>
      <c r="P624"/>
      <c r="Q624"/>
      <c r="R624"/>
      <c r="S624"/>
      <c r="T624"/>
      <c r="U624"/>
      <c r="V624"/>
      <c r="W624"/>
      <c r="Y624" s="53"/>
      <c r="AI624" s="53"/>
      <c r="AS624" s="53"/>
      <c r="BC624" s="53"/>
      <c r="BM624" s="53"/>
      <c r="BW624" s="53"/>
      <c r="CG624" s="53"/>
      <c r="CR624" s="53"/>
      <c r="CV624" s="243"/>
      <c r="CW624" s="243"/>
      <c r="CX624" s="243"/>
      <c r="CY624" s="243"/>
      <c r="CZ624" s="243"/>
      <c r="DC624" s="53"/>
      <c r="DG624" s="243"/>
      <c r="DH624" s="243"/>
      <c r="DI624" s="243"/>
      <c r="DJ624" s="243"/>
      <c r="DM624" s="53"/>
      <c r="DQ624" s="243"/>
      <c r="DR624" s="243"/>
      <c r="DS624" s="243"/>
      <c r="DT624" s="243"/>
      <c r="DW624" s="53"/>
      <c r="EA624" s="243"/>
      <c r="EB624" s="243"/>
      <c r="EC624" s="243"/>
      <c r="ED624" s="243"/>
      <c r="EG624" s="53"/>
      <c r="EK624" s="243"/>
      <c r="EL624" s="243"/>
      <c r="EM624" s="243"/>
      <c r="EN624" s="243"/>
      <c r="EO624" s="243"/>
      <c r="ER624" s="53"/>
      <c r="EV624" s="243"/>
      <c r="EW624" s="243"/>
      <c r="EX624" s="243"/>
      <c r="EY624" s="243"/>
      <c r="IB624" s="53"/>
      <c r="IJ624" s="245"/>
      <c r="IM624" s="53"/>
      <c r="IU624" s="245"/>
    </row>
    <row r="625" spans="1:255" s="132" customFormat="1" x14ac:dyDescent="0.2">
      <c r="A625" s="53"/>
      <c r="B625"/>
      <c r="C625"/>
      <c r="D625"/>
      <c r="E625"/>
      <c r="F625"/>
      <c r="G625"/>
      <c r="H625"/>
      <c r="I625"/>
      <c r="J625"/>
      <c r="K625"/>
      <c r="L625"/>
      <c r="M625"/>
      <c r="N625"/>
      <c r="O625" s="53"/>
      <c r="P625"/>
      <c r="Q625"/>
      <c r="R625"/>
      <c r="S625"/>
      <c r="T625"/>
      <c r="U625"/>
      <c r="V625"/>
      <c r="W625"/>
      <c r="Y625" s="53"/>
      <c r="AI625" s="53"/>
      <c r="AS625" s="53"/>
      <c r="BC625" s="53"/>
      <c r="BM625" s="53"/>
      <c r="BW625" s="53"/>
      <c r="CG625" s="53"/>
      <c r="CR625" s="53"/>
      <c r="CV625" s="243"/>
      <c r="CW625" s="243"/>
      <c r="CX625" s="243"/>
      <c r="CY625" s="243"/>
      <c r="CZ625" s="243"/>
      <c r="DC625" s="53"/>
      <c r="DG625" s="243"/>
      <c r="DH625" s="243"/>
      <c r="DI625" s="243"/>
      <c r="DJ625" s="243"/>
      <c r="DM625" s="53"/>
      <c r="DQ625" s="243"/>
      <c r="DR625" s="243"/>
      <c r="DS625" s="243"/>
      <c r="DT625" s="243"/>
      <c r="DW625" s="53"/>
      <c r="EA625" s="243"/>
      <c r="EB625" s="243"/>
      <c r="EC625" s="243"/>
      <c r="ED625" s="243"/>
      <c r="EG625" s="53"/>
      <c r="EK625" s="243"/>
      <c r="EL625" s="243"/>
      <c r="EM625" s="243"/>
      <c r="EN625" s="243"/>
      <c r="EO625" s="243"/>
      <c r="ER625" s="53"/>
      <c r="EV625" s="243"/>
      <c r="EW625" s="243"/>
      <c r="EX625" s="243"/>
      <c r="EY625" s="243"/>
      <c r="IB625" s="53"/>
      <c r="IJ625" s="245"/>
      <c r="IM625" s="53"/>
      <c r="IU625" s="245"/>
    </row>
    <row r="626" spans="1:255" s="132" customFormat="1" x14ac:dyDescent="0.2">
      <c r="A626" s="53"/>
      <c r="B626"/>
      <c r="C626"/>
      <c r="D626"/>
      <c r="E626"/>
      <c r="F626"/>
      <c r="G626"/>
      <c r="H626"/>
      <c r="I626"/>
      <c r="J626"/>
      <c r="K626"/>
      <c r="L626"/>
      <c r="M626"/>
      <c r="N626"/>
      <c r="O626" s="53"/>
      <c r="P626"/>
      <c r="Q626"/>
      <c r="R626"/>
      <c r="S626"/>
      <c r="T626"/>
      <c r="U626"/>
      <c r="V626"/>
      <c r="W626"/>
      <c r="Y626" s="53"/>
      <c r="AI626" s="53"/>
      <c r="AS626" s="53"/>
      <c r="BC626" s="53"/>
      <c r="BM626" s="53"/>
      <c r="BW626" s="53"/>
      <c r="CG626" s="53"/>
      <c r="CR626" s="53"/>
      <c r="CV626" s="243"/>
      <c r="CW626" s="243"/>
      <c r="CX626" s="243"/>
      <c r="CY626" s="243"/>
      <c r="CZ626" s="243"/>
      <c r="DC626" s="53"/>
      <c r="DG626" s="243"/>
      <c r="DH626" s="243"/>
      <c r="DI626" s="243"/>
      <c r="DJ626" s="243"/>
      <c r="DM626" s="53"/>
      <c r="DQ626" s="243"/>
      <c r="DR626" s="243"/>
      <c r="DS626" s="243"/>
      <c r="DT626" s="243"/>
      <c r="DW626" s="53"/>
      <c r="EA626" s="243"/>
      <c r="EB626" s="243"/>
      <c r="EC626" s="243"/>
      <c r="ED626" s="243"/>
      <c r="EG626" s="53"/>
      <c r="EK626" s="243"/>
      <c r="EL626" s="243"/>
      <c r="EM626" s="243"/>
      <c r="EN626" s="243"/>
      <c r="EO626" s="243"/>
      <c r="ER626" s="53"/>
      <c r="EV626" s="243"/>
      <c r="EW626" s="243"/>
      <c r="EX626" s="243"/>
      <c r="EY626" s="243"/>
      <c r="IB626" s="53"/>
      <c r="IJ626" s="245"/>
      <c r="IM626" s="53"/>
      <c r="IU626" s="245"/>
    </row>
    <row r="627" spans="1:255" s="132" customFormat="1" x14ac:dyDescent="0.2">
      <c r="A627" s="53"/>
      <c r="B627"/>
      <c r="C627"/>
      <c r="D627"/>
      <c r="E627"/>
      <c r="F627"/>
      <c r="G627"/>
      <c r="H627"/>
      <c r="I627"/>
      <c r="J627"/>
      <c r="K627"/>
      <c r="L627"/>
      <c r="M627"/>
      <c r="N627"/>
      <c r="O627" s="53"/>
      <c r="P627"/>
      <c r="Q627"/>
      <c r="R627"/>
      <c r="S627"/>
      <c r="T627"/>
      <c r="U627"/>
      <c r="V627"/>
      <c r="W627"/>
      <c r="Y627" s="53"/>
      <c r="AI627" s="53"/>
      <c r="AS627" s="53"/>
      <c r="BC627" s="53"/>
      <c r="BM627" s="53"/>
      <c r="BW627" s="53"/>
      <c r="CG627" s="53"/>
      <c r="CR627" s="53"/>
      <c r="CV627" s="243"/>
      <c r="CW627" s="243"/>
      <c r="CX627" s="243"/>
      <c r="CY627" s="243"/>
      <c r="CZ627" s="243"/>
      <c r="DC627" s="53"/>
      <c r="DG627" s="243"/>
      <c r="DH627" s="243"/>
      <c r="DI627" s="243"/>
      <c r="DJ627" s="243"/>
      <c r="DM627" s="53"/>
      <c r="DQ627" s="243"/>
      <c r="DR627" s="243"/>
      <c r="DS627" s="243"/>
      <c r="DT627" s="243"/>
      <c r="DW627" s="53"/>
      <c r="EA627" s="243"/>
      <c r="EB627" s="243"/>
      <c r="EC627" s="243"/>
      <c r="ED627" s="243"/>
      <c r="EG627" s="53"/>
      <c r="EK627" s="243"/>
      <c r="EL627" s="243"/>
      <c r="EM627" s="243"/>
      <c r="EN627" s="243"/>
      <c r="EO627" s="243"/>
      <c r="ER627" s="53"/>
      <c r="EV627" s="243"/>
      <c r="EW627" s="243"/>
      <c r="EX627" s="243"/>
      <c r="EY627" s="243"/>
      <c r="IB627" s="53"/>
      <c r="IJ627" s="245"/>
      <c r="IM627" s="53"/>
      <c r="IU627" s="245"/>
    </row>
    <row r="628" spans="1:255" s="132" customFormat="1" x14ac:dyDescent="0.2">
      <c r="A628" s="53"/>
      <c r="B628"/>
      <c r="C628"/>
      <c r="D628"/>
      <c r="E628"/>
      <c r="F628"/>
      <c r="G628"/>
      <c r="H628"/>
      <c r="I628"/>
      <c r="J628"/>
      <c r="K628"/>
      <c r="L628"/>
      <c r="M628"/>
      <c r="N628"/>
      <c r="O628" s="53"/>
      <c r="P628"/>
      <c r="Q628"/>
      <c r="R628"/>
      <c r="S628"/>
      <c r="T628"/>
      <c r="U628"/>
      <c r="V628"/>
      <c r="W628"/>
      <c r="Y628" s="53"/>
      <c r="AI628" s="53"/>
      <c r="AS628" s="53"/>
      <c r="BC628" s="53"/>
      <c r="BM628" s="53"/>
      <c r="BW628" s="53"/>
      <c r="CG628" s="53"/>
      <c r="CR628" s="53"/>
      <c r="CV628" s="243"/>
      <c r="CW628" s="243"/>
      <c r="CX628" s="243"/>
      <c r="CY628" s="243"/>
      <c r="CZ628" s="243"/>
      <c r="DC628" s="53"/>
      <c r="DG628" s="243"/>
      <c r="DH628" s="243"/>
      <c r="DI628" s="243"/>
      <c r="DJ628" s="243"/>
      <c r="DM628" s="53"/>
      <c r="DQ628" s="243"/>
      <c r="DR628" s="243"/>
      <c r="DS628" s="243"/>
      <c r="DT628" s="243"/>
      <c r="DW628" s="53"/>
      <c r="EA628" s="243"/>
      <c r="EB628" s="243"/>
      <c r="EC628" s="243"/>
      <c r="ED628" s="243"/>
      <c r="EG628" s="53"/>
      <c r="EK628" s="243"/>
      <c r="EL628" s="243"/>
      <c r="EM628" s="243"/>
      <c r="EN628" s="243"/>
      <c r="EO628" s="243"/>
      <c r="ER628" s="53"/>
      <c r="EV628" s="243"/>
      <c r="EW628" s="243"/>
      <c r="EX628" s="243"/>
      <c r="EY628" s="243"/>
      <c r="IB628" s="53"/>
      <c r="IJ628" s="245"/>
      <c r="IM628" s="53"/>
      <c r="IU628" s="245"/>
    </row>
    <row r="629" spans="1:255" s="132" customFormat="1" x14ac:dyDescent="0.2">
      <c r="A629" s="53"/>
      <c r="B629"/>
      <c r="C629"/>
      <c r="D629"/>
      <c r="E629"/>
      <c r="F629"/>
      <c r="G629"/>
      <c r="H629"/>
      <c r="I629"/>
      <c r="J629"/>
      <c r="K629"/>
      <c r="L629"/>
      <c r="M629"/>
      <c r="N629"/>
      <c r="O629" s="53"/>
      <c r="P629"/>
      <c r="Q629"/>
      <c r="R629"/>
      <c r="S629"/>
      <c r="T629"/>
      <c r="U629"/>
      <c r="V629"/>
      <c r="W629"/>
      <c r="Y629" s="53"/>
      <c r="AI629" s="53"/>
      <c r="AS629" s="53"/>
      <c r="BC629" s="53"/>
      <c r="BM629" s="53"/>
      <c r="BW629" s="53"/>
      <c r="CG629" s="53"/>
      <c r="CR629" s="53"/>
      <c r="CV629" s="243"/>
      <c r="CW629" s="243"/>
      <c r="CX629" s="243"/>
      <c r="CY629" s="243"/>
      <c r="CZ629" s="243"/>
      <c r="DC629" s="53"/>
      <c r="DG629" s="243"/>
      <c r="DH629" s="243"/>
      <c r="DI629" s="243"/>
      <c r="DJ629" s="243"/>
      <c r="DM629" s="53"/>
      <c r="DQ629" s="243"/>
      <c r="DR629" s="243"/>
      <c r="DS629" s="243"/>
      <c r="DT629" s="243"/>
      <c r="DW629" s="53"/>
      <c r="EA629" s="243"/>
      <c r="EB629" s="243"/>
      <c r="EC629" s="243"/>
      <c r="ED629" s="243"/>
      <c r="EG629" s="53"/>
      <c r="EK629" s="243"/>
      <c r="EL629" s="243"/>
      <c r="EM629" s="243"/>
      <c r="EN629" s="243"/>
      <c r="EO629" s="243"/>
      <c r="ER629" s="53"/>
      <c r="EV629" s="243"/>
      <c r="EW629" s="243"/>
      <c r="EX629" s="243"/>
      <c r="EY629" s="243"/>
      <c r="IB629" s="53"/>
      <c r="IJ629" s="245"/>
      <c r="IM629" s="53"/>
      <c r="IU629" s="245"/>
    </row>
    <row r="630" spans="1:255" s="132" customFormat="1" x14ac:dyDescent="0.2">
      <c r="A630" s="53"/>
      <c r="B630"/>
      <c r="C630"/>
      <c r="D630"/>
      <c r="E630"/>
      <c r="F630"/>
      <c r="G630"/>
      <c r="H630"/>
      <c r="I630"/>
      <c r="J630"/>
      <c r="K630"/>
      <c r="L630"/>
      <c r="M630"/>
      <c r="N630"/>
      <c r="O630" s="53"/>
      <c r="P630"/>
      <c r="Q630"/>
      <c r="R630"/>
      <c r="S630"/>
      <c r="T630"/>
      <c r="U630"/>
      <c r="V630"/>
      <c r="W630"/>
      <c r="Y630" s="53"/>
      <c r="AI630" s="53"/>
      <c r="AS630" s="53"/>
      <c r="BC630" s="53"/>
      <c r="BM630" s="53"/>
      <c r="BW630" s="53"/>
      <c r="CG630" s="53"/>
      <c r="CR630" s="53"/>
      <c r="CV630" s="243"/>
      <c r="CW630" s="243"/>
      <c r="CX630" s="243"/>
      <c r="CY630" s="243"/>
      <c r="CZ630" s="243"/>
      <c r="DC630" s="53"/>
      <c r="DG630" s="243"/>
      <c r="DH630" s="243"/>
      <c r="DI630" s="243"/>
      <c r="DJ630" s="243"/>
      <c r="DM630" s="53"/>
      <c r="DQ630" s="243"/>
      <c r="DR630" s="243"/>
      <c r="DS630" s="243"/>
      <c r="DT630" s="243"/>
      <c r="DW630" s="53"/>
      <c r="EA630" s="243"/>
      <c r="EB630" s="243"/>
      <c r="EC630" s="243"/>
      <c r="ED630" s="243"/>
      <c r="EG630" s="53"/>
      <c r="EK630" s="243"/>
      <c r="EL630" s="243"/>
      <c r="EM630" s="243"/>
      <c r="EN630" s="243"/>
      <c r="EO630" s="243"/>
      <c r="ER630" s="53"/>
      <c r="EV630" s="243"/>
      <c r="EW630" s="243"/>
      <c r="EX630" s="243"/>
      <c r="EY630" s="243"/>
      <c r="IB630" s="53"/>
      <c r="IJ630" s="245"/>
      <c r="IM630" s="53"/>
      <c r="IU630" s="245"/>
    </row>
    <row r="631" spans="1:255" s="132" customFormat="1" x14ac:dyDescent="0.2">
      <c r="A631" s="53"/>
      <c r="B631"/>
      <c r="C631"/>
      <c r="D631"/>
      <c r="E631"/>
      <c r="F631"/>
      <c r="G631"/>
      <c r="H631"/>
      <c r="I631"/>
      <c r="J631"/>
      <c r="K631"/>
      <c r="L631"/>
      <c r="M631"/>
      <c r="N631"/>
      <c r="O631" s="53"/>
      <c r="P631"/>
      <c r="Q631"/>
      <c r="R631"/>
      <c r="S631"/>
      <c r="T631"/>
      <c r="U631"/>
      <c r="V631"/>
      <c r="W631"/>
      <c r="Y631" s="53"/>
      <c r="AI631" s="53"/>
      <c r="AS631" s="53"/>
      <c r="BC631" s="53"/>
      <c r="BM631" s="53"/>
      <c r="BW631" s="53"/>
      <c r="CG631" s="53"/>
      <c r="CR631" s="53"/>
      <c r="CV631" s="243"/>
      <c r="CW631" s="243"/>
      <c r="CX631" s="243"/>
      <c r="CY631" s="243"/>
      <c r="CZ631" s="243"/>
      <c r="DC631" s="53"/>
      <c r="DG631" s="243"/>
      <c r="DH631" s="243"/>
      <c r="DI631" s="243"/>
      <c r="DJ631" s="243"/>
      <c r="DM631" s="53"/>
      <c r="DQ631" s="243"/>
      <c r="DR631" s="243"/>
      <c r="DS631" s="243"/>
      <c r="DT631" s="243"/>
      <c r="DW631" s="53"/>
      <c r="EA631" s="243"/>
      <c r="EB631" s="243"/>
      <c r="EC631" s="243"/>
      <c r="ED631" s="243"/>
      <c r="EG631" s="53"/>
      <c r="EK631" s="243"/>
      <c r="EL631" s="243"/>
      <c r="EM631" s="243"/>
      <c r="EN631" s="243"/>
      <c r="EO631" s="243"/>
      <c r="ER631" s="53"/>
      <c r="EV631" s="243"/>
      <c r="EW631" s="243"/>
      <c r="EX631" s="243"/>
      <c r="EY631" s="243"/>
      <c r="IB631" s="53"/>
      <c r="IJ631" s="245"/>
      <c r="IM631" s="53"/>
      <c r="IU631" s="245"/>
    </row>
    <row r="632" spans="1:255" s="132" customFormat="1" x14ac:dyDescent="0.2">
      <c r="A632" s="53"/>
      <c r="B632"/>
      <c r="C632"/>
      <c r="D632"/>
      <c r="E632"/>
      <c r="F632"/>
      <c r="G632"/>
      <c r="H632"/>
      <c r="I632"/>
      <c r="J632"/>
      <c r="K632"/>
      <c r="L632"/>
      <c r="M632"/>
      <c r="N632"/>
      <c r="O632" s="53"/>
      <c r="P632"/>
      <c r="Q632"/>
      <c r="R632"/>
      <c r="S632"/>
      <c r="T632"/>
      <c r="U632"/>
      <c r="V632"/>
      <c r="W632"/>
      <c r="Y632" s="53"/>
      <c r="AI632" s="53"/>
      <c r="AS632" s="53"/>
      <c r="BC632" s="53"/>
      <c r="BM632" s="53"/>
      <c r="BW632" s="53"/>
      <c r="CG632" s="53"/>
      <c r="CR632" s="53"/>
      <c r="CV632" s="243"/>
      <c r="CW632" s="243"/>
      <c r="CX632" s="243"/>
      <c r="CY632" s="243"/>
      <c r="CZ632" s="243"/>
      <c r="DC632" s="53"/>
      <c r="DG632" s="243"/>
      <c r="DH632" s="243"/>
      <c r="DI632" s="243"/>
      <c r="DJ632" s="243"/>
      <c r="DM632" s="53"/>
      <c r="DQ632" s="243"/>
      <c r="DR632" s="243"/>
      <c r="DS632" s="243"/>
      <c r="DT632" s="243"/>
      <c r="DW632" s="53"/>
      <c r="EA632" s="243"/>
      <c r="EB632" s="243"/>
      <c r="EC632" s="243"/>
      <c r="ED632" s="243"/>
      <c r="EG632" s="53"/>
      <c r="EK632" s="243"/>
      <c r="EL632" s="243"/>
      <c r="EM632" s="243"/>
      <c r="EN632" s="243"/>
      <c r="EO632" s="243"/>
      <c r="ER632" s="53"/>
      <c r="EV632" s="243"/>
      <c r="EW632" s="243"/>
      <c r="EX632" s="243"/>
      <c r="EY632" s="243"/>
      <c r="IB632" s="53"/>
      <c r="IJ632" s="245"/>
      <c r="IM632" s="53"/>
      <c r="IU632" s="245"/>
    </row>
    <row r="633" spans="1:255" s="132" customFormat="1" x14ac:dyDescent="0.2">
      <c r="A633" s="53"/>
      <c r="B633"/>
      <c r="C633"/>
      <c r="D633"/>
      <c r="E633"/>
      <c r="F633"/>
      <c r="G633"/>
      <c r="H633"/>
      <c r="I633"/>
      <c r="J633"/>
      <c r="K633"/>
      <c r="L633"/>
      <c r="M633"/>
      <c r="N633"/>
      <c r="O633" s="53"/>
      <c r="P633"/>
      <c r="Q633"/>
      <c r="R633"/>
      <c r="S633"/>
      <c r="T633"/>
      <c r="U633"/>
      <c r="V633"/>
      <c r="W633"/>
      <c r="Y633" s="53"/>
      <c r="AI633" s="53"/>
      <c r="AS633" s="53"/>
      <c r="BC633" s="53"/>
      <c r="BM633" s="53"/>
      <c r="BW633" s="53"/>
      <c r="CG633" s="53"/>
      <c r="CR633" s="53"/>
      <c r="CV633" s="243"/>
      <c r="CW633" s="243"/>
      <c r="CX633" s="243"/>
      <c r="CY633" s="243"/>
      <c r="CZ633" s="243"/>
      <c r="DC633" s="53"/>
      <c r="DG633" s="243"/>
      <c r="DH633" s="243"/>
      <c r="DI633" s="243"/>
      <c r="DJ633" s="243"/>
      <c r="DM633" s="53"/>
      <c r="DQ633" s="243"/>
      <c r="DR633" s="243"/>
      <c r="DS633" s="243"/>
      <c r="DT633" s="243"/>
      <c r="DW633" s="53"/>
      <c r="EA633" s="243"/>
      <c r="EB633" s="243"/>
      <c r="EC633" s="243"/>
      <c r="ED633" s="243"/>
      <c r="EG633" s="53"/>
      <c r="EK633" s="243"/>
      <c r="EL633" s="243"/>
      <c r="EM633" s="243"/>
      <c r="EN633" s="243"/>
      <c r="EO633" s="243"/>
      <c r="ER633" s="53"/>
      <c r="EV633" s="243"/>
      <c r="EW633" s="243"/>
      <c r="EX633" s="243"/>
      <c r="EY633" s="243"/>
      <c r="IB633" s="53"/>
      <c r="IJ633" s="245"/>
      <c r="IM633" s="53"/>
      <c r="IU633" s="245"/>
    </row>
    <row r="634" spans="1:255" s="132" customFormat="1" x14ac:dyDescent="0.2">
      <c r="A634" s="53"/>
      <c r="B634"/>
      <c r="C634"/>
      <c r="D634"/>
      <c r="E634"/>
      <c r="F634"/>
      <c r="G634"/>
      <c r="H634"/>
      <c r="I634"/>
      <c r="J634"/>
      <c r="K634"/>
      <c r="L634"/>
      <c r="M634"/>
      <c r="N634"/>
      <c r="O634" s="53"/>
      <c r="P634"/>
      <c r="Q634"/>
      <c r="R634"/>
      <c r="S634"/>
      <c r="T634"/>
      <c r="U634"/>
      <c r="V634"/>
      <c r="W634"/>
      <c r="Y634" s="53"/>
      <c r="AI634" s="53"/>
      <c r="AS634" s="53"/>
      <c r="BC634" s="53"/>
      <c r="BM634" s="53"/>
      <c r="BW634" s="53"/>
      <c r="CG634" s="53"/>
      <c r="CR634" s="53"/>
      <c r="CV634" s="243"/>
      <c r="CW634" s="243"/>
      <c r="CX634" s="243"/>
      <c r="CY634" s="243"/>
      <c r="CZ634" s="243"/>
      <c r="DC634" s="53"/>
      <c r="DG634" s="243"/>
      <c r="DH634" s="243"/>
      <c r="DI634" s="243"/>
      <c r="DJ634" s="243"/>
      <c r="DM634" s="53"/>
      <c r="DQ634" s="243"/>
      <c r="DR634" s="243"/>
      <c r="DS634" s="243"/>
      <c r="DT634" s="243"/>
      <c r="DW634" s="53"/>
      <c r="EA634" s="243"/>
      <c r="EB634" s="243"/>
      <c r="EC634" s="243"/>
      <c r="ED634" s="243"/>
      <c r="EG634" s="53"/>
      <c r="EK634" s="243"/>
      <c r="EL634" s="243"/>
      <c r="EM634" s="243"/>
      <c r="EN634" s="243"/>
      <c r="EO634" s="243"/>
      <c r="ER634" s="53"/>
      <c r="EV634" s="243"/>
      <c r="EW634" s="243"/>
      <c r="EX634" s="243"/>
      <c r="EY634" s="243"/>
      <c r="IB634" s="53"/>
      <c r="IJ634" s="245"/>
      <c r="IM634" s="53"/>
      <c r="IU634" s="245"/>
    </row>
    <row r="635" spans="1:255" s="132" customFormat="1" x14ac:dyDescent="0.2">
      <c r="A635" s="53"/>
      <c r="B635"/>
      <c r="C635"/>
      <c r="D635"/>
      <c r="E635"/>
      <c r="F635"/>
      <c r="G635"/>
      <c r="H635"/>
      <c r="I635"/>
      <c r="J635"/>
      <c r="K635"/>
      <c r="L635"/>
      <c r="M635"/>
      <c r="N635"/>
      <c r="O635" s="53"/>
      <c r="P635"/>
      <c r="Q635"/>
      <c r="R635"/>
      <c r="S635"/>
      <c r="T635"/>
      <c r="U635"/>
      <c r="V635"/>
      <c r="W635"/>
      <c r="Y635" s="53"/>
      <c r="AI635" s="53"/>
      <c r="AS635" s="53"/>
      <c r="BC635" s="53"/>
      <c r="BM635" s="53"/>
      <c r="BW635" s="53"/>
      <c r="CG635" s="53"/>
      <c r="CR635" s="53"/>
      <c r="CV635" s="243"/>
      <c r="CW635" s="243"/>
      <c r="CX635" s="243"/>
      <c r="CY635" s="243"/>
      <c r="CZ635" s="243"/>
      <c r="DC635" s="53"/>
      <c r="DG635" s="243"/>
      <c r="DH635" s="243"/>
      <c r="DI635" s="243"/>
      <c r="DJ635" s="243"/>
      <c r="DM635" s="53"/>
      <c r="DQ635" s="243"/>
      <c r="DR635" s="243"/>
      <c r="DS635" s="243"/>
      <c r="DT635" s="243"/>
      <c r="DW635" s="53"/>
      <c r="EA635" s="243"/>
      <c r="EB635" s="243"/>
      <c r="EC635" s="243"/>
      <c r="ED635" s="243"/>
      <c r="EG635" s="53"/>
      <c r="EK635" s="243"/>
      <c r="EL635" s="243"/>
      <c r="EM635" s="243"/>
      <c r="EN635" s="243"/>
      <c r="EO635" s="243"/>
      <c r="ER635" s="53"/>
      <c r="EV635" s="243"/>
      <c r="EW635" s="243"/>
      <c r="EX635" s="243"/>
      <c r="EY635" s="243"/>
      <c r="IB635" s="53"/>
      <c r="IJ635" s="245"/>
      <c r="IM635" s="53"/>
      <c r="IU635" s="245"/>
    </row>
    <row r="636" spans="1:255" s="132" customFormat="1" x14ac:dyDescent="0.2">
      <c r="A636" s="53"/>
      <c r="B636"/>
      <c r="C636"/>
      <c r="D636"/>
      <c r="E636"/>
      <c r="F636"/>
      <c r="G636"/>
      <c r="H636"/>
      <c r="I636"/>
      <c r="J636"/>
      <c r="K636"/>
      <c r="L636"/>
      <c r="M636"/>
      <c r="N636"/>
      <c r="O636" s="53"/>
      <c r="P636"/>
      <c r="Q636"/>
      <c r="R636"/>
      <c r="S636"/>
      <c r="T636"/>
      <c r="U636"/>
      <c r="V636"/>
      <c r="W636"/>
      <c r="Y636" s="53"/>
      <c r="AI636" s="53"/>
      <c r="AS636" s="53"/>
      <c r="BC636" s="53"/>
      <c r="BM636" s="53"/>
      <c r="BW636" s="53"/>
      <c r="CG636" s="53"/>
      <c r="CR636" s="53"/>
      <c r="CV636" s="243"/>
      <c r="CW636" s="243"/>
      <c r="CX636" s="243"/>
      <c r="CY636" s="243"/>
      <c r="CZ636" s="243"/>
      <c r="DC636" s="53"/>
      <c r="DG636" s="243"/>
      <c r="DH636" s="243"/>
      <c r="DI636" s="243"/>
      <c r="DJ636" s="243"/>
      <c r="DM636" s="53"/>
      <c r="DQ636" s="243"/>
      <c r="DR636" s="243"/>
      <c r="DS636" s="243"/>
      <c r="DT636" s="243"/>
      <c r="DW636" s="53"/>
      <c r="EA636" s="243"/>
      <c r="EB636" s="243"/>
      <c r="EC636" s="243"/>
      <c r="ED636" s="243"/>
      <c r="EG636" s="53"/>
      <c r="EK636" s="243"/>
      <c r="EL636" s="243"/>
      <c r="EM636" s="243"/>
      <c r="EN636" s="243"/>
      <c r="EO636" s="243"/>
      <c r="ER636" s="53"/>
      <c r="EV636" s="243"/>
      <c r="EW636" s="243"/>
      <c r="EX636" s="243"/>
      <c r="EY636" s="243"/>
      <c r="IB636" s="53"/>
      <c r="IJ636" s="245"/>
      <c r="IM636" s="53"/>
      <c r="IU636" s="245"/>
    </row>
    <row r="637" spans="1:255" s="132" customFormat="1" x14ac:dyDescent="0.2">
      <c r="A637" s="53"/>
      <c r="B637"/>
      <c r="C637"/>
      <c r="D637"/>
      <c r="E637"/>
      <c r="F637"/>
      <c r="G637"/>
      <c r="H637"/>
      <c r="I637"/>
      <c r="J637"/>
      <c r="K637"/>
      <c r="L637"/>
      <c r="M637"/>
      <c r="N637"/>
      <c r="O637" s="53"/>
      <c r="P637"/>
      <c r="Q637"/>
      <c r="R637"/>
      <c r="S637"/>
      <c r="T637"/>
      <c r="U637"/>
      <c r="V637"/>
      <c r="W637"/>
      <c r="Y637" s="53"/>
      <c r="AI637" s="53"/>
      <c r="AS637" s="53"/>
      <c r="BC637" s="53"/>
      <c r="BM637" s="53"/>
      <c r="BW637" s="53"/>
      <c r="CG637" s="53"/>
      <c r="CR637" s="53"/>
      <c r="CV637" s="243"/>
      <c r="CW637" s="243"/>
      <c r="CX637" s="243"/>
      <c r="CY637" s="243"/>
      <c r="CZ637" s="243"/>
      <c r="DC637" s="53"/>
      <c r="DG637" s="243"/>
      <c r="DH637" s="243"/>
      <c r="DI637" s="243"/>
      <c r="DJ637" s="243"/>
      <c r="DM637" s="53"/>
      <c r="DQ637" s="243"/>
      <c r="DR637" s="243"/>
      <c r="DS637" s="243"/>
      <c r="DT637" s="243"/>
      <c r="DW637" s="53"/>
      <c r="EA637" s="243"/>
      <c r="EB637" s="243"/>
      <c r="EC637" s="243"/>
      <c r="ED637" s="243"/>
      <c r="EG637" s="53"/>
      <c r="EK637" s="243"/>
      <c r="EL637" s="243"/>
      <c r="EM637" s="243"/>
      <c r="EN637" s="243"/>
      <c r="EO637" s="243"/>
      <c r="ER637" s="53"/>
      <c r="EV637" s="243"/>
      <c r="EW637" s="243"/>
      <c r="EX637" s="243"/>
      <c r="EY637" s="243"/>
      <c r="IB637" s="53"/>
      <c r="IJ637" s="245"/>
      <c r="IM637" s="53"/>
      <c r="IU637" s="245"/>
    </row>
    <row r="638" spans="1:255" s="132" customFormat="1" x14ac:dyDescent="0.2">
      <c r="A638" s="53"/>
      <c r="B638"/>
      <c r="C638"/>
      <c r="D638"/>
      <c r="E638"/>
      <c r="F638"/>
      <c r="G638"/>
      <c r="H638"/>
      <c r="I638"/>
      <c r="J638"/>
      <c r="K638"/>
      <c r="L638"/>
      <c r="M638"/>
      <c r="N638"/>
      <c r="O638" s="53"/>
      <c r="P638"/>
      <c r="Q638"/>
      <c r="R638"/>
      <c r="S638"/>
      <c r="T638"/>
      <c r="U638"/>
      <c r="V638"/>
      <c r="W638"/>
      <c r="Y638" s="53"/>
      <c r="AI638" s="53"/>
      <c r="AS638" s="53"/>
      <c r="BC638" s="53"/>
      <c r="BM638" s="53"/>
      <c r="BW638" s="53"/>
      <c r="CG638" s="53"/>
      <c r="CR638" s="53"/>
      <c r="CV638" s="243"/>
      <c r="CW638" s="243"/>
      <c r="CX638" s="243"/>
      <c r="CY638" s="243"/>
      <c r="CZ638" s="243"/>
      <c r="DC638" s="53"/>
      <c r="DG638" s="243"/>
      <c r="DH638" s="243"/>
      <c r="DI638" s="243"/>
      <c r="DJ638" s="243"/>
      <c r="DM638" s="53"/>
      <c r="DQ638" s="243"/>
      <c r="DR638" s="243"/>
      <c r="DS638" s="243"/>
      <c r="DT638" s="243"/>
      <c r="DW638" s="53"/>
      <c r="EA638" s="243"/>
      <c r="EB638" s="243"/>
      <c r="EC638" s="243"/>
      <c r="ED638" s="243"/>
      <c r="EG638" s="53"/>
      <c r="EK638" s="243"/>
      <c r="EL638" s="243"/>
      <c r="EM638" s="243"/>
      <c r="EN638" s="243"/>
      <c r="EO638" s="243"/>
      <c r="ER638" s="53"/>
      <c r="EV638" s="243"/>
      <c r="EW638" s="243"/>
      <c r="EX638" s="243"/>
      <c r="EY638" s="243"/>
      <c r="IB638" s="53"/>
      <c r="IJ638" s="245"/>
      <c r="IM638" s="53"/>
      <c r="IU638" s="245"/>
    </row>
    <row r="639" spans="1:255" s="132" customFormat="1" x14ac:dyDescent="0.2">
      <c r="A639" s="53"/>
      <c r="B639"/>
      <c r="C639"/>
      <c r="D639"/>
      <c r="E639"/>
      <c r="F639"/>
      <c r="G639"/>
      <c r="H639"/>
      <c r="I639"/>
      <c r="J639"/>
      <c r="K639"/>
      <c r="L639"/>
      <c r="M639"/>
      <c r="N639"/>
      <c r="O639" s="53"/>
      <c r="P639"/>
      <c r="Q639"/>
      <c r="R639"/>
      <c r="S639"/>
      <c r="T639"/>
      <c r="U639"/>
      <c r="V639"/>
      <c r="W639"/>
      <c r="Y639" s="53"/>
      <c r="AI639" s="53"/>
      <c r="AS639" s="53"/>
      <c r="BC639" s="53"/>
      <c r="BM639" s="53"/>
      <c r="BW639" s="53"/>
      <c r="CG639" s="53"/>
      <c r="CR639" s="53"/>
      <c r="CV639" s="243"/>
      <c r="CW639" s="243"/>
      <c r="CX639" s="243"/>
      <c r="CY639" s="243"/>
      <c r="CZ639" s="243"/>
      <c r="DC639" s="53"/>
      <c r="DG639" s="243"/>
      <c r="DH639" s="243"/>
      <c r="DI639" s="243"/>
      <c r="DJ639" s="243"/>
      <c r="DM639" s="53"/>
      <c r="DQ639" s="243"/>
      <c r="DR639" s="243"/>
      <c r="DS639" s="243"/>
      <c r="DT639" s="243"/>
      <c r="DW639" s="53"/>
      <c r="EA639" s="243"/>
      <c r="EB639" s="243"/>
      <c r="EC639" s="243"/>
      <c r="ED639" s="243"/>
      <c r="EG639" s="53"/>
      <c r="EK639" s="243"/>
      <c r="EL639" s="243"/>
      <c r="EM639" s="243"/>
      <c r="EN639" s="243"/>
      <c r="EO639" s="243"/>
      <c r="ER639" s="53"/>
      <c r="EV639" s="243"/>
      <c r="EW639" s="243"/>
      <c r="EX639" s="243"/>
      <c r="EY639" s="243"/>
      <c r="IB639" s="53"/>
      <c r="IJ639" s="245"/>
      <c r="IM639" s="53"/>
      <c r="IU639" s="245"/>
    </row>
    <row r="640" spans="1:255" s="132" customFormat="1" x14ac:dyDescent="0.2">
      <c r="A640" s="53"/>
      <c r="B640"/>
      <c r="C640"/>
      <c r="D640"/>
      <c r="E640"/>
      <c r="F640"/>
      <c r="G640"/>
      <c r="H640"/>
      <c r="I640"/>
      <c r="J640"/>
      <c r="K640"/>
      <c r="L640"/>
      <c r="M640"/>
      <c r="N640"/>
      <c r="O640" s="53"/>
      <c r="P640"/>
      <c r="Q640"/>
      <c r="R640"/>
      <c r="S640"/>
      <c r="T640"/>
      <c r="U640"/>
      <c r="V640"/>
      <c r="W640"/>
      <c r="Y640" s="53"/>
      <c r="AI640" s="53"/>
      <c r="AS640" s="53"/>
      <c r="BC640" s="53"/>
      <c r="BM640" s="53"/>
      <c r="BW640" s="53"/>
      <c r="CG640" s="53"/>
      <c r="CR640" s="53"/>
      <c r="CV640" s="243"/>
      <c r="CW640" s="243"/>
      <c r="CX640" s="243"/>
      <c r="CY640" s="243"/>
      <c r="CZ640" s="243"/>
      <c r="DC640" s="53"/>
      <c r="DG640" s="243"/>
      <c r="DH640" s="243"/>
      <c r="DI640" s="243"/>
      <c r="DJ640" s="243"/>
      <c r="DM640" s="53"/>
      <c r="DQ640" s="243"/>
      <c r="DR640" s="243"/>
      <c r="DS640" s="243"/>
      <c r="DT640" s="243"/>
      <c r="DW640" s="53"/>
      <c r="EA640" s="243"/>
      <c r="EB640" s="243"/>
      <c r="EC640" s="243"/>
      <c r="ED640" s="243"/>
      <c r="EG640" s="53"/>
      <c r="EK640" s="243"/>
      <c r="EL640" s="243"/>
      <c r="EM640" s="243"/>
      <c r="EN640" s="243"/>
      <c r="EO640" s="243"/>
      <c r="ER640" s="53"/>
      <c r="EV640" s="243"/>
      <c r="EW640" s="243"/>
      <c r="EX640" s="243"/>
      <c r="EY640" s="243"/>
      <c r="IB640" s="53"/>
      <c r="IJ640" s="245"/>
      <c r="IM640" s="53"/>
      <c r="IU640" s="245"/>
    </row>
    <row r="641" spans="1:255" s="132" customFormat="1" x14ac:dyDescent="0.2">
      <c r="A641" s="53"/>
      <c r="B641"/>
      <c r="C641"/>
      <c r="D641"/>
      <c r="E641"/>
      <c r="F641"/>
      <c r="G641"/>
      <c r="H641"/>
      <c r="I641"/>
      <c r="J641"/>
      <c r="K641"/>
      <c r="L641"/>
      <c r="M641"/>
      <c r="N641"/>
      <c r="O641" s="53"/>
      <c r="P641"/>
      <c r="Q641"/>
      <c r="R641"/>
      <c r="S641"/>
      <c r="T641"/>
      <c r="U641"/>
      <c r="V641"/>
      <c r="W641"/>
      <c r="Y641" s="53"/>
      <c r="AI641" s="53"/>
      <c r="AS641" s="53"/>
      <c r="BC641" s="53"/>
      <c r="BM641" s="53"/>
      <c r="BW641" s="53"/>
      <c r="CG641" s="53"/>
      <c r="CR641" s="53"/>
      <c r="CV641" s="243"/>
      <c r="CW641" s="243"/>
      <c r="CX641" s="243"/>
      <c r="CY641" s="243"/>
      <c r="CZ641" s="243"/>
      <c r="DC641" s="53"/>
      <c r="DG641" s="243"/>
      <c r="DH641" s="243"/>
      <c r="DI641" s="243"/>
      <c r="DJ641" s="243"/>
      <c r="DM641" s="53"/>
      <c r="DQ641" s="243"/>
      <c r="DR641" s="243"/>
      <c r="DS641" s="243"/>
      <c r="DT641" s="243"/>
      <c r="DW641" s="53"/>
      <c r="EA641" s="243"/>
      <c r="EB641" s="243"/>
      <c r="EC641" s="243"/>
      <c r="ED641" s="243"/>
      <c r="EG641" s="53"/>
      <c r="EK641" s="243"/>
      <c r="EL641" s="243"/>
      <c r="EM641" s="243"/>
      <c r="EN641" s="243"/>
      <c r="EO641" s="243"/>
      <c r="ER641" s="53"/>
      <c r="EV641" s="243"/>
      <c r="EW641" s="243"/>
      <c r="EX641" s="243"/>
      <c r="EY641" s="243"/>
      <c r="IB641" s="53"/>
      <c r="IJ641" s="245"/>
      <c r="IM641" s="53"/>
      <c r="IU641" s="245"/>
    </row>
    <row r="642" spans="1:255" s="132" customFormat="1" x14ac:dyDescent="0.2">
      <c r="A642" s="53"/>
      <c r="B642"/>
      <c r="C642"/>
      <c r="D642"/>
      <c r="E642"/>
      <c r="F642"/>
      <c r="G642"/>
      <c r="H642"/>
      <c r="I642"/>
      <c r="J642"/>
      <c r="K642"/>
      <c r="L642"/>
      <c r="M642"/>
      <c r="N642"/>
      <c r="O642" s="53"/>
      <c r="P642"/>
      <c r="Q642"/>
      <c r="R642"/>
      <c r="S642"/>
      <c r="T642"/>
      <c r="U642"/>
      <c r="V642"/>
      <c r="W642"/>
      <c r="Y642" s="53"/>
      <c r="AI642" s="53"/>
      <c r="AS642" s="53"/>
      <c r="BC642" s="53"/>
      <c r="BM642" s="53"/>
      <c r="BW642" s="53"/>
      <c r="CG642" s="53"/>
      <c r="CR642" s="53"/>
      <c r="CV642" s="243"/>
      <c r="CW642" s="243"/>
      <c r="CX642" s="243"/>
      <c r="CY642" s="243"/>
      <c r="CZ642" s="243"/>
      <c r="DC642" s="53"/>
      <c r="DG642" s="243"/>
      <c r="DH642" s="243"/>
      <c r="DI642" s="243"/>
      <c r="DJ642" s="243"/>
      <c r="DM642" s="53"/>
      <c r="DQ642" s="243"/>
      <c r="DR642" s="243"/>
      <c r="DS642" s="243"/>
      <c r="DT642" s="243"/>
      <c r="DW642" s="53"/>
      <c r="EA642" s="243"/>
      <c r="EB642" s="243"/>
      <c r="EC642" s="243"/>
      <c r="ED642" s="243"/>
      <c r="EG642" s="53"/>
      <c r="EK642" s="243"/>
      <c r="EL642" s="243"/>
      <c r="EM642" s="243"/>
      <c r="EN642" s="243"/>
      <c r="EO642" s="243"/>
      <c r="ER642" s="53"/>
      <c r="EV642" s="243"/>
      <c r="EW642" s="243"/>
      <c r="EX642" s="243"/>
      <c r="EY642" s="243"/>
      <c r="IB642" s="53"/>
      <c r="IJ642" s="245"/>
      <c r="IM642" s="53"/>
      <c r="IU642" s="245"/>
    </row>
    <row r="643" spans="1:255" s="132" customFormat="1" x14ac:dyDescent="0.2">
      <c r="A643" s="53"/>
      <c r="B643"/>
      <c r="C643"/>
      <c r="D643"/>
      <c r="E643"/>
      <c r="F643"/>
      <c r="G643"/>
      <c r="H643"/>
      <c r="I643"/>
      <c r="J643"/>
      <c r="K643"/>
      <c r="L643"/>
      <c r="M643"/>
      <c r="N643"/>
      <c r="O643" s="53"/>
      <c r="P643"/>
      <c r="Q643"/>
      <c r="R643"/>
      <c r="S643"/>
      <c r="T643"/>
      <c r="U643"/>
      <c r="V643"/>
      <c r="W643"/>
      <c r="Y643" s="53"/>
      <c r="AI643" s="53"/>
      <c r="AS643" s="53"/>
      <c r="BC643" s="53"/>
      <c r="BM643" s="53"/>
      <c r="BW643" s="53"/>
      <c r="CG643" s="53"/>
      <c r="CR643" s="53"/>
      <c r="CV643" s="243"/>
      <c r="CW643" s="243"/>
      <c r="CX643" s="243"/>
      <c r="CY643" s="243"/>
      <c r="CZ643" s="243"/>
      <c r="DC643" s="53"/>
      <c r="DG643" s="243"/>
      <c r="DH643" s="243"/>
      <c r="DI643" s="243"/>
      <c r="DJ643" s="243"/>
      <c r="DM643" s="53"/>
      <c r="DQ643" s="243"/>
      <c r="DR643" s="243"/>
      <c r="DS643" s="243"/>
      <c r="DT643" s="243"/>
      <c r="DW643" s="53"/>
      <c r="EA643" s="243"/>
      <c r="EB643" s="243"/>
      <c r="EC643" s="243"/>
      <c r="ED643" s="243"/>
      <c r="EG643" s="53"/>
      <c r="EK643" s="243"/>
      <c r="EL643" s="243"/>
      <c r="EM643" s="243"/>
      <c r="EN643" s="243"/>
      <c r="EO643" s="243"/>
      <c r="ER643" s="53"/>
      <c r="EV643" s="243"/>
      <c r="EW643" s="243"/>
      <c r="EX643" s="243"/>
      <c r="EY643" s="243"/>
      <c r="IB643" s="53"/>
      <c r="IJ643" s="245"/>
      <c r="IM643" s="53"/>
      <c r="IU643" s="245"/>
    </row>
    <row r="644" spans="1:255" s="132" customFormat="1" x14ac:dyDescent="0.2">
      <c r="A644" s="53"/>
      <c r="B644"/>
      <c r="C644"/>
      <c r="D644"/>
      <c r="E644"/>
      <c r="F644"/>
      <c r="G644"/>
      <c r="H644"/>
      <c r="I644"/>
      <c r="J644"/>
      <c r="K644"/>
      <c r="L644"/>
      <c r="M644"/>
      <c r="N644"/>
      <c r="O644" s="53"/>
      <c r="P644"/>
      <c r="Q644"/>
      <c r="R644"/>
      <c r="S644"/>
      <c r="T644"/>
      <c r="U644"/>
      <c r="V644"/>
      <c r="W644"/>
      <c r="Y644" s="53"/>
      <c r="AI644" s="53"/>
      <c r="AS644" s="53"/>
      <c r="BC644" s="53"/>
      <c r="BM644" s="53"/>
      <c r="BW644" s="53"/>
      <c r="CG644" s="53"/>
      <c r="CR644" s="53"/>
      <c r="CV644" s="243"/>
      <c r="CW644" s="243"/>
      <c r="CX644" s="243"/>
      <c r="CY644" s="243"/>
      <c r="CZ644" s="243"/>
      <c r="DC644" s="53"/>
      <c r="DG644" s="243"/>
      <c r="DH644" s="243"/>
      <c r="DI644" s="243"/>
      <c r="DJ644" s="243"/>
      <c r="DM644" s="53"/>
      <c r="DQ644" s="243"/>
      <c r="DR644" s="243"/>
      <c r="DS644" s="243"/>
      <c r="DT644" s="243"/>
      <c r="DW644" s="53"/>
      <c r="EA644" s="243"/>
      <c r="EB644" s="243"/>
      <c r="EC644" s="243"/>
      <c r="ED644" s="243"/>
      <c r="EG644" s="53"/>
      <c r="EK644" s="243"/>
      <c r="EL644" s="243"/>
      <c r="EM644" s="243"/>
      <c r="EN644" s="243"/>
      <c r="EO644" s="243"/>
      <c r="ER644" s="53"/>
      <c r="EV644" s="243"/>
      <c r="EW644" s="243"/>
      <c r="EX644" s="243"/>
      <c r="EY644" s="243"/>
      <c r="IB644" s="53"/>
      <c r="IJ644" s="245"/>
      <c r="IM644" s="53"/>
      <c r="IU644" s="245"/>
    </row>
    <row r="645" spans="1:255" s="132" customFormat="1" x14ac:dyDescent="0.2">
      <c r="A645" s="53"/>
      <c r="B645"/>
      <c r="C645"/>
      <c r="D645"/>
      <c r="E645"/>
      <c r="F645"/>
      <c r="G645"/>
      <c r="H645"/>
      <c r="I645"/>
      <c r="J645"/>
      <c r="K645"/>
      <c r="L645"/>
      <c r="M645"/>
      <c r="N645"/>
      <c r="O645" s="53"/>
      <c r="P645"/>
      <c r="Q645"/>
      <c r="R645"/>
      <c r="S645"/>
      <c r="T645"/>
      <c r="U645"/>
      <c r="V645"/>
      <c r="W645"/>
      <c r="Y645" s="53"/>
      <c r="AI645" s="53"/>
      <c r="AS645" s="53"/>
      <c r="BC645" s="53"/>
      <c r="BM645" s="53"/>
      <c r="BW645" s="53"/>
      <c r="CG645" s="53"/>
      <c r="CR645" s="53"/>
      <c r="CV645" s="243"/>
      <c r="CW645" s="243"/>
      <c r="CX645" s="243"/>
      <c r="CY645" s="243"/>
      <c r="CZ645" s="243"/>
      <c r="DC645" s="53"/>
      <c r="DG645" s="243"/>
      <c r="DH645" s="243"/>
      <c r="DI645" s="243"/>
      <c r="DJ645" s="243"/>
      <c r="DM645" s="53"/>
      <c r="DQ645" s="243"/>
      <c r="DR645" s="243"/>
      <c r="DS645" s="243"/>
      <c r="DT645" s="243"/>
      <c r="DW645" s="53"/>
      <c r="EA645" s="243"/>
      <c r="EB645" s="243"/>
      <c r="EC645" s="243"/>
      <c r="ED645" s="243"/>
      <c r="EG645" s="53"/>
      <c r="EK645" s="243"/>
      <c r="EL645" s="243"/>
      <c r="EM645" s="243"/>
      <c r="EN645" s="243"/>
      <c r="EO645" s="243"/>
      <c r="ER645" s="53"/>
      <c r="EV645" s="243"/>
      <c r="EW645" s="243"/>
      <c r="EX645" s="243"/>
      <c r="EY645" s="243"/>
      <c r="IB645" s="53"/>
      <c r="IJ645" s="245"/>
      <c r="IM645" s="53"/>
      <c r="IU645" s="245"/>
    </row>
    <row r="646" spans="1:255" s="132" customFormat="1" x14ac:dyDescent="0.2">
      <c r="A646" s="53"/>
      <c r="B646"/>
      <c r="C646"/>
      <c r="D646"/>
      <c r="E646"/>
      <c r="F646"/>
      <c r="G646"/>
      <c r="H646"/>
      <c r="I646"/>
      <c r="J646"/>
      <c r="K646"/>
      <c r="L646"/>
      <c r="M646"/>
      <c r="N646"/>
      <c r="O646" s="53"/>
      <c r="P646"/>
      <c r="Q646"/>
      <c r="R646"/>
      <c r="S646"/>
      <c r="T646"/>
      <c r="U646"/>
      <c r="V646"/>
      <c r="W646"/>
      <c r="Y646" s="53"/>
      <c r="AI646" s="53"/>
      <c r="AS646" s="53"/>
      <c r="BC646" s="53"/>
      <c r="BM646" s="53"/>
      <c r="BW646" s="53"/>
      <c r="CG646" s="53"/>
      <c r="CR646" s="53"/>
      <c r="CV646" s="243"/>
      <c r="CW646" s="243"/>
      <c r="CX646" s="243"/>
      <c r="CY646" s="243"/>
      <c r="CZ646" s="243"/>
      <c r="DC646" s="53"/>
      <c r="DG646" s="243"/>
      <c r="DH646" s="243"/>
      <c r="DI646" s="243"/>
      <c r="DJ646" s="243"/>
      <c r="DM646" s="53"/>
      <c r="DQ646" s="243"/>
      <c r="DR646" s="243"/>
      <c r="DS646" s="243"/>
      <c r="DT646" s="243"/>
      <c r="DW646" s="53"/>
      <c r="EA646" s="243"/>
      <c r="EB646" s="243"/>
      <c r="EC646" s="243"/>
      <c r="ED646" s="243"/>
      <c r="EG646" s="53"/>
      <c r="EK646" s="243"/>
      <c r="EL646" s="243"/>
      <c r="EM646" s="243"/>
      <c r="EN646" s="243"/>
      <c r="EO646" s="243"/>
      <c r="ER646" s="53"/>
      <c r="EV646" s="243"/>
      <c r="EW646" s="243"/>
      <c r="EX646" s="243"/>
      <c r="EY646" s="243"/>
      <c r="IB646" s="53"/>
      <c r="IJ646" s="245"/>
      <c r="IM646" s="53"/>
      <c r="IU646" s="245"/>
    </row>
    <row r="647" spans="1:255" s="132" customFormat="1" x14ac:dyDescent="0.2">
      <c r="A647" s="53"/>
      <c r="B647"/>
      <c r="C647"/>
      <c r="D647"/>
      <c r="E647"/>
      <c r="F647"/>
      <c r="G647"/>
      <c r="H647"/>
      <c r="I647"/>
      <c r="J647"/>
      <c r="K647"/>
      <c r="L647"/>
      <c r="M647"/>
      <c r="N647"/>
      <c r="O647" s="53"/>
      <c r="P647"/>
      <c r="Q647"/>
      <c r="R647"/>
      <c r="S647"/>
      <c r="T647"/>
      <c r="U647"/>
      <c r="V647"/>
      <c r="W647"/>
      <c r="Y647" s="53"/>
      <c r="AI647" s="53"/>
      <c r="AS647" s="53"/>
      <c r="BC647" s="53"/>
      <c r="BM647" s="53"/>
      <c r="BW647" s="53"/>
      <c r="CG647" s="53"/>
      <c r="CR647" s="53"/>
      <c r="CV647" s="243"/>
      <c r="CW647" s="243"/>
      <c r="CX647" s="243"/>
      <c r="CY647" s="243"/>
      <c r="CZ647" s="243"/>
      <c r="DC647" s="53"/>
      <c r="DG647" s="243"/>
      <c r="DH647" s="243"/>
      <c r="DI647" s="243"/>
      <c r="DJ647" s="243"/>
      <c r="DM647" s="53"/>
      <c r="DQ647" s="243"/>
      <c r="DR647" s="243"/>
      <c r="DS647" s="243"/>
      <c r="DT647" s="243"/>
      <c r="DW647" s="53"/>
      <c r="EA647" s="243"/>
      <c r="EB647" s="243"/>
      <c r="EC647" s="243"/>
      <c r="ED647" s="243"/>
      <c r="EG647" s="53"/>
      <c r="EK647" s="243"/>
      <c r="EL647" s="243"/>
      <c r="EM647" s="243"/>
      <c r="EN647" s="243"/>
      <c r="EO647" s="243"/>
      <c r="ER647" s="53"/>
      <c r="EV647" s="243"/>
      <c r="EW647" s="243"/>
      <c r="EX647" s="243"/>
      <c r="EY647" s="243"/>
      <c r="IB647" s="53"/>
      <c r="IJ647" s="245"/>
      <c r="IM647" s="53"/>
      <c r="IU647" s="245"/>
    </row>
    <row r="648" spans="1:255" s="132" customFormat="1" x14ac:dyDescent="0.2">
      <c r="A648" s="53"/>
      <c r="B648"/>
      <c r="C648"/>
      <c r="D648"/>
      <c r="E648"/>
      <c r="F648"/>
      <c r="G648"/>
      <c r="H648"/>
      <c r="I648"/>
      <c r="J648"/>
      <c r="K648"/>
      <c r="L648"/>
      <c r="M648"/>
      <c r="N648"/>
      <c r="O648" s="53"/>
      <c r="P648"/>
      <c r="Q648"/>
      <c r="R648"/>
      <c r="S648"/>
      <c r="T648"/>
      <c r="U648"/>
      <c r="V648"/>
      <c r="W648"/>
      <c r="Y648" s="53"/>
      <c r="AI648" s="53"/>
      <c r="AS648" s="53"/>
      <c r="BC648" s="53"/>
      <c r="BM648" s="53"/>
      <c r="BW648" s="53"/>
      <c r="CG648" s="53"/>
      <c r="CR648" s="53"/>
      <c r="CV648" s="243"/>
      <c r="CW648" s="243"/>
      <c r="CX648" s="243"/>
      <c r="CY648" s="243"/>
      <c r="CZ648" s="243"/>
      <c r="DC648" s="53"/>
      <c r="DG648" s="243"/>
      <c r="DH648" s="243"/>
      <c r="DI648" s="243"/>
      <c r="DJ648" s="243"/>
      <c r="DM648" s="53"/>
      <c r="DQ648" s="243"/>
      <c r="DR648" s="243"/>
      <c r="DS648" s="243"/>
      <c r="DT648" s="243"/>
      <c r="DW648" s="53"/>
      <c r="EA648" s="243"/>
      <c r="EB648" s="243"/>
      <c r="EC648" s="243"/>
      <c r="ED648" s="243"/>
      <c r="EG648" s="53"/>
      <c r="EK648" s="243"/>
      <c r="EL648" s="243"/>
      <c r="EM648" s="243"/>
      <c r="EN648" s="243"/>
      <c r="EO648" s="243"/>
      <c r="ER648" s="53"/>
      <c r="EV648" s="243"/>
      <c r="EW648" s="243"/>
      <c r="EX648" s="243"/>
      <c r="EY648" s="243"/>
      <c r="IB648" s="53"/>
      <c r="IJ648" s="245"/>
      <c r="IM648" s="53"/>
      <c r="IU648" s="245"/>
    </row>
    <row r="649" spans="1:255" s="132" customFormat="1" x14ac:dyDescent="0.2">
      <c r="A649" s="53"/>
      <c r="B649"/>
      <c r="C649"/>
      <c r="D649"/>
      <c r="E649"/>
      <c r="F649"/>
      <c r="G649"/>
      <c r="H649"/>
      <c r="I649"/>
      <c r="J649"/>
      <c r="K649"/>
      <c r="L649"/>
      <c r="M649"/>
      <c r="N649"/>
      <c r="O649" s="53"/>
      <c r="P649"/>
      <c r="Q649"/>
      <c r="R649"/>
      <c r="S649"/>
      <c r="T649"/>
      <c r="U649"/>
      <c r="V649"/>
      <c r="W649"/>
      <c r="Y649" s="53"/>
      <c r="AI649" s="53"/>
      <c r="AS649" s="53"/>
      <c r="BC649" s="53"/>
      <c r="BM649" s="53"/>
      <c r="BW649" s="53"/>
      <c r="CG649" s="53"/>
      <c r="CR649" s="53"/>
      <c r="CV649" s="243"/>
      <c r="CW649" s="243"/>
      <c r="CX649" s="243"/>
      <c r="CY649" s="243"/>
      <c r="CZ649" s="243"/>
      <c r="DC649" s="53"/>
      <c r="DG649" s="243"/>
      <c r="DH649" s="243"/>
      <c r="DI649" s="243"/>
      <c r="DJ649" s="243"/>
      <c r="DM649" s="53"/>
      <c r="DQ649" s="243"/>
      <c r="DR649" s="243"/>
      <c r="DS649" s="243"/>
      <c r="DT649" s="243"/>
      <c r="DW649" s="53"/>
      <c r="EA649" s="243"/>
      <c r="EB649" s="243"/>
      <c r="EC649" s="243"/>
      <c r="ED649" s="243"/>
      <c r="EG649" s="53"/>
      <c r="EK649" s="243"/>
      <c r="EL649" s="243"/>
      <c r="EM649" s="243"/>
      <c r="EN649" s="243"/>
      <c r="EO649" s="243"/>
      <c r="ER649" s="53"/>
      <c r="EV649" s="243"/>
      <c r="EW649" s="243"/>
      <c r="EX649" s="243"/>
      <c r="EY649" s="243"/>
      <c r="IB649" s="53"/>
      <c r="IJ649" s="245"/>
      <c r="IM649" s="53"/>
      <c r="IU649" s="245"/>
    </row>
    <row r="650" spans="1:255" s="132" customFormat="1" x14ac:dyDescent="0.2">
      <c r="A650" s="53"/>
      <c r="B650"/>
      <c r="C650"/>
      <c r="D650"/>
      <c r="E650"/>
      <c r="F650"/>
      <c r="G650"/>
      <c r="H650"/>
      <c r="I650"/>
      <c r="J650"/>
      <c r="K650"/>
      <c r="L650"/>
      <c r="M650"/>
      <c r="N650"/>
      <c r="O650" s="53"/>
      <c r="P650"/>
      <c r="Q650"/>
      <c r="R650"/>
      <c r="S650"/>
      <c r="T650"/>
      <c r="U650"/>
      <c r="V650"/>
      <c r="W650"/>
      <c r="Y650" s="53"/>
      <c r="AI650" s="53"/>
      <c r="AS650" s="53"/>
      <c r="BC650" s="53"/>
      <c r="BM650" s="53"/>
      <c r="BW650" s="53"/>
      <c r="CG650" s="53"/>
      <c r="CR650" s="53"/>
      <c r="CV650" s="243"/>
      <c r="CW650" s="243"/>
      <c r="CX650" s="243"/>
      <c r="CY650" s="243"/>
      <c r="CZ650" s="243"/>
      <c r="DC650" s="53"/>
      <c r="DG650" s="243"/>
      <c r="DH650" s="243"/>
      <c r="DI650" s="243"/>
      <c r="DJ650" s="243"/>
      <c r="DM650" s="53"/>
      <c r="DQ650" s="243"/>
      <c r="DR650" s="243"/>
      <c r="DS650" s="243"/>
      <c r="DT650" s="243"/>
      <c r="DW650" s="53"/>
      <c r="EA650" s="243"/>
      <c r="EB650" s="243"/>
      <c r="EC650" s="243"/>
      <c r="ED650" s="243"/>
      <c r="EG650" s="53"/>
      <c r="EK650" s="243"/>
      <c r="EL650" s="243"/>
      <c r="EM650" s="243"/>
      <c r="EN650" s="243"/>
      <c r="EO650" s="243"/>
      <c r="ER650" s="53"/>
      <c r="EV650" s="243"/>
      <c r="EW650" s="243"/>
      <c r="EX650" s="243"/>
      <c r="EY650" s="243"/>
      <c r="IB650" s="53"/>
      <c r="IJ650" s="245"/>
      <c r="IM650" s="53"/>
      <c r="IU650" s="245"/>
    </row>
    <row r="651" spans="1:255" s="132" customFormat="1" x14ac:dyDescent="0.2">
      <c r="A651" s="53"/>
      <c r="B651"/>
      <c r="C651"/>
      <c r="D651"/>
      <c r="E651"/>
      <c r="F651"/>
      <c r="G651"/>
      <c r="H651"/>
      <c r="I651"/>
      <c r="J651"/>
      <c r="K651"/>
      <c r="L651"/>
      <c r="M651"/>
      <c r="N651"/>
      <c r="O651" s="53"/>
      <c r="P651"/>
      <c r="Q651"/>
      <c r="R651"/>
      <c r="S651"/>
      <c r="T651"/>
      <c r="U651"/>
      <c r="V651"/>
      <c r="W651"/>
      <c r="Y651" s="53"/>
      <c r="AI651" s="53"/>
      <c r="AS651" s="53"/>
      <c r="BC651" s="53"/>
      <c r="BM651" s="53"/>
      <c r="BW651" s="53"/>
      <c r="CG651" s="53"/>
      <c r="CR651" s="53"/>
      <c r="CV651" s="243"/>
      <c r="CW651" s="243"/>
      <c r="CX651" s="243"/>
      <c r="CY651" s="243"/>
      <c r="CZ651" s="243"/>
      <c r="DC651" s="53"/>
      <c r="DG651" s="243"/>
      <c r="DH651" s="243"/>
      <c r="DI651" s="243"/>
      <c r="DJ651" s="243"/>
      <c r="DM651" s="53"/>
      <c r="DQ651" s="243"/>
      <c r="DR651" s="243"/>
      <c r="DS651" s="243"/>
      <c r="DT651" s="243"/>
      <c r="DW651" s="53"/>
      <c r="EA651" s="243"/>
      <c r="EB651" s="243"/>
      <c r="EC651" s="243"/>
      <c r="ED651" s="243"/>
      <c r="EG651" s="53"/>
      <c r="EK651" s="243"/>
      <c r="EL651" s="243"/>
      <c r="EM651" s="243"/>
      <c r="EN651" s="243"/>
      <c r="EO651" s="243"/>
      <c r="ER651" s="53"/>
      <c r="EV651" s="243"/>
      <c r="EW651" s="243"/>
      <c r="EX651" s="243"/>
      <c r="EY651" s="243"/>
      <c r="IB651" s="53"/>
      <c r="IJ651" s="245"/>
      <c r="IM651" s="53"/>
      <c r="IU651" s="245"/>
    </row>
    <row r="652" spans="1:255" s="132" customFormat="1" x14ac:dyDescent="0.2">
      <c r="A652" s="53"/>
      <c r="B652"/>
      <c r="C652"/>
      <c r="D652"/>
      <c r="E652"/>
      <c r="F652"/>
      <c r="G652"/>
      <c r="H652"/>
      <c r="I652"/>
      <c r="J652"/>
      <c r="K652"/>
      <c r="L652"/>
      <c r="M652"/>
      <c r="N652"/>
      <c r="O652" s="53"/>
      <c r="P652"/>
      <c r="Q652"/>
      <c r="R652"/>
      <c r="S652"/>
      <c r="T652"/>
      <c r="U652"/>
      <c r="V652"/>
      <c r="W652"/>
      <c r="Y652" s="53"/>
      <c r="AI652" s="53"/>
      <c r="AS652" s="53"/>
      <c r="BC652" s="53"/>
      <c r="BM652" s="53"/>
      <c r="BW652" s="53"/>
      <c r="CG652" s="53"/>
      <c r="CR652" s="53"/>
      <c r="CV652" s="243"/>
      <c r="CW652" s="243"/>
      <c r="CX652" s="243"/>
      <c r="CY652" s="243"/>
      <c r="CZ652" s="243"/>
      <c r="DC652" s="53"/>
      <c r="DG652" s="243"/>
      <c r="DH652" s="243"/>
      <c r="DI652" s="243"/>
      <c r="DJ652" s="243"/>
      <c r="DM652" s="53"/>
      <c r="DQ652" s="243"/>
      <c r="DR652" s="243"/>
      <c r="DS652" s="243"/>
      <c r="DT652" s="243"/>
      <c r="DW652" s="53"/>
      <c r="EA652" s="243"/>
      <c r="EB652" s="243"/>
      <c r="EC652" s="243"/>
      <c r="ED652" s="243"/>
      <c r="EG652" s="53"/>
      <c r="EK652" s="243"/>
      <c r="EL652" s="243"/>
      <c r="EM652" s="243"/>
      <c r="EN652" s="243"/>
      <c r="EO652" s="243"/>
      <c r="ER652" s="53"/>
      <c r="EV652" s="243"/>
      <c r="EW652" s="243"/>
      <c r="EX652" s="243"/>
      <c r="EY652" s="243"/>
      <c r="IB652" s="53"/>
      <c r="IJ652" s="245"/>
      <c r="IM652" s="53"/>
      <c r="IU652" s="245"/>
    </row>
    <row r="653" spans="1:255" s="132" customFormat="1" x14ac:dyDescent="0.2">
      <c r="A653" s="53"/>
      <c r="B653"/>
      <c r="C653"/>
      <c r="D653"/>
      <c r="E653"/>
      <c r="F653"/>
      <c r="G653"/>
      <c r="H653"/>
      <c r="I653"/>
      <c r="J653"/>
      <c r="K653"/>
      <c r="L653"/>
      <c r="M653"/>
      <c r="N653"/>
      <c r="O653" s="53"/>
      <c r="P653"/>
      <c r="Q653"/>
      <c r="R653"/>
      <c r="S653"/>
      <c r="T653"/>
      <c r="U653"/>
      <c r="V653"/>
      <c r="W653"/>
      <c r="Y653" s="53"/>
      <c r="AI653" s="53"/>
      <c r="AS653" s="53"/>
      <c r="BC653" s="53"/>
      <c r="BM653" s="53"/>
      <c r="BW653" s="53"/>
      <c r="CG653" s="53"/>
      <c r="CR653" s="53"/>
      <c r="CV653" s="243"/>
      <c r="CW653" s="243"/>
      <c r="CX653" s="243"/>
      <c r="CY653" s="243"/>
      <c r="CZ653" s="243"/>
      <c r="DC653" s="53"/>
      <c r="DG653" s="243"/>
      <c r="DH653" s="243"/>
      <c r="DI653" s="243"/>
      <c r="DJ653" s="243"/>
      <c r="DM653" s="53"/>
      <c r="DQ653" s="243"/>
      <c r="DR653" s="243"/>
      <c r="DS653" s="243"/>
      <c r="DT653" s="243"/>
      <c r="DW653" s="53"/>
      <c r="EA653" s="243"/>
      <c r="EB653" s="243"/>
      <c r="EC653" s="243"/>
      <c r="ED653" s="243"/>
      <c r="EG653" s="53"/>
      <c r="EK653" s="243"/>
      <c r="EL653" s="243"/>
      <c r="EM653" s="243"/>
      <c r="EN653" s="243"/>
      <c r="EO653" s="243"/>
      <c r="ER653" s="53"/>
      <c r="EV653" s="243"/>
      <c r="EW653" s="243"/>
      <c r="EX653" s="243"/>
      <c r="EY653" s="243"/>
      <c r="IB653" s="53"/>
      <c r="IJ653" s="245"/>
      <c r="IM653" s="53"/>
      <c r="IU653" s="245"/>
    </row>
    <row r="654" spans="1:255" s="132" customFormat="1" x14ac:dyDescent="0.2">
      <c r="A654" s="53"/>
      <c r="B654"/>
      <c r="C654"/>
      <c r="D654"/>
      <c r="E654"/>
      <c r="F654"/>
      <c r="G654"/>
      <c r="H654"/>
      <c r="I654"/>
      <c r="J654"/>
      <c r="K654"/>
      <c r="L654"/>
      <c r="M654"/>
      <c r="N654"/>
      <c r="O654" s="53"/>
      <c r="P654"/>
      <c r="Q654"/>
      <c r="R654"/>
      <c r="S654"/>
      <c r="T654"/>
      <c r="U654"/>
      <c r="V654"/>
      <c r="W654"/>
      <c r="Y654" s="53"/>
      <c r="AI654" s="53"/>
      <c r="AS654" s="53"/>
      <c r="BC654" s="53"/>
      <c r="BM654" s="53"/>
      <c r="BW654" s="53"/>
      <c r="CG654" s="53"/>
      <c r="CR654" s="53"/>
      <c r="CV654" s="243"/>
      <c r="CW654" s="243"/>
      <c r="CX654" s="243"/>
      <c r="CY654" s="243"/>
      <c r="CZ654" s="243"/>
      <c r="DC654" s="53"/>
      <c r="DG654" s="243"/>
      <c r="DH654" s="243"/>
      <c r="DI654" s="243"/>
      <c r="DJ654" s="243"/>
      <c r="DM654" s="53"/>
      <c r="DQ654" s="243"/>
      <c r="DR654" s="243"/>
      <c r="DS654" s="243"/>
      <c r="DT654" s="243"/>
      <c r="DW654" s="53"/>
      <c r="EA654" s="243"/>
      <c r="EB654" s="243"/>
      <c r="EC654" s="243"/>
      <c r="ED654" s="243"/>
      <c r="EG654" s="53"/>
      <c r="EK654" s="243"/>
      <c r="EL654" s="243"/>
      <c r="EM654" s="243"/>
      <c r="EN654" s="243"/>
      <c r="EO654" s="243"/>
      <c r="ER654" s="53"/>
      <c r="EV654" s="243"/>
      <c r="EW654" s="243"/>
      <c r="EX654" s="243"/>
      <c r="EY654" s="243"/>
      <c r="IB654" s="53"/>
      <c r="IJ654" s="245"/>
      <c r="IM654" s="53"/>
      <c r="IU654" s="245"/>
    </row>
    <row r="655" spans="1:255" s="132" customFormat="1" x14ac:dyDescent="0.2">
      <c r="A655" s="53"/>
      <c r="B655"/>
      <c r="C655"/>
      <c r="D655"/>
      <c r="E655"/>
      <c r="F655"/>
      <c r="G655"/>
      <c r="H655"/>
      <c r="I655"/>
      <c r="J655"/>
      <c r="K655"/>
      <c r="L655"/>
      <c r="M655"/>
      <c r="N655"/>
      <c r="O655" s="53"/>
      <c r="P655"/>
      <c r="Q655"/>
      <c r="R655"/>
      <c r="S655"/>
      <c r="T655"/>
      <c r="U655"/>
      <c r="V655"/>
      <c r="W655"/>
      <c r="Y655" s="53"/>
      <c r="AI655" s="53"/>
      <c r="AS655" s="53"/>
      <c r="BC655" s="53"/>
      <c r="BM655" s="53"/>
      <c r="BW655" s="53"/>
      <c r="CG655" s="53"/>
      <c r="CR655" s="53"/>
      <c r="CV655" s="243"/>
      <c r="CW655" s="243"/>
      <c r="CX655" s="243"/>
      <c r="CY655" s="243"/>
      <c r="CZ655" s="243"/>
      <c r="DC655" s="53"/>
      <c r="DG655" s="243"/>
      <c r="DH655" s="243"/>
      <c r="DI655" s="243"/>
      <c r="DJ655" s="243"/>
      <c r="DM655" s="53"/>
      <c r="DQ655" s="243"/>
      <c r="DR655" s="243"/>
      <c r="DS655" s="243"/>
      <c r="DT655" s="243"/>
      <c r="DW655" s="53"/>
      <c r="EA655" s="243"/>
      <c r="EB655" s="243"/>
      <c r="EC655" s="243"/>
      <c r="ED655" s="243"/>
      <c r="EG655" s="53"/>
      <c r="EK655" s="243"/>
      <c r="EL655" s="243"/>
      <c r="EM655" s="243"/>
      <c r="EN655" s="243"/>
      <c r="EO655" s="243"/>
      <c r="ER655" s="53"/>
      <c r="EV655" s="243"/>
      <c r="EW655" s="243"/>
      <c r="EX655" s="243"/>
      <c r="EY655" s="243"/>
      <c r="IB655" s="53"/>
      <c r="IJ655" s="245"/>
      <c r="IM655" s="53"/>
      <c r="IU655" s="245"/>
    </row>
    <row r="656" spans="1:255" s="132" customFormat="1" x14ac:dyDescent="0.2">
      <c r="A656" s="53"/>
      <c r="B656"/>
      <c r="C656"/>
      <c r="D656"/>
      <c r="E656"/>
      <c r="F656"/>
      <c r="G656"/>
      <c r="H656"/>
      <c r="I656"/>
      <c r="J656"/>
      <c r="K656"/>
      <c r="L656"/>
      <c r="M656"/>
      <c r="N656"/>
      <c r="O656" s="53"/>
      <c r="P656"/>
      <c r="Q656"/>
      <c r="R656"/>
      <c r="S656"/>
      <c r="T656"/>
      <c r="U656"/>
      <c r="V656"/>
      <c r="W656"/>
      <c r="Y656" s="53"/>
      <c r="AI656" s="53"/>
      <c r="AS656" s="53"/>
      <c r="BC656" s="53"/>
      <c r="BM656" s="53"/>
      <c r="BW656" s="53"/>
      <c r="CG656" s="53"/>
      <c r="CR656" s="53"/>
      <c r="CV656" s="243"/>
      <c r="CW656" s="243"/>
      <c r="CX656" s="243"/>
      <c r="CY656" s="243"/>
      <c r="CZ656" s="243"/>
      <c r="DC656" s="53"/>
      <c r="DG656" s="243"/>
      <c r="DH656" s="243"/>
      <c r="DI656" s="243"/>
      <c r="DJ656" s="243"/>
      <c r="DM656" s="53"/>
      <c r="DQ656" s="243"/>
      <c r="DR656" s="243"/>
      <c r="DS656" s="243"/>
      <c r="DT656" s="243"/>
      <c r="DW656" s="53"/>
      <c r="EA656" s="243"/>
      <c r="EB656" s="243"/>
      <c r="EC656" s="243"/>
      <c r="ED656" s="243"/>
      <c r="EG656" s="53"/>
      <c r="EK656" s="243"/>
      <c r="EL656" s="243"/>
      <c r="EM656" s="243"/>
      <c r="EN656" s="243"/>
      <c r="EO656" s="243"/>
      <c r="ER656" s="53"/>
      <c r="EV656" s="243"/>
      <c r="EW656" s="243"/>
      <c r="EX656" s="243"/>
      <c r="EY656" s="243"/>
      <c r="IB656" s="53"/>
      <c r="IJ656" s="245"/>
      <c r="IM656" s="53"/>
      <c r="IU656" s="245"/>
    </row>
    <row r="657" spans="1:255" s="132" customFormat="1" x14ac:dyDescent="0.2">
      <c r="A657" s="53"/>
      <c r="B657"/>
      <c r="C657"/>
      <c r="D657"/>
      <c r="E657"/>
      <c r="F657"/>
      <c r="G657"/>
      <c r="H657"/>
      <c r="I657"/>
      <c r="J657"/>
      <c r="K657"/>
      <c r="L657"/>
      <c r="M657"/>
      <c r="N657"/>
      <c r="O657" s="53"/>
      <c r="P657"/>
      <c r="Q657"/>
      <c r="R657"/>
      <c r="S657"/>
      <c r="T657"/>
      <c r="U657"/>
      <c r="V657"/>
      <c r="W657"/>
      <c r="Y657" s="53"/>
      <c r="AI657" s="53"/>
      <c r="AS657" s="53"/>
      <c r="BC657" s="53"/>
      <c r="BM657" s="53"/>
      <c r="BW657" s="53"/>
      <c r="CG657" s="53"/>
      <c r="CR657" s="53"/>
      <c r="CV657" s="243"/>
      <c r="CW657" s="243"/>
      <c r="CX657" s="243"/>
      <c r="CY657" s="243"/>
      <c r="CZ657" s="243"/>
      <c r="DC657" s="53"/>
      <c r="DG657" s="243"/>
      <c r="DH657" s="243"/>
      <c r="DI657" s="243"/>
      <c r="DJ657" s="243"/>
      <c r="DM657" s="53"/>
      <c r="DQ657" s="243"/>
      <c r="DR657" s="243"/>
      <c r="DS657" s="243"/>
      <c r="DT657" s="243"/>
      <c r="DW657" s="53"/>
      <c r="EA657" s="243"/>
      <c r="EB657" s="243"/>
      <c r="EC657" s="243"/>
      <c r="ED657" s="243"/>
      <c r="EG657" s="53"/>
      <c r="EK657" s="243"/>
      <c r="EL657" s="243"/>
      <c r="EM657" s="243"/>
      <c r="EN657" s="243"/>
      <c r="EO657" s="243"/>
      <c r="ER657" s="53"/>
      <c r="EV657" s="243"/>
      <c r="EW657" s="243"/>
      <c r="EX657" s="243"/>
      <c r="EY657" s="243"/>
      <c r="IB657" s="53"/>
      <c r="IJ657" s="245"/>
      <c r="IM657" s="53"/>
      <c r="IU657" s="245"/>
    </row>
    <row r="658" spans="1:255" s="132" customFormat="1" x14ac:dyDescent="0.2">
      <c r="A658" s="53"/>
      <c r="B658"/>
      <c r="C658"/>
      <c r="D658"/>
      <c r="E658"/>
      <c r="F658"/>
      <c r="G658"/>
      <c r="H658"/>
      <c r="I658"/>
      <c r="J658"/>
      <c r="K658"/>
      <c r="L658"/>
      <c r="M658"/>
      <c r="N658"/>
      <c r="O658" s="53"/>
      <c r="P658"/>
      <c r="Q658"/>
      <c r="R658"/>
      <c r="S658"/>
      <c r="T658"/>
      <c r="U658"/>
      <c r="V658"/>
      <c r="W658"/>
      <c r="Y658" s="53"/>
      <c r="AI658" s="53"/>
      <c r="AS658" s="53"/>
      <c r="BC658" s="53"/>
      <c r="BM658" s="53"/>
      <c r="BW658" s="53"/>
      <c r="CG658" s="53"/>
      <c r="CR658" s="53"/>
      <c r="CV658" s="243"/>
      <c r="CW658" s="243"/>
      <c r="CX658" s="243"/>
      <c r="CY658" s="243"/>
      <c r="CZ658" s="243"/>
      <c r="DC658" s="53"/>
      <c r="DG658" s="243"/>
      <c r="DH658" s="243"/>
      <c r="DI658" s="243"/>
      <c r="DJ658" s="243"/>
      <c r="DM658" s="53"/>
      <c r="DQ658" s="243"/>
      <c r="DR658" s="243"/>
      <c r="DS658" s="243"/>
      <c r="DT658" s="243"/>
      <c r="DW658" s="53"/>
      <c r="EA658" s="243"/>
      <c r="EB658" s="243"/>
      <c r="EC658" s="243"/>
      <c r="ED658" s="243"/>
      <c r="EG658" s="53"/>
      <c r="EK658" s="243"/>
      <c r="EL658" s="243"/>
      <c r="EM658" s="243"/>
      <c r="EN658" s="243"/>
      <c r="EO658" s="243"/>
      <c r="ER658" s="53"/>
      <c r="EV658" s="243"/>
      <c r="EW658" s="243"/>
      <c r="EX658" s="243"/>
      <c r="EY658" s="243"/>
      <c r="IB658" s="53"/>
      <c r="IJ658" s="245"/>
      <c r="IM658" s="53"/>
      <c r="IU658" s="245"/>
    </row>
    <row r="659" spans="1:255" s="132" customFormat="1" x14ac:dyDescent="0.2">
      <c r="A659" s="53"/>
      <c r="B659"/>
      <c r="C659"/>
      <c r="D659"/>
      <c r="E659"/>
      <c r="F659"/>
      <c r="G659"/>
      <c r="H659"/>
      <c r="I659"/>
      <c r="J659"/>
      <c r="K659"/>
      <c r="L659"/>
      <c r="M659"/>
      <c r="N659"/>
      <c r="O659" s="53"/>
      <c r="P659"/>
      <c r="Q659"/>
      <c r="R659"/>
      <c r="S659"/>
      <c r="T659"/>
      <c r="U659"/>
      <c r="V659"/>
      <c r="W659"/>
      <c r="Y659" s="53"/>
      <c r="AI659" s="53"/>
      <c r="AS659" s="53"/>
      <c r="BC659" s="53"/>
      <c r="BM659" s="53"/>
      <c r="BW659" s="53"/>
      <c r="CG659" s="53"/>
      <c r="CR659" s="53"/>
      <c r="CV659" s="243"/>
      <c r="CW659" s="243"/>
      <c r="CX659" s="243"/>
      <c r="CY659" s="243"/>
      <c r="CZ659" s="243"/>
      <c r="DC659" s="53"/>
      <c r="DG659" s="243"/>
      <c r="DH659" s="243"/>
      <c r="DI659" s="243"/>
      <c r="DJ659" s="243"/>
      <c r="DM659" s="53"/>
      <c r="DQ659" s="243"/>
      <c r="DR659" s="243"/>
      <c r="DS659" s="243"/>
      <c r="DT659" s="243"/>
      <c r="DW659" s="53"/>
      <c r="EA659" s="243"/>
      <c r="EB659" s="243"/>
      <c r="EC659" s="243"/>
      <c r="ED659" s="243"/>
      <c r="EG659" s="53"/>
      <c r="EK659" s="243"/>
      <c r="EL659" s="243"/>
      <c r="EM659" s="243"/>
      <c r="EN659" s="243"/>
      <c r="EO659" s="243"/>
      <c r="ER659" s="53"/>
      <c r="EV659" s="243"/>
      <c r="EW659" s="243"/>
      <c r="EX659" s="243"/>
      <c r="EY659" s="243"/>
      <c r="IB659" s="53"/>
      <c r="IJ659" s="245"/>
      <c r="IM659" s="53"/>
      <c r="IU659" s="245"/>
    </row>
    <row r="660" spans="1:255" s="132" customFormat="1" x14ac:dyDescent="0.2">
      <c r="A660" s="53"/>
      <c r="B660"/>
      <c r="C660"/>
      <c r="D660"/>
      <c r="E660"/>
      <c r="F660"/>
      <c r="G660"/>
      <c r="H660"/>
      <c r="I660"/>
      <c r="J660"/>
      <c r="K660"/>
      <c r="L660"/>
      <c r="M660"/>
      <c r="N660"/>
      <c r="O660" s="53"/>
      <c r="P660"/>
      <c r="Q660"/>
      <c r="R660"/>
      <c r="S660"/>
      <c r="T660"/>
      <c r="U660"/>
      <c r="V660"/>
      <c r="W660"/>
      <c r="Y660" s="53"/>
      <c r="AI660" s="53"/>
      <c r="AS660" s="53"/>
      <c r="BC660" s="53"/>
      <c r="BM660" s="53"/>
      <c r="BW660" s="53"/>
      <c r="CG660" s="53"/>
      <c r="CR660" s="53"/>
      <c r="CV660" s="243"/>
      <c r="CW660" s="243"/>
      <c r="CX660" s="243"/>
      <c r="CY660" s="243"/>
      <c r="CZ660" s="243"/>
      <c r="DC660" s="53"/>
      <c r="DG660" s="243"/>
      <c r="DH660" s="243"/>
      <c r="DI660" s="243"/>
      <c r="DJ660" s="243"/>
      <c r="DM660" s="53"/>
      <c r="DQ660" s="243"/>
      <c r="DR660" s="243"/>
      <c r="DS660" s="243"/>
      <c r="DT660" s="243"/>
      <c r="DW660" s="53"/>
      <c r="EA660" s="243"/>
      <c r="EB660" s="243"/>
      <c r="EC660" s="243"/>
      <c r="ED660" s="243"/>
      <c r="EG660" s="53"/>
      <c r="EK660" s="243"/>
      <c r="EL660" s="243"/>
      <c r="EM660" s="243"/>
      <c r="EN660" s="243"/>
      <c r="EO660" s="243"/>
      <c r="ER660" s="53"/>
      <c r="EV660" s="243"/>
      <c r="EW660" s="243"/>
      <c r="EX660" s="243"/>
      <c r="EY660" s="243"/>
      <c r="IB660" s="53"/>
      <c r="IJ660" s="245"/>
      <c r="IM660" s="53"/>
      <c r="IU660" s="245"/>
    </row>
    <row r="661" spans="1:255" s="132" customFormat="1" x14ac:dyDescent="0.2">
      <c r="A661" s="53"/>
      <c r="B661"/>
      <c r="C661"/>
      <c r="D661"/>
      <c r="E661"/>
      <c r="F661"/>
      <c r="G661"/>
      <c r="H661"/>
      <c r="I661"/>
      <c r="J661"/>
      <c r="K661"/>
      <c r="L661"/>
      <c r="M661"/>
      <c r="N661"/>
      <c r="O661" s="53"/>
      <c r="P661"/>
      <c r="Q661"/>
      <c r="R661"/>
      <c r="S661"/>
      <c r="T661"/>
      <c r="U661"/>
      <c r="V661"/>
      <c r="W661"/>
      <c r="Y661" s="53"/>
      <c r="AI661" s="53"/>
      <c r="AS661" s="53"/>
      <c r="BC661" s="53"/>
      <c r="BM661" s="53"/>
      <c r="BW661" s="53"/>
      <c r="CG661" s="53"/>
      <c r="CR661" s="53"/>
      <c r="CV661" s="243"/>
      <c r="CW661" s="243"/>
      <c r="CX661" s="243"/>
      <c r="CY661" s="243"/>
      <c r="CZ661" s="243"/>
      <c r="DC661" s="53"/>
      <c r="DG661" s="243"/>
      <c r="DH661" s="243"/>
      <c r="DI661" s="243"/>
      <c r="DJ661" s="243"/>
      <c r="DM661" s="53"/>
      <c r="DQ661" s="243"/>
      <c r="DR661" s="243"/>
      <c r="DS661" s="243"/>
      <c r="DT661" s="243"/>
      <c r="DW661" s="53"/>
      <c r="EA661" s="243"/>
      <c r="EB661" s="243"/>
      <c r="EC661" s="243"/>
      <c r="ED661" s="243"/>
      <c r="EG661" s="53"/>
      <c r="EK661" s="243"/>
      <c r="EL661" s="243"/>
      <c r="EM661" s="243"/>
      <c r="EN661" s="243"/>
      <c r="EO661" s="243"/>
      <c r="ER661" s="53"/>
      <c r="EV661" s="243"/>
      <c r="EW661" s="243"/>
      <c r="EX661" s="243"/>
      <c r="EY661" s="243"/>
      <c r="IB661" s="53"/>
      <c r="IJ661" s="245"/>
      <c r="IM661" s="53"/>
      <c r="IU661" s="245"/>
    </row>
    <row r="662" spans="1:255" s="132" customFormat="1" x14ac:dyDescent="0.2">
      <c r="A662" s="53"/>
      <c r="B662"/>
      <c r="C662"/>
      <c r="D662"/>
      <c r="E662"/>
      <c r="F662"/>
      <c r="G662"/>
      <c r="H662"/>
      <c r="I662"/>
      <c r="J662"/>
      <c r="K662"/>
      <c r="L662"/>
      <c r="M662"/>
      <c r="N662"/>
      <c r="O662" s="53"/>
      <c r="P662"/>
      <c r="Q662"/>
      <c r="R662"/>
      <c r="S662"/>
      <c r="T662"/>
      <c r="U662"/>
      <c r="V662"/>
      <c r="W662"/>
      <c r="Y662" s="53"/>
      <c r="AI662" s="53"/>
      <c r="AS662" s="53"/>
      <c r="BC662" s="53"/>
      <c r="BM662" s="53"/>
      <c r="BW662" s="53"/>
      <c r="CG662" s="53"/>
      <c r="CR662" s="53"/>
      <c r="CV662" s="243"/>
      <c r="CW662" s="243"/>
      <c r="CX662" s="243"/>
      <c r="CY662" s="243"/>
      <c r="CZ662" s="243"/>
      <c r="DC662" s="53"/>
      <c r="DG662" s="243"/>
      <c r="DH662" s="243"/>
      <c r="DI662" s="243"/>
      <c r="DJ662" s="243"/>
      <c r="DM662" s="53"/>
      <c r="DQ662" s="243"/>
      <c r="DR662" s="243"/>
      <c r="DS662" s="243"/>
      <c r="DT662" s="243"/>
      <c r="DW662" s="53"/>
      <c r="EA662" s="243"/>
      <c r="EB662" s="243"/>
      <c r="EC662" s="243"/>
      <c r="ED662" s="243"/>
      <c r="EG662" s="53"/>
      <c r="EK662" s="243"/>
      <c r="EL662" s="243"/>
      <c r="EM662" s="243"/>
      <c r="EN662" s="243"/>
      <c r="EO662" s="243"/>
      <c r="ER662" s="53"/>
      <c r="EV662" s="243"/>
      <c r="EW662" s="243"/>
      <c r="EX662" s="243"/>
      <c r="EY662" s="243"/>
      <c r="IB662" s="53"/>
      <c r="IJ662" s="245"/>
      <c r="IM662" s="53"/>
      <c r="IU662" s="245"/>
    </row>
    <row r="663" spans="1:255" s="132" customFormat="1" x14ac:dyDescent="0.2">
      <c r="A663" s="53"/>
      <c r="B663"/>
      <c r="C663"/>
      <c r="D663"/>
      <c r="E663"/>
      <c r="F663"/>
      <c r="G663"/>
      <c r="H663"/>
      <c r="I663"/>
      <c r="J663"/>
      <c r="K663"/>
      <c r="L663"/>
      <c r="M663"/>
      <c r="N663"/>
      <c r="O663" s="53"/>
      <c r="P663"/>
      <c r="Q663"/>
      <c r="R663"/>
      <c r="S663"/>
      <c r="T663"/>
      <c r="U663"/>
      <c r="V663"/>
      <c r="W663"/>
      <c r="Y663" s="53"/>
      <c r="AI663" s="53"/>
      <c r="AS663" s="53"/>
      <c r="BC663" s="53"/>
      <c r="BM663" s="53"/>
      <c r="BW663" s="53"/>
      <c r="CG663" s="53"/>
      <c r="CR663" s="53"/>
      <c r="CV663" s="243"/>
      <c r="CW663" s="243"/>
      <c r="CX663" s="243"/>
      <c r="CY663" s="243"/>
      <c r="CZ663" s="243"/>
      <c r="DC663" s="53"/>
      <c r="DG663" s="243"/>
      <c r="DH663" s="243"/>
      <c r="DI663" s="243"/>
      <c r="DJ663" s="243"/>
      <c r="DM663" s="53"/>
      <c r="DQ663" s="243"/>
      <c r="DR663" s="243"/>
      <c r="DS663" s="243"/>
      <c r="DT663" s="243"/>
      <c r="DW663" s="53"/>
      <c r="EA663" s="243"/>
      <c r="EB663" s="243"/>
      <c r="EC663" s="243"/>
      <c r="ED663" s="243"/>
      <c r="EG663" s="53"/>
      <c r="EK663" s="243"/>
      <c r="EL663" s="243"/>
      <c r="EM663" s="243"/>
      <c r="EN663" s="243"/>
      <c r="EO663" s="243"/>
      <c r="ER663" s="53"/>
      <c r="EV663" s="243"/>
      <c r="EW663" s="243"/>
      <c r="EX663" s="243"/>
      <c r="EY663" s="243"/>
      <c r="IB663" s="53"/>
      <c r="IJ663" s="245"/>
      <c r="IM663" s="53"/>
      <c r="IU663" s="245"/>
    </row>
    <row r="664" spans="1:255" s="132" customFormat="1" x14ac:dyDescent="0.2">
      <c r="A664" s="53"/>
      <c r="B664"/>
      <c r="C664"/>
      <c r="D664"/>
      <c r="E664"/>
      <c r="F664"/>
      <c r="G664"/>
      <c r="H664"/>
      <c r="I664"/>
      <c r="J664"/>
      <c r="K664"/>
      <c r="L664"/>
      <c r="M664"/>
      <c r="N664"/>
      <c r="O664" s="53"/>
      <c r="P664"/>
      <c r="Q664"/>
      <c r="R664"/>
      <c r="S664"/>
      <c r="T664"/>
      <c r="U664"/>
      <c r="V664"/>
      <c r="W664"/>
      <c r="Y664" s="53"/>
      <c r="AI664" s="53"/>
      <c r="AS664" s="53"/>
      <c r="BC664" s="53"/>
      <c r="BM664" s="53"/>
      <c r="BW664" s="53"/>
      <c r="CG664" s="53"/>
      <c r="CR664" s="53"/>
      <c r="CV664" s="243"/>
      <c r="CW664" s="243"/>
      <c r="CX664" s="243"/>
      <c r="CY664" s="243"/>
      <c r="CZ664" s="243"/>
      <c r="DC664" s="53"/>
      <c r="DG664" s="243"/>
      <c r="DH664" s="243"/>
      <c r="DI664" s="243"/>
      <c r="DJ664" s="243"/>
      <c r="DM664" s="53"/>
      <c r="DQ664" s="243"/>
      <c r="DR664" s="243"/>
      <c r="DS664" s="243"/>
      <c r="DT664" s="243"/>
      <c r="DW664" s="53"/>
      <c r="EA664" s="243"/>
      <c r="EB664" s="243"/>
      <c r="EC664" s="243"/>
      <c r="ED664" s="243"/>
      <c r="EG664" s="53"/>
      <c r="EK664" s="243"/>
      <c r="EL664" s="243"/>
      <c r="EM664" s="243"/>
      <c r="EN664" s="243"/>
      <c r="EO664" s="243"/>
      <c r="ER664" s="53"/>
      <c r="EV664" s="243"/>
      <c r="EW664" s="243"/>
      <c r="EX664" s="243"/>
      <c r="EY664" s="243"/>
      <c r="IB664" s="53"/>
      <c r="IJ664" s="245"/>
      <c r="IM664" s="53"/>
      <c r="IU664" s="245"/>
    </row>
    <row r="665" spans="1:255" s="132" customFormat="1" x14ac:dyDescent="0.2">
      <c r="A665" s="53"/>
      <c r="B665"/>
      <c r="C665"/>
      <c r="D665"/>
      <c r="E665"/>
      <c r="F665"/>
      <c r="G665"/>
      <c r="H665"/>
      <c r="I665"/>
      <c r="J665"/>
      <c r="K665"/>
      <c r="L665"/>
      <c r="M665"/>
      <c r="N665"/>
      <c r="O665" s="53"/>
      <c r="P665"/>
      <c r="Q665"/>
      <c r="R665"/>
      <c r="S665"/>
      <c r="T665"/>
      <c r="U665"/>
      <c r="V665"/>
      <c r="W665"/>
      <c r="Y665" s="53"/>
      <c r="AI665" s="53"/>
      <c r="AS665" s="53"/>
      <c r="BC665" s="53"/>
      <c r="BM665" s="53"/>
      <c r="BW665" s="53"/>
      <c r="CG665" s="53"/>
      <c r="CR665" s="53"/>
      <c r="CV665" s="243"/>
      <c r="CW665" s="243"/>
      <c r="CX665" s="243"/>
      <c r="CY665" s="243"/>
      <c r="CZ665" s="243"/>
      <c r="DC665" s="53"/>
      <c r="DG665" s="243"/>
      <c r="DH665" s="243"/>
      <c r="DI665" s="243"/>
      <c r="DJ665" s="243"/>
      <c r="DM665" s="53"/>
      <c r="DQ665" s="243"/>
      <c r="DR665" s="243"/>
      <c r="DS665" s="243"/>
      <c r="DT665" s="243"/>
      <c r="DW665" s="53"/>
      <c r="EA665" s="243"/>
      <c r="EB665" s="243"/>
      <c r="EC665" s="243"/>
      <c r="ED665" s="243"/>
      <c r="EG665" s="53"/>
      <c r="EK665" s="243"/>
      <c r="EL665" s="243"/>
      <c r="EM665" s="243"/>
      <c r="EN665" s="243"/>
      <c r="EO665" s="243"/>
      <c r="ER665" s="53"/>
      <c r="EV665" s="243"/>
      <c r="EW665" s="243"/>
      <c r="EX665" s="243"/>
      <c r="EY665" s="243"/>
      <c r="IB665" s="53"/>
      <c r="IJ665" s="245"/>
      <c r="IM665" s="53"/>
      <c r="IU665" s="245"/>
    </row>
    <row r="666" spans="1:255" s="132" customFormat="1" x14ac:dyDescent="0.2">
      <c r="A666" s="53"/>
      <c r="B666"/>
      <c r="C666"/>
      <c r="D666"/>
      <c r="E666"/>
      <c r="F666"/>
      <c r="G666"/>
      <c r="H666"/>
      <c r="I666"/>
      <c r="J666"/>
      <c r="K666"/>
      <c r="L666"/>
      <c r="M666"/>
      <c r="N666"/>
      <c r="O666" s="53"/>
      <c r="P666"/>
      <c r="Q666"/>
      <c r="R666"/>
      <c r="S666"/>
      <c r="T666"/>
      <c r="U666"/>
      <c r="V666"/>
      <c r="W666"/>
      <c r="Y666" s="53"/>
      <c r="AI666" s="53"/>
      <c r="AS666" s="53"/>
      <c r="BC666" s="53"/>
      <c r="BM666" s="53"/>
      <c r="BW666" s="53"/>
      <c r="CG666" s="53"/>
      <c r="CR666" s="53"/>
      <c r="CV666" s="243"/>
      <c r="CW666" s="243"/>
      <c r="CX666" s="243"/>
      <c r="CY666" s="243"/>
      <c r="CZ666" s="243"/>
      <c r="DC666" s="53"/>
      <c r="DG666" s="243"/>
      <c r="DH666" s="243"/>
      <c r="DI666" s="243"/>
      <c r="DJ666" s="243"/>
      <c r="DM666" s="53"/>
      <c r="DQ666" s="243"/>
      <c r="DR666" s="243"/>
      <c r="DS666" s="243"/>
      <c r="DT666" s="243"/>
      <c r="DW666" s="53"/>
      <c r="EA666" s="243"/>
      <c r="EB666" s="243"/>
      <c r="EC666" s="243"/>
      <c r="ED666" s="243"/>
      <c r="EG666" s="53"/>
      <c r="EK666" s="243"/>
      <c r="EL666" s="243"/>
      <c r="EM666" s="243"/>
      <c r="EN666" s="243"/>
      <c r="EO666" s="243"/>
      <c r="ER666" s="53"/>
      <c r="EV666" s="243"/>
      <c r="EW666" s="243"/>
      <c r="EX666" s="243"/>
      <c r="EY666" s="243"/>
      <c r="IB666" s="53"/>
      <c r="IJ666" s="245"/>
      <c r="IM666" s="53"/>
      <c r="IU666" s="245"/>
    </row>
    <row r="667" spans="1:255" s="132" customFormat="1" x14ac:dyDescent="0.2">
      <c r="A667" s="53"/>
      <c r="B667"/>
      <c r="C667"/>
      <c r="D667"/>
      <c r="E667"/>
      <c r="F667"/>
      <c r="G667"/>
      <c r="H667"/>
      <c r="I667"/>
      <c r="J667"/>
      <c r="K667"/>
      <c r="L667"/>
      <c r="M667"/>
      <c r="N667"/>
      <c r="O667" s="53"/>
      <c r="P667"/>
      <c r="Q667"/>
      <c r="R667"/>
      <c r="S667"/>
      <c r="T667"/>
      <c r="U667"/>
      <c r="V667"/>
      <c r="W667"/>
      <c r="Y667" s="53"/>
      <c r="AI667" s="53"/>
      <c r="AS667" s="53"/>
      <c r="BC667" s="53"/>
      <c r="BM667" s="53"/>
      <c r="BW667" s="53"/>
      <c r="CG667" s="53"/>
      <c r="CR667" s="53"/>
      <c r="CV667" s="243"/>
      <c r="CW667" s="243"/>
      <c r="CX667" s="243"/>
      <c r="CY667" s="243"/>
      <c r="CZ667" s="243"/>
      <c r="DC667" s="53"/>
      <c r="DG667" s="243"/>
      <c r="DH667" s="243"/>
      <c r="DI667" s="243"/>
      <c r="DJ667" s="243"/>
      <c r="DM667" s="53"/>
      <c r="DQ667" s="243"/>
      <c r="DR667" s="243"/>
      <c r="DS667" s="243"/>
      <c r="DT667" s="243"/>
      <c r="DW667" s="53"/>
      <c r="EA667" s="243"/>
      <c r="EB667" s="243"/>
      <c r="EC667" s="243"/>
      <c r="ED667" s="243"/>
      <c r="EG667" s="53"/>
      <c r="EK667" s="243"/>
      <c r="EL667" s="243"/>
      <c r="EM667" s="243"/>
      <c r="EN667" s="243"/>
      <c r="EO667" s="243"/>
      <c r="ER667" s="53"/>
      <c r="EV667" s="243"/>
      <c r="EW667" s="243"/>
      <c r="EX667" s="243"/>
      <c r="EY667" s="243"/>
      <c r="IB667" s="53"/>
      <c r="IJ667" s="245"/>
      <c r="IM667" s="53"/>
      <c r="IU667" s="245"/>
    </row>
    <row r="668" spans="1:255" s="132" customFormat="1" x14ac:dyDescent="0.2">
      <c r="A668" s="53"/>
      <c r="B668"/>
      <c r="C668"/>
      <c r="D668"/>
      <c r="E668"/>
      <c r="F668"/>
      <c r="G668"/>
      <c r="H668"/>
      <c r="I668"/>
      <c r="J668"/>
      <c r="K668"/>
      <c r="L668"/>
      <c r="M668"/>
      <c r="N668"/>
      <c r="O668" s="53"/>
      <c r="P668"/>
      <c r="Q668"/>
      <c r="R668"/>
      <c r="S668"/>
      <c r="T668"/>
      <c r="U668"/>
      <c r="V668"/>
      <c r="W668"/>
      <c r="Y668" s="53"/>
      <c r="AI668" s="53"/>
      <c r="AS668" s="53"/>
      <c r="BC668" s="53"/>
      <c r="BM668" s="53"/>
      <c r="BW668" s="53"/>
      <c r="CG668" s="53"/>
      <c r="CR668" s="53"/>
      <c r="CV668" s="243"/>
      <c r="CW668" s="243"/>
      <c r="CX668" s="243"/>
      <c r="CY668" s="243"/>
      <c r="CZ668" s="243"/>
      <c r="DC668" s="53"/>
      <c r="DG668" s="243"/>
      <c r="DH668" s="243"/>
      <c r="DI668" s="243"/>
      <c r="DJ668" s="243"/>
      <c r="DM668" s="53"/>
      <c r="DQ668" s="243"/>
      <c r="DR668" s="243"/>
      <c r="DS668" s="243"/>
      <c r="DT668" s="243"/>
      <c r="DW668" s="53"/>
      <c r="EA668" s="243"/>
      <c r="EB668" s="243"/>
      <c r="EC668" s="243"/>
      <c r="ED668" s="243"/>
      <c r="EG668" s="53"/>
      <c r="EK668" s="243"/>
      <c r="EL668" s="243"/>
      <c r="EM668" s="243"/>
      <c r="EN668" s="243"/>
      <c r="EO668" s="243"/>
      <c r="ER668" s="53"/>
      <c r="EV668" s="243"/>
      <c r="EW668" s="243"/>
      <c r="EX668" s="243"/>
      <c r="EY668" s="243"/>
      <c r="IB668" s="53"/>
      <c r="IJ668" s="245"/>
      <c r="IM668" s="53"/>
      <c r="IU668" s="245"/>
    </row>
    <row r="669" spans="1:255" s="132" customFormat="1" x14ac:dyDescent="0.2">
      <c r="A669" s="53"/>
      <c r="B669"/>
      <c r="C669"/>
      <c r="D669"/>
      <c r="E669"/>
      <c r="F669"/>
      <c r="G669"/>
      <c r="H669"/>
      <c r="I669"/>
      <c r="J669"/>
      <c r="K669"/>
      <c r="L669"/>
      <c r="M669"/>
      <c r="N669"/>
      <c r="O669" s="53"/>
      <c r="P669"/>
      <c r="Q669"/>
      <c r="R669"/>
      <c r="S669"/>
      <c r="T669"/>
      <c r="U669"/>
      <c r="V669"/>
      <c r="W669"/>
      <c r="Y669" s="53"/>
      <c r="AI669" s="53"/>
      <c r="AS669" s="53"/>
      <c r="BC669" s="53"/>
      <c r="BM669" s="53"/>
      <c r="BW669" s="53"/>
      <c r="CG669" s="53"/>
      <c r="CR669" s="53"/>
      <c r="CV669" s="243"/>
      <c r="CW669" s="243"/>
      <c r="CX669" s="243"/>
      <c r="CY669" s="243"/>
      <c r="CZ669" s="243"/>
      <c r="DC669" s="53"/>
      <c r="DG669" s="243"/>
      <c r="DH669" s="243"/>
      <c r="DI669" s="243"/>
      <c r="DJ669" s="243"/>
      <c r="DM669" s="53"/>
      <c r="DQ669" s="243"/>
      <c r="DR669" s="243"/>
      <c r="DS669" s="243"/>
      <c r="DT669" s="243"/>
      <c r="DW669" s="53"/>
      <c r="EA669" s="243"/>
      <c r="EB669" s="243"/>
      <c r="EC669" s="243"/>
      <c r="ED669" s="243"/>
      <c r="EG669" s="53"/>
      <c r="EK669" s="243"/>
      <c r="EL669" s="243"/>
      <c r="EM669" s="243"/>
      <c r="EN669" s="243"/>
      <c r="EO669" s="243"/>
      <c r="ER669" s="53"/>
      <c r="EV669" s="243"/>
      <c r="EW669" s="243"/>
      <c r="EX669" s="243"/>
      <c r="EY669" s="243"/>
      <c r="IB669" s="53"/>
      <c r="IJ669" s="245"/>
      <c r="IM669" s="53"/>
      <c r="IU669" s="245"/>
    </row>
    <row r="670" spans="1:255" s="132" customFormat="1" x14ac:dyDescent="0.2">
      <c r="A670" s="53"/>
      <c r="B670"/>
      <c r="C670"/>
      <c r="D670"/>
      <c r="E670"/>
      <c r="F670"/>
      <c r="G670"/>
      <c r="H670"/>
      <c r="I670"/>
      <c r="J670"/>
      <c r="K670"/>
      <c r="L670"/>
      <c r="M670"/>
      <c r="N670"/>
      <c r="O670" s="53"/>
      <c r="P670"/>
      <c r="Q670"/>
      <c r="R670"/>
      <c r="S670"/>
      <c r="T670"/>
      <c r="U670"/>
      <c r="V670"/>
      <c r="W670"/>
      <c r="Y670" s="53"/>
      <c r="AI670" s="53"/>
      <c r="AS670" s="53"/>
      <c r="BC670" s="53"/>
      <c r="BM670" s="53"/>
      <c r="BW670" s="53"/>
      <c r="CG670" s="53"/>
      <c r="CR670" s="53"/>
      <c r="CV670" s="243"/>
      <c r="CW670" s="243"/>
      <c r="CX670" s="243"/>
      <c r="CY670" s="243"/>
      <c r="CZ670" s="243"/>
      <c r="DC670" s="53"/>
      <c r="DG670" s="243"/>
      <c r="DH670" s="243"/>
      <c r="DI670" s="243"/>
      <c r="DJ670" s="243"/>
      <c r="DM670" s="53"/>
      <c r="DQ670" s="243"/>
      <c r="DR670" s="243"/>
      <c r="DS670" s="243"/>
      <c r="DT670" s="243"/>
      <c r="DW670" s="53"/>
      <c r="EA670" s="243"/>
      <c r="EB670" s="243"/>
      <c r="EC670" s="243"/>
      <c r="ED670" s="243"/>
      <c r="EG670" s="53"/>
      <c r="EK670" s="243"/>
      <c r="EL670" s="243"/>
      <c r="EM670" s="243"/>
      <c r="EN670" s="243"/>
      <c r="EO670" s="243"/>
      <c r="ER670" s="53"/>
      <c r="EV670" s="243"/>
      <c r="EW670" s="243"/>
      <c r="EX670" s="243"/>
      <c r="EY670" s="243"/>
      <c r="IB670" s="53"/>
      <c r="IJ670" s="245"/>
      <c r="IM670" s="53"/>
      <c r="IU670" s="245"/>
    </row>
    <row r="671" spans="1:255" s="132" customFormat="1" x14ac:dyDescent="0.2">
      <c r="A671" s="53"/>
      <c r="B671"/>
      <c r="C671"/>
      <c r="D671"/>
      <c r="E671"/>
      <c r="F671"/>
      <c r="G671"/>
      <c r="H671"/>
      <c r="I671"/>
      <c r="J671"/>
      <c r="K671"/>
      <c r="L671"/>
      <c r="M671"/>
      <c r="N671"/>
      <c r="O671" s="53"/>
      <c r="P671"/>
      <c r="Q671"/>
      <c r="R671"/>
      <c r="S671"/>
      <c r="T671"/>
      <c r="U671"/>
      <c r="V671"/>
      <c r="W671"/>
      <c r="Y671" s="53"/>
      <c r="AI671" s="53"/>
      <c r="AS671" s="53"/>
      <c r="BC671" s="53"/>
      <c r="BM671" s="53"/>
      <c r="BW671" s="53"/>
      <c r="CG671" s="53"/>
      <c r="CR671" s="53"/>
      <c r="CV671" s="243"/>
      <c r="CW671" s="243"/>
      <c r="CX671" s="243"/>
      <c r="CY671" s="243"/>
      <c r="CZ671" s="243"/>
      <c r="DC671" s="53"/>
      <c r="DG671" s="243"/>
      <c r="DH671" s="243"/>
      <c r="DI671" s="243"/>
      <c r="DJ671" s="243"/>
      <c r="DM671" s="53"/>
      <c r="DQ671" s="243"/>
      <c r="DR671" s="243"/>
      <c r="DS671" s="243"/>
      <c r="DT671" s="243"/>
      <c r="DW671" s="53"/>
      <c r="EA671" s="243"/>
      <c r="EB671" s="243"/>
      <c r="EC671" s="243"/>
      <c r="ED671" s="243"/>
      <c r="EG671" s="53"/>
      <c r="EK671" s="243"/>
      <c r="EL671" s="243"/>
      <c r="EM671" s="243"/>
      <c r="EN671" s="243"/>
      <c r="EO671" s="243"/>
      <c r="ER671" s="53"/>
      <c r="EV671" s="243"/>
      <c r="EW671" s="243"/>
      <c r="EX671" s="243"/>
      <c r="EY671" s="243"/>
      <c r="IB671" s="53"/>
      <c r="IJ671" s="245"/>
      <c r="IM671" s="53"/>
      <c r="IU671" s="245"/>
    </row>
    <row r="672" spans="1:255" s="132" customFormat="1" x14ac:dyDescent="0.2">
      <c r="A672" s="53"/>
      <c r="B672"/>
      <c r="C672"/>
      <c r="D672"/>
      <c r="E672"/>
      <c r="F672"/>
      <c r="G672"/>
      <c r="H672"/>
      <c r="I672"/>
      <c r="J672"/>
      <c r="K672"/>
      <c r="L672"/>
      <c r="M672"/>
      <c r="N672"/>
      <c r="O672" s="53"/>
      <c r="P672"/>
      <c r="Q672"/>
      <c r="R672"/>
      <c r="S672"/>
      <c r="T672"/>
      <c r="U672"/>
      <c r="V672"/>
      <c r="W672"/>
      <c r="Y672" s="53"/>
      <c r="AI672" s="53"/>
      <c r="AS672" s="53"/>
      <c r="BC672" s="53"/>
      <c r="BM672" s="53"/>
      <c r="BW672" s="53"/>
      <c r="CG672" s="53"/>
      <c r="CR672" s="53"/>
      <c r="CV672" s="243"/>
      <c r="CW672" s="243"/>
      <c r="CX672" s="243"/>
      <c r="CY672" s="243"/>
      <c r="CZ672" s="243"/>
      <c r="DC672" s="53"/>
      <c r="DG672" s="243"/>
      <c r="DH672" s="243"/>
      <c r="DI672" s="243"/>
      <c r="DJ672" s="243"/>
      <c r="DM672" s="53"/>
      <c r="DQ672" s="243"/>
      <c r="DR672" s="243"/>
      <c r="DS672" s="243"/>
      <c r="DT672" s="243"/>
      <c r="DW672" s="53"/>
      <c r="EA672" s="243"/>
      <c r="EB672" s="243"/>
      <c r="EC672" s="243"/>
      <c r="ED672" s="243"/>
      <c r="EG672" s="53"/>
      <c r="EK672" s="243"/>
      <c r="EL672" s="243"/>
      <c r="EM672" s="243"/>
      <c r="EN672" s="243"/>
      <c r="EO672" s="243"/>
      <c r="ER672" s="53"/>
      <c r="EV672" s="243"/>
      <c r="EW672" s="243"/>
      <c r="EX672" s="243"/>
      <c r="EY672" s="243"/>
      <c r="IB672" s="53"/>
      <c r="IJ672" s="245"/>
      <c r="IM672" s="53"/>
      <c r="IU672" s="245"/>
    </row>
    <row r="673" spans="1:255" s="132" customFormat="1" x14ac:dyDescent="0.2">
      <c r="A673" s="53"/>
      <c r="B673"/>
      <c r="C673"/>
      <c r="D673"/>
      <c r="E673"/>
      <c r="F673"/>
      <c r="G673"/>
      <c r="H673"/>
      <c r="I673"/>
      <c r="J673"/>
      <c r="K673"/>
      <c r="L673"/>
      <c r="M673"/>
      <c r="N673"/>
      <c r="O673" s="53"/>
      <c r="P673"/>
      <c r="Q673"/>
      <c r="R673"/>
      <c r="S673"/>
      <c r="T673"/>
      <c r="U673"/>
      <c r="V673"/>
      <c r="W673"/>
      <c r="Y673" s="53"/>
      <c r="AI673" s="53"/>
      <c r="AS673" s="53"/>
      <c r="BC673" s="53"/>
      <c r="BM673" s="53"/>
      <c r="BW673" s="53"/>
      <c r="CG673" s="53"/>
      <c r="CR673" s="53"/>
      <c r="CV673" s="243"/>
      <c r="CW673" s="243"/>
      <c r="CX673" s="243"/>
      <c r="CY673" s="243"/>
      <c r="CZ673" s="243"/>
      <c r="DC673" s="53"/>
      <c r="DG673" s="243"/>
      <c r="DH673" s="243"/>
      <c r="DI673" s="243"/>
      <c r="DJ673" s="243"/>
      <c r="DM673" s="53"/>
      <c r="DQ673" s="243"/>
      <c r="DR673" s="243"/>
      <c r="DS673" s="243"/>
      <c r="DT673" s="243"/>
      <c r="DW673" s="53"/>
      <c r="EA673" s="243"/>
      <c r="EB673" s="243"/>
      <c r="EC673" s="243"/>
      <c r="ED673" s="243"/>
      <c r="EG673" s="53"/>
      <c r="EK673" s="243"/>
      <c r="EL673" s="243"/>
      <c r="EM673" s="243"/>
      <c r="EN673" s="243"/>
      <c r="EO673" s="243"/>
      <c r="ER673" s="53"/>
      <c r="EV673" s="243"/>
      <c r="EW673" s="243"/>
      <c r="EX673" s="243"/>
      <c r="EY673" s="243"/>
      <c r="IB673" s="53"/>
      <c r="IJ673" s="245"/>
      <c r="IM673" s="53"/>
      <c r="IU673" s="245"/>
    </row>
    <row r="674" spans="1:255" s="132" customFormat="1" x14ac:dyDescent="0.2">
      <c r="A674" s="53"/>
      <c r="B674"/>
      <c r="C674"/>
      <c r="D674"/>
      <c r="E674"/>
      <c r="F674"/>
      <c r="G674"/>
      <c r="H674"/>
      <c r="I674"/>
      <c r="J674"/>
      <c r="K674"/>
      <c r="L674"/>
      <c r="M674"/>
      <c r="N674"/>
      <c r="O674" s="53"/>
      <c r="P674"/>
      <c r="Q674"/>
      <c r="R674"/>
      <c r="S674"/>
      <c r="T674"/>
      <c r="U674"/>
      <c r="V674"/>
      <c r="W674"/>
      <c r="Y674" s="53"/>
      <c r="AI674" s="53"/>
      <c r="AS674" s="53"/>
      <c r="BC674" s="53"/>
      <c r="BM674" s="53"/>
      <c r="BW674" s="53"/>
      <c r="CG674" s="53"/>
      <c r="CR674" s="53"/>
      <c r="CV674" s="243"/>
      <c r="CW674" s="243"/>
      <c r="CX674" s="243"/>
      <c r="CY674" s="243"/>
      <c r="CZ674" s="243"/>
      <c r="DC674" s="53"/>
      <c r="DG674" s="243"/>
      <c r="DH674" s="243"/>
      <c r="DI674" s="243"/>
      <c r="DJ674" s="243"/>
      <c r="DM674" s="53"/>
      <c r="DQ674" s="243"/>
      <c r="DR674" s="243"/>
      <c r="DS674" s="243"/>
      <c r="DT674" s="243"/>
      <c r="DW674" s="53"/>
      <c r="EA674" s="243"/>
      <c r="EB674" s="243"/>
      <c r="EC674" s="243"/>
      <c r="ED674" s="243"/>
      <c r="EG674" s="53"/>
      <c r="EK674" s="243"/>
      <c r="EL674" s="243"/>
      <c r="EM674" s="243"/>
      <c r="EN674" s="243"/>
      <c r="EO674" s="243"/>
      <c r="ER674" s="53"/>
      <c r="EV674" s="243"/>
      <c r="EW674" s="243"/>
      <c r="EX674" s="243"/>
      <c r="EY674" s="243"/>
      <c r="IB674" s="53"/>
      <c r="IJ674" s="245"/>
      <c r="IM674" s="53"/>
      <c r="IU674" s="245"/>
    </row>
    <row r="675" spans="1:255" s="132" customFormat="1" x14ac:dyDescent="0.2">
      <c r="A675" s="53"/>
      <c r="B675"/>
      <c r="C675"/>
      <c r="D675"/>
      <c r="E675"/>
      <c r="F675"/>
      <c r="G675"/>
      <c r="H675"/>
      <c r="I675"/>
      <c r="J675"/>
      <c r="K675"/>
      <c r="L675"/>
      <c r="M675"/>
      <c r="N675"/>
      <c r="O675" s="53"/>
      <c r="P675"/>
      <c r="Q675"/>
      <c r="R675"/>
      <c r="S675"/>
      <c r="T675"/>
      <c r="U675"/>
      <c r="V675"/>
      <c r="W675"/>
      <c r="Y675" s="53"/>
      <c r="AI675" s="53"/>
      <c r="AS675" s="53"/>
      <c r="BC675" s="53"/>
      <c r="BM675" s="53"/>
      <c r="BW675" s="53"/>
      <c r="CG675" s="53"/>
      <c r="CR675" s="53"/>
      <c r="CV675" s="243"/>
      <c r="CW675" s="243"/>
      <c r="CX675" s="243"/>
      <c r="CY675" s="243"/>
      <c r="CZ675" s="243"/>
      <c r="DC675" s="53"/>
      <c r="DG675" s="243"/>
      <c r="DH675" s="243"/>
      <c r="DI675" s="243"/>
      <c r="DJ675" s="243"/>
      <c r="DM675" s="53"/>
      <c r="DQ675" s="243"/>
      <c r="DR675" s="243"/>
      <c r="DS675" s="243"/>
      <c r="DT675" s="243"/>
      <c r="DW675" s="53"/>
      <c r="EA675" s="243"/>
      <c r="EB675" s="243"/>
      <c r="EC675" s="243"/>
      <c r="ED675" s="243"/>
      <c r="EG675" s="53"/>
      <c r="EK675" s="243"/>
      <c r="EL675" s="243"/>
      <c r="EM675" s="243"/>
      <c r="EN675" s="243"/>
      <c r="EO675" s="243"/>
      <c r="ER675" s="53"/>
      <c r="EV675" s="243"/>
      <c r="EW675" s="243"/>
      <c r="EX675" s="243"/>
      <c r="EY675" s="243"/>
      <c r="IB675" s="53"/>
      <c r="IJ675" s="245"/>
      <c r="IM675" s="53"/>
      <c r="IU675" s="245"/>
    </row>
    <row r="676" spans="1:255" s="132" customFormat="1" x14ac:dyDescent="0.2">
      <c r="A676" s="53"/>
      <c r="B676"/>
      <c r="C676"/>
      <c r="D676"/>
      <c r="E676"/>
      <c r="F676"/>
      <c r="G676"/>
      <c r="H676"/>
      <c r="I676"/>
      <c r="J676"/>
      <c r="K676"/>
      <c r="L676"/>
      <c r="M676"/>
      <c r="N676"/>
      <c r="O676" s="53"/>
      <c r="P676"/>
      <c r="Q676"/>
      <c r="R676"/>
      <c r="S676"/>
      <c r="T676"/>
      <c r="U676"/>
      <c r="V676"/>
      <c r="W676"/>
      <c r="Y676" s="53"/>
      <c r="AI676" s="53"/>
      <c r="AS676" s="53"/>
      <c r="BC676" s="53"/>
      <c r="BM676" s="53"/>
      <c r="BW676" s="53"/>
      <c r="CG676" s="53"/>
      <c r="CR676" s="53"/>
      <c r="CV676" s="243"/>
      <c r="CW676" s="243"/>
      <c r="CX676" s="243"/>
      <c r="CY676" s="243"/>
      <c r="CZ676" s="243"/>
      <c r="DC676" s="53"/>
      <c r="DG676" s="243"/>
      <c r="DH676" s="243"/>
      <c r="DI676" s="243"/>
      <c r="DJ676" s="243"/>
      <c r="DM676" s="53"/>
      <c r="DQ676" s="243"/>
      <c r="DR676" s="243"/>
      <c r="DS676" s="243"/>
      <c r="DT676" s="243"/>
      <c r="DW676" s="53"/>
      <c r="EA676" s="243"/>
      <c r="EB676" s="243"/>
      <c r="EC676" s="243"/>
      <c r="ED676" s="243"/>
      <c r="EG676" s="53"/>
      <c r="EK676" s="243"/>
      <c r="EL676" s="243"/>
      <c r="EM676" s="243"/>
      <c r="EN676" s="243"/>
      <c r="EO676" s="243"/>
      <c r="ER676" s="53"/>
      <c r="EV676" s="243"/>
      <c r="EW676" s="243"/>
      <c r="EX676" s="243"/>
      <c r="EY676" s="243"/>
      <c r="IB676" s="53"/>
      <c r="IJ676" s="245"/>
      <c r="IM676" s="53"/>
      <c r="IU676" s="245"/>
    </row>
    <row r="677" spans="1:255" s="132" customFormat="1" x14ac:dyDescent="0.2">
      <c r="A677" s="53"/>
      <c r="B677"/>
      <c r="C677"/>
      <c r="D677"/>
      <c r="E677"/>
      <c r="F677"/>
      <c r="G677"/>
      <c r="H677"/>
      <c r="I677"/>
      <c r="J677"/>
      <c r="K677"/>
      <c r="L677"/>
      <c r="M677"/>
      <c r="N677"/>
      <c r="O677" s="53"/>
      <c r="P677"/>
      <c r="Q677"/>
      <c r="R677"/>
      <c r="S677"/>
      <c r="T677"/>
      <c r="U677"/>
      <c r="V677"/>
      <c r="W677"/>
      <c r="Y677" s="53"/>
      <c r="AI677" s="53"/>
      <c r="AS677" s="53"/>
      <c r="BC677" s="53"/>
      <c r="BM677" s="53"/>
      <c r="BW677" s="53"/>
      <c r="CG677" s="53"/>
      <c r="CR677" s="53"/>
      <c r="CV677" s="243"/>
      <c r="CW677" s="243"/>
      <c r="CX677" s="243"/>
      <c r="CY677" s="243"/>
      <c r="CZ677" s="243"/>
      <c r="DC677" s="53"/>
      <c r="DG677" s="243"/>
      <c r="DH677" s="243"/>
      <c r="DI677" s="243"/>
      <c r="DJ677" s="243"/>
      <c r="DM677" s="53"/>
      <c r="DQ677" s="243"/>
      <c r="DR677" s="243"/>
      <c r="DS677" s="243"/>
      <c r="DT677" s="243"/>
      <c r="DW677" s="53"/>
      <c r="EA677" s="243"/>
      <c r="EB677" s="243"/>
      <c r="EC677" s="243"/>
      <c r="ED677" s="243"/>
      <c r="EG677" s="53"/>
      <c r="EK677" s="243"/>
      <c r="EL677" s="243"/>
      <c r="EM677" s="243"/>
      <c r="EN677" s="243"/>
      <c r="EO677" s="243"/>
      <c r="ER677" s="53"/>
      <c r="EV677" s="243"/>
      <c r="EW677" s="243"/>
      <c r="EX677" s="243"/>
      <c r="EY677" s="243"/>
      <c r="IB677" s="53"/>
      <c r="IJ677" s="245"/>
      <c r="IM677" s="53"/>
      <c r="IU677" s="245"/>
    </row>
    <row r="678" spans="1:255" s="132" customFormat="1" x14ac:dyDescent="0.2">
      <c r="A678" s="53"/>
      <c r="B678"/>
      <c r="C678"/>
      <c r="D678"/>
      <c r="E678"/>
      <c r="F678"/>
      <c r="G678"/>
      <c r="H678"/>
      <c r="I678"/>
      <c r="J678"/>
      <c r="K678"/>
      <c r="L678"/>
      <c r="M678"/>
      <c r="N678"/>
      <c r="O678" s="53"/>
      <c r="P678"/>
      <c r="Q678"/>
      <c r="R678"/>
      <c r="S678"/>
      <c r="T678"/>
      <c r="U678"/>
      <c r="V678"/>
      <c r="W678"/>
      <c r="Y678" s="53"/>
      <c r="AI678" s="53"/>
      <c r="AS678" s="53"/>
      <c r="BC678" s="53"/>
      <c r="BM678" s="53"/>
      <c r="BW678" s="53"/>
      <c r="CG678" s="53"/>
      <c r="CR678" s="53"/>
      <c r="CV678" s="243"/>
      <c r="CW678" s="243"/>
      <c r="CX678" s="243"/>
      <c r="CY678" s="243"/>
      <c r="CZ678" s="243"/>
      <c r="DC678" s="53"/>
      <c r="DG678" s="243"/>
      <c r="DH678" s="243"/>
      <c r="DI678" s="243"/>
      <c r="DJ678" s="243"/>
      <c r="DM678" s="53"/>
      <c r="DQ678" s="243"/>
      <c r="DR678" s="243"/>
      <c r="DS678" s="243"/>
      <c r="DT678" s="243"/>
      <c r="DW678" s="53"/>
      <c r="EA678" s="243"/>
      <c r="EB678" s="243"/>
      <c r="EC678" s="243"/>
      <c r="ED678" s="243"/>
      <c r="EG678" s="53"/>
      <c r="EK678" s="243"/>
      <c r="EL678" s="243"/>
      <c r="EM678" s="243"/>
      <c r="EN678" s="243"/>
      <c r="EO678" s="243"/>
      <c r="ER678" s="53"/>
      <c r="EV678" s="243"/>
      <c r="EW678" s="243"/>
      <c r="EX678" s="243"/>
      <c r="EY678" s="243"/>
      <c r="IB678" s="53"/>
      <c r="IJ678" s="245"/>
      <c r="IM678" s="53"/>
      <c r="IU678" s="245"/>
    </row>
    <row r="679" spans="1:255" s="132" customFormat="1" x14ac:dyDescent="0.2">
      <c r="A679" s="53"/>
      <c r="B679"/>
      <c r="C679"/>
      <c r="D679"/>
      <c r="E679"/>
      <c r="F679"/>
      <c r="G679"/>
      <c r="H679"/>
      <c r="I679"/>
      <c r="J679"/>
      <c r="K679"/>
      <c r="L679"/>
      <c r="M679"/>
      <c r="N679"/>
      <c r="O679" s="53"/>
      <c r="P679"/>
      <c r="Q679"/>
      <c r="R679"/>
      <c r="S679"/>
      <c r="T679"/>
      <c r="U679"/>
      <c r="V679"/>
      <c r="W679"/>
      <c r="Y679" s="53"/>
      <c r="AI679" s="53"/>
      <c r="AS679" s="53"/>
      <c r="BC679" s="53"/>
      <c r="BM679" s="53"/>
      <c r="BW679" s="53"/>
      <c r="CG679" s="53"/>
      <c r="CR679" s="53"/>
      <c r="CV679" s="243"/>
      <c r="CW679" s="243"/>
      <c r="CX679" s="243"/>
      <c r="CY679" s="243"/>
      <c r="CZ679" s="243"/>
      <c r="DC679" s="53"/>
      <c r="DG679" s="243"/>
      <c r="DH679" s="243"/>
      <c r="DI679" s="243"/>
      <c r="DJ679" s="243"/>
      <c r="DM679" s="53"/>
      <c r="DQ679" s="243"/>
      <c r="DR679" s="243"/>
      <c r="DS679" s="243"/>
      <c r="DT679" s="243"/>
      <c r="DW679" s="53"/>
      <c r="EA679" s="243"/>
      <c r="EB679" s="243"/>
      <c r="EC679" s="243"/>
      <c r="ED679" s="243"/>
      <c r="EG679" s="53"/>
      <c r="EK679" s="243"/>
      <c r="EL679" s="243"/>
      <c r="EM679" s="243"/>
      <c r="EN679" s="243"/>
      <c r="EO679" s="243"/>
      <c r="ER679" s="53"/>
      <c r="EV679" s="243"/>
      <c r="EW679" s="243"/>
      <c r="EX679" s="243"/>
      <c r="EY679" s="243"/>
      <c r="IB679" s="53"/>
      <c r="IJ679" s="245"/>
      <c r="IM679" s="53"/>
      <c r="IU679" s="245"/>
    </row>
    <row r="680" spans="1:255" s="132" customFormat="1" x14ac:dyDescent="0.2">
      <c r="A680" s="53"/>
      <c r="B680"/>
      <c r="C680"/>
      <c r="D680"/>
      <c r="E680"/>
      <c r="F680"/>
      <c r="G680"/>
      <c r="H680"/>
      <c r="I680"/>
      <c r="J680"/>
      <c r="K680"/>
      <c r="L680"/>
      <c r="M680"/>
      <c r="N680"/>
      <c r="O680" s="53"/>
      <c r="P680"/>
      <c r="Q680"/>
      <c r="R680"/>
      <c r="S680"/>
      <c r="T680"/>
      <c r="U680"/>
      <c r="V680"/>
      <c r="W680"/>
      <c r="Y680" s="53"/>
      <c r="AI680" s="53"/>
      <c r="AS680" s="53"/>
      <c r="BC680" s="53"/>
      <c r="BM680" s="53"/>
      <c r="BW680" s="53"/>
      <c r="CG680" s="53"/>
      <c r="CR680" s="53"/>
      <c r="CV680" s="243"/>
      <c r="CW680" s="243"/>
      <c r="CX680" s="243"/>
      <c r="CY680" s="243"/>
      <c r="CZ680" s="243"/>
      <c r="DC680" s="53"/>
      <c r="DG680" s="243"/>
      <c r="DH680" s="243"/>
      <c r="DI680" s="243"/>
      <c r="DJ680" s="243"/>
      <c r="DM680" s="53"/>
      <c r="DQ680" s="243"/>
      <c r="DR680" s="243"/>
      <c r="DS680" s="243"/>
      <c r="DT680" s="243"/>
      <c r="DW680" s="53"/>
      <c r="EA680" s="243"/>
      <c r="EB680" s="243"/>
      <c r="EC680" s="243"/>
      <c r="ED680" s="243"/>
      <c r="EG680" s="53"/>
      <c r="EK680" s="243"/>
      <c r="EL680" s="243"/>
      <c r="EM680" s="243"/>
      <c r="EN680" s="243"/>
      <c r="EO680" s="243"/>
      <c r="ER680" s="53"/>
      <c r="EV680" s="243"/>
      <c r="EW680" s="243"/>
      <c r="EX680" s="243"/>
      <c r="EY680" s="243"/>
      <c r="IB680" s="53"/>
      <c r="IJ680" s="245"/>
      <c r="IM680" s="53"/>
      <c r="IU680" s="245"/>
    </row>
    <row r="681" spans="1:255" s="132" customFormat="1" x14ac:dyDescent="0.2">
      <c r="A681" s="53"/>
      <c r="B681"/>
      <c r="C681"/>
      <c r="D681"/>
      <c r="E681"/>
      <c r="F681"/>
      <c r="G681"/>
      <c r="H681"/>
      <c r="I681"/>
      <c r="J681"/>
      <c r="K681"/>
      <c r="L681"/>
      <c r="M681"/>
      <c r="N681"/>
      <c r="O681" s="53"/>
      <c r="P681"/>
      <c r="Q681"/>
      <c r="R681"/>
      <c r="S681"/>
      <c r="T681"/>
      <c r="U681"/>
      <c r="V681"/>
      <c r="W681"/>
      <c r="Y681" s="53"/>
      <c r="AI681" s="53"/>
      <c r="AS681" s="53"/>
      <c r="BC681" s="53"/>
      <c r="BM681" s="53"/>
      <c r="BW681" s="53"/>
      <c r="CG681" s="53"/>
      <c r="CR681" s="53"/>
      <c r="CV681" s="243"/>
      <c r="CW681" s="243"/>
      <c r="CX681" s="243"/>
      <c r="CY681" s="243"/>
      <c r="CZ681" s="243"/>
      <c r="DC681" s="53"/>
      <c r="DG681" s="243"/>
      <c r="DH681" s="243"/>
      <c r="DI681" s="243"/>
      <c r="DJ681" s="243"/>
      <c r="DM681" s="53"/>
      <c r="DQ681" s="243"/>
      <c r="DR681" s="243"/>
      <c r="DS681" s="243"/>
      <c r="DT681" s="243"/>
      <c r="DW681" s="53"/>
      <c r="EA681" s="243"/>
      <c r="EB681" s="243"/>
      <c r="EC681" s="243"/>
      <c r="ED681" s="243"/>
      <c r="EG681" s="53"/>
      <c r="EK681" s="243"/>
      <c r="EL681" s="243"/>
      <c r="EM681" s="243"/>
      <c r="EN681" s="243"/>
      <c r="EO681" s="243"/>
      <c r="ER681" s="53"/>
      <c r="EV681" s="243"/>
      <c r="EW681" s="243"/>
      <c r="EX681" s="243"/>
      <c r="EY681" s="243"/>
      <c r="IB681" s="53"/>
      <c r="IJ681" s="245"/>
      <c r="IM681" s="53"/>
      <c r="IU681" s="245"/>
    </row>
  </sheetData>
  <autoFilter ref="A2:L321" xr:uid="{00000000-0009-0000-0000-00000A000000}">
    <sortState xmlns:xlrd2="http://schemas.microsoft.com/office/spreadsheetml/2017/richdata2" ref="A3:L321">
      <sortCondition ref="A2:A321"/>
    </sortState>
  </autoFilter>
  <pageMargins left="0.98425196850393704" right="0.11811023622047245" top="0.70866141732283472" bottom="0.47244094488188981" header="0.23622047244094491" footer="0.47244094488188981"/>
  <pageSetup paperSize="9" scale="94" orientation="landscape" horizontalDpi="4294967293"/>
  <headerFooter alignWithMargins="0">
    <oddHeader xml:space="preserve">&amp;C&amp;"Arial,Fet"&amp;14Centimeter </oddHeader>
  </headerFooter>
  <colBreaks count="14" manualBreakCount="14">
    <brk id="32" max="55" man="1"/>
    <brk id="42" max="55" man="1"/>
    <brk id="52" max="55" man="1"/>
    <brk id="62" max="55" man="1"/>
    <brk id="72" max="55" man="1"/>
    <brk id="82" max="55" man="1"/>
    <brk id="94" max="55" man="1"/>
    <brk id="104" max="55" man="1"/>
    <brk id="114" max="55" man="1"/>
    <brk id="124" max="55" man="1"/>
    <brk id="134" max="55" man="1"/>
    <brk id="145" max="1048575" man="1"/>
    <brk id="171" max="25" man="1"/>
    <brk id="187" max="22"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GF41"/>
  <sheetViews>
    <sheetView zoomScaleNormal="100" workbookViewId="0">
      <selection activeCell="A17" sqref="A17"/>
    </sheetView>
  </sheetViews>
  <sheetFormatPr defaultRowHeight="12.75" x14ac:dyDescent="0.2"/>
  <cols>
    <col min="1" max="1" width="9.140625" style="151"/>
    <col min="2" max="3" width="4.28515625" style="151" customWidth="1"/>
    <col min="4" max="4" width="11.85546875" style="151" customWidth="1"/>
    <col min="5" max="5" width="11.42578125" style="151" customWidth="1"/>
    <col min="6" max="6" width="17" style="151" customWidth="1"/>
    <col min="7" max="7" width="7.140625" style="151" customWidth="1"/>
    <col min="8" max="8" width="3" style="151" customWidth="1"/>
    <col min="9" max="18" width="2" style="151" customWidth="1"/>
    <col min="19" max="19" width="3" style="151" customWidth="1"/>
    <col min="20" max="26" width="2" style="151" customWidth="1"/>
    <col min="27" max="27" width="9.140625" style="151"/>
    <col min="28" max="29" width="4.28515625" style="151" customWidth="1"/>
    <col min="30" max="30" width="11.85546875" style="151" customWidth="1"/>
    <col min="31" max="31" width="11.42578125" style="151" customWidth="1"/>
    <col min="32" max="32" width="17" style="151" customWidth="1"/>
    <col min="33" max="33" width="7.140625" style="151" customWidth="1"/>
    <col min="34" max="34" width="3" style="151" customWidth="1"/>
    <col min="35" max="44" width="2" style="151" customWidth="1"/>
    <col min="45" max="45" width="3" style="151" customWidth="1"/>
    <col min="46" max="52" width="2" style="151" customWidth="1"/>
    <col min="53" max="53" width="9.140625" style="151"/>
    <col min="54" max="54" width="4.28515625" style="151" customWidth="1"/>
    <col min="55" max="55" width="8.85546875" style="151" customWidth="1"/>
    <col min="56" max="56" width="2.85546875" style="151" customWidth="1"/>
    <col min="57" max="57" width="19" style="151" customWidth="1"/>
    <col min="58" max="58" width="7.140625" style="151" customWidth="1"/>
    <col min="59" max="60" width="3" style="151" customWidth="1"/>
    <col min="61" max="61" width="2" style="151" customWidth="1"/>
    <col min="62" max="62" width="2.7109375" style="151" customWidth="1"/>
    <col min="63" max="63" width="3" style="151" customWidth="1"/>
    <col min="64" max="64" width="4" style="151" customWidth="1"/>
    <col min="65" max="66" width="2.7109375" style="151" customWidth="1"/>
    <col min="67" max="68" width="4" style="151" customWidth="1"/>
    <col min="69" max="70" width="2.7109375" style="151" customWidth="1"/>
    <col min="71" max="71" width="3.28515625" style="151" customWidth="1"/>
    <col min="72" max="72" width="3.140625" style="151" customWidth="1"/>
    <col min="73" max="73" width="2.7109375" style="151" customWidth="1"/>
    <col min="74" max="75" width="4" style="151" customWidth="1"/>
    <col min="76" max="81" width="2.85546875" style="151" customWidth="1"/>
    <col min="82" max="83" width="4.140625" style="151" bestFit="1" customWidth="1"/>
    <col min="84" max="85" width="2.85546875" style="151" bestFit="1" customWidth="1"/>
    <col min="86" max="87" width="4.140625" style="151" bestFit="1" customWidth="1"/>
    <col min="88" max="89" width="2.85546875" style="151" bestFit="1" customWidth="1"/>
    <col min="90" max="90" width="3.42578125" style="151" bestFit="1" customWidth="1"/>
    <col min="91" max="91" width="3.28515625" style="151" bestFit="1" customWidth="1"/>
    <col min="92" max="92" width="2.85546875" style="151" bestFit="1" customWidth="1"/>
    <col min="93" max="94" width="4.140625" style="151" bestFit="1" customWidth="1"/>
    <col min="95" max="96" width="2.85546875" style="151" bestFit="1" customWidth="1"/>
    <col min="97" max="100" width="2.85546875" style="151" customWidth="1"/>
    <col min="101" max="101" width="9.140625" style="151"/>
    <col min="102" max="102" width="3.140625" style="151" customWidth="1"/>
    <col min="103" max="103" width="16.7109375" style="151" customWidth="1"/>
    <col min="104" max="104" width="9.140625" style="151"/>
    <col min="105" max="123" width="2.7109375" style="151" customWidth="1"/>
    <col min="124" max="127" width="2.85546875" style="151" customWidth="1"/>
    <col min="128" max="142" width="2.7109375" style="151" customWidth="1"/>
    <col min="143" max="146" width="2.85546875" style="151" customWidth="1"/>
    <col min="147" max="147" width="9.140625" style="151"/>
    <col min="148" max="149" width="4.28515625" style="151" customWidth="1"/>
    <col min="150" max="150" width="7.85546875" style="151" customWidth="1"/>
    <col min="151" max="151" width="9.5703125" style="151" customWidth="1"/>
    <col min="152" max="152" width="15.140625" style="151" customWidth="1"/>
    <col min="153" max="153" width="7.140625" style="151" customWidth="1"/>
    <col min="154" max="154" width="3" style="151" customWidth="1"/>
    <col min="155" max="155" width="2" style="151" customWidth="1"/>
    <col min="156" max="156" width="2.5703125" style="151" customWidth="1"/>
    <col min="157" max="160" width="2" style="151" customWidth="1"/>
    <col min="161" max="161" width="3" style="151" customWidth="1"/>
    <col min="162" max="167" width="2" style="151" customWidth="1"/>
    <col min="168" max="168" width="9.140625" style="151"/>
    <col min="169" max="170" width="4.28515625" style="151" customWidth="1"/>
    <col min="171" max="171" width="9.5703125" style="151" customWidth="1"/>
    <col min="172" max="172" width="9.5703125" style="151" bestFit="1" customWidth="1"/>
    <col min="173" max="173" width="15.140625" style="151" bestFit="1" customWidth="1"/>
    <col min="174" max="174" width="7.140625" style="151" customWidth="1"/>
    <col min="175" max="175" width="3" style="151" bestFit="1" customWidth="1"/>
    <col min="176" max="176" width="2" style="151" bestFit="1" customWidth="1"/>
    <col min="177" max="177" width="2.5703125" style="151" customWidth="1"/>
    <col min="178" max="181" width="2" style="151" bestFit="1" customWidth="1"/>
    <col min="182" max="182" width="3" style="151" bestFit="1" customWidth="1"/>
    <col min="183" max="188" width="2" style="151" bestFit="1" customWidth="1"/>
    <col min="189" max="257" width="9.140625" style="151"/>
    <col min="258" max="259" width="4.28515625" style="151" customWidth="1"/>
    <col min="260" max="260" width="11.85546875" style="151" customWidth="1"/>
    <col min="261" max="261" width="11.42578125" style="151" customWidth="1"/>
    <col min="262" max="262" width="17" style="151" customWidth="1"/>
    <col min="263" max="263" width="7.140625" style="151" customWidth="1"/>
    <col min="264" max="264" width="3" style="151" customWidth="1"/>
    <col min="265" max="274" width="2" style="151" customWidth="1"/>
    <col min="275" max="275" width="3" style="151" customWidth="1"/>
    <col min="276" max="282" width="2" style="151" customWidth="1"/>
    <col min="283" max="283" width="9.140625" style="151"/>
    <col min="284" max="285" width="4.28515625" style="151" customWidth="1"/>
    <col min="286" max="286" width="11.85546875" style="151" customWidth="1"/>
    <col min="287" max="287" width="11.42578125" style="151" customWidth="1"/>
    <col min="288" max="288" width="17" style="151" customWidth="1"/>
    <col min="289" max="289" width="7.140625" style="151" customWidth="1"/>
    <col min="290" max="290" width="3" style="151" customWidth="1"/>
    <col min="291" max="300" width="2" style="151" customWidth="1"/>
    <col min="301" max="301" width="3" style="151" customWidth="1"/>
    <col min="302" max="308" width="2" style="151" customWidth="1"/>
    <col min="309" max="309" width="9.140625" style="151"/>
    <col min="310" max="310" width="4.28515625" style="151" customWidth="1"/>
    <col min="311" max="311" width="8.85546875" style="151" customWidth="1"/>
    <col min="312" max="312" width="2.85546875" style="151" customWidth="1"/>
    <col min="313" max="313" width="19" style="151" customWidth="1"/>
    <col min="314" max="314" width="7.140625" style="151" customWidth="1"/>
    <col min="315" max="316" width="3" style="151" customWidth="1"/>
    <col min="317" max="317" width="2" style="151" customWidth="1"/>
    <col min="318" max="318" width="2.7109375" style="151" customWidth="1"/>
    <col min="319" max="319" width="3" style="151" customWidth="1"/>
    <col min="320" max="320" width="4" style="151" customWidth="1"/>
    <col min="321" max="322" width="2.7109375" style="151" customWidth="1"/>
    <col min="323" max="324" width="4" style="151" customWidth="1"/>
    <col min="325" max="326" width="2.7109375" style="151" customWidth="1"/>
    <col min="327" max="327" width="3.28515625" style="151" customWidth="1"/>
    <col min="328" max="328" width="3.140625" style="151" customWidth="1"/>
    <col min="329" max="329" width="2.7109375" style="151" customWidth="1"/>
    <col min="330" max="331" width="4" style="151" customWidth="1"/>
    <col min="332" max="337" width="2.85546875" style="151" customWidth="1"/>
    <col min="338" max="339" width="4.140625" style="151" bestFit="1" customWidth="1"/>
    <col min="340" max="341" width="2.85546875" style="151" bestFit="1" customWidth="1"/>
    <col min="342" max="343" width="4.140625" style="151" bestFit="1" customWidth="1"/>
    <col min="344" max="345" width="2.85546875" style="151" bestFit="1" customWidth="1"/>
    <col min="346" max="346" width="3.42578125" style="151" bestFit="1" customWidth="1"/>
    <col min="347" max="347" width="3.28515625" style="151" bestFit="1" customWidth="1"/>
    <col min="348" max="348" width="2.85546875" style="151" bestFit="1" customWidth="1"/>
    <col min="349" max="350" width="4.140625" style="151" bestFit="1" customWidth="1"/>
    <col min="351" max="352" width="2.85546875" style="151" bestFit="1" customWidth="1"/>
    <col min="353" max="356" width="2.85546875" style="151" customWidth="1"/>
    <col min="357" max="357" width="9.140625" style="151"/>
    <col min="358" max="358" width="3.140625" style="151" customWidth="1"/>
    <col min="359" max="359" width="16.7109375" style="151" customWidth="1"/>
    <col min="360" max="360" width="9.140625" style="151"/>
    <col min="361" max="379" width="2.7109375" style="151" customWidth="1"/>
    <col min="380" max="383" width="2.85546875" style="151" customWidth="1"/>
    <col min="384" max="398" width="2.7109375" style="151" customWidth="1"/>
    <col min="399" max="402" width="2.85546875" style="151" customWidth="1"/>
    <col min="403" max="403" width="9.140625" style="151"/>
    <col min="404" max="405" width="4.28515625" style="151" customWidth="1"/>
    <col min="406" max="406" width="7.85546875" style="151" customWidth="1"/>
    <col min="407" max="407" width="9.5703125" style="151" customWidth="1"/>
    <col min="408" max="408" width="15.140625" style="151" customWidth="1"/>
    <col min="409" max="409" width="7.140625" style="151" customWidth="1"/>
    <col min="410" max="410" width="3" style="151" customWidth="1"/>
    <col min="411" max="411" width="2" style="151" customWidth="1"/>
    <col min="412" max="412" width="2.5703125" style="151" customWidth="1"/>
    <col min="413" max="416" width="2" style="151" customWidth="1"/>
    <col min="417" max="417" width="3" style="151" customWidth="1"/>
    <col min="418" max="423" width="2" style="151" customWidth="1"/>
    <col min="424" max="424" width="9.140625" style="151"/>
    <col min="425" max="426" width="4.28515625" style="151" customWidth="1"/>
    <col min="427" max="427" width="9.5703125" style="151" customWidth="1"/>
    <col min="428" max="428" width="9.5703125" style="151" bestFit="1" customWidth="1"/>
    <col min="429" max="429" width="15.140625" style="151" bestFit="1" customWidth="1"/>
    <col min="430" max="430" width="7.140625" style="151" customWidth="1"/>
    <col min="431" max="431" width="3" style="151" bestFit="1" customWidth="1"/>
    <col min="432" max="432" width="2" style="151" bestFit="1" customWidth="1"/>
    <col min="433" max="433" width="2.5703125" style="151" customWidth="1"/>
    <col min="434" max="437" width="2" style="151" bestFit="1" customWidth="1"/>
    <col min="438" max="438" width="3" style="151" bestFit="1" customWidth="1"/>
    <col min="439" max="444" width="2" style="151" bestFit="1" customWidth="1"/>
    <col min="445" max="513" width="9.140625" style="151"/>
    <col min="514" max="515" width="4.28515625" style="151" customWidth="1"/>
    <col min="516" max="516" width="11.85546875" style="151" customWidth="1"/>
    <col min="517" max="517" width="11.42578125" style="151" customWidth="1"/>
    <col min="518" max="518" width="17" style="151" customWidth="1"/>
    <col min="519" max="519" width="7.140625" style="151" customWidth="1"/>
    <col min="520" max="520" width="3" style="151" customWidth="1"/>
    <col min="521" max="530" width="2" style="151" customWidth="1"/>
    <col min="531" max="531" width="3" style="151" customWidth="1"/>
    <col min="532" max="538" width="2" style="151" customWidth="1"/>
    <col min="539" max="539" width="9.140625" style="151"/>
    <col min="540" max="541" width="4.28515625" style="151" customWidth="1"/>
    <col min="542" max="542" width="11.85546875" style="151" customWidth="1"/>
    <col min="543" max="543" width="11.42578125" style="151" customWidth="1"/>
    <col min="544" max="544" width="17" style="151" customWidth="1"/>
    <col min="545" max="545" width="7.140625" style="151" customWidth="1"/>
    <col min="546" max="546" width="3" style="151" customWidth="1"/>
    <col min="547" max="556" width="2" style="151" customWidth="1"/>
    <col min="557" max="557" width="3" style="151" customWidth="1"/>
    <col min="558" max="564" width="2" style="151" customWidth="1"/>
    <col min="565" max="565" width="9.140625" style="151"/>
    <col min="566" max="566" width="4.28515625" style="151" customWidth="1"/>
    <col min="567" max="567" width="8.85546875" style="151" customWidth="1"/>
    <col min="568" max="568" width="2.85546875" style="151" customWidth="1"/>
    <col min="569" max="569" width="19" style="151" customWidth="1"/>
    <col min="570" max="570" width="7.140625" style="151" customWidth="1"/>
    <col min="571" max="572" width="3" style="151" customWidth="1"/>
    <col min="573" max="573" width="2" style="151" customWidth="1"/>
    <col min="574" max="574" width="2.7109375" style="151" customWidth="1"/>
    <col min="575" max="575" width="3" style="151" customWidth="1"/>
    <col min="576" max="576" width="4" style="151" customWidth="1"/>
    <col min="577" max="578" width="2.7109375" style="151" customWidth="1"/>
    <col min="579" max="580" width="4" style="151" customWidth="1"/>
    <col min="581" max="582" width="2.7109375" style="151" customWidth="1"/>
    <col min="583" max="583" width="3.28515625" style="151" customWidth="1"/>
    <col min="584" max="584" width="3.140625" style="151" customWidth="1"/>
    <col min="585" max="585" width="2.7109375" style="151" customWidth="1"/>
    <col min="586" max="587" width="4" style="151" customWidth="1"/>
    <col min="588" max="593" width="2.85546875" style="151" customWidth="1"/>
    <col min="594" max="595" width="4.140625" style="151" bestFit="1" customWidth="1"/>
    <col min="596" max="597" width="2.85546875" style="151" bestFit="1" customWidth="1"/>
    <col min="598" max="599" width="4.140625" style="151" bestFit="1" customWidth="1"/>
    <col min="600" max="601" width="2.85546875" style="151" bestFit="1" customWidth="1"/>
    <col min="602" max="602" width="3.42578125" style="151" bestFit="1" customWidth="1"/>
    <col min="603" max="603" width="3.28515625" style="151" bestFit="1" customWidth="1"/>
    <col min="604" max="604" width="2.85546875" style="151" bestFit="1" customWidth="1"/>
    <col min="605" max="606" width="4.140625" style="151" bestFit="1" customWidth="1"/>
    <col min="607" max="608" width="2.85546875" style="151" bestFit="1" customWidth="1"/>
    <col min="609" max="612" width="2.85546875" style="151" customWidth="1"/>
    <col min="613" max="613" width="9.140625" style="151"/>
    <col min="614" max="614" width="3.140625" style="151" customWidth="1"/>
    <col min="615" max="615" width="16.7109375" style="151" customWidth="1"/>
    <col min="616" max="616" width="9.140625" style="151"/>
    <col min="617" max="635" width="2.7109375" style="151" customWidth="1"/>
    <col min="636" max="639" width="2.85546875" style="151" customWidth="1"/>
    <col min="640" max="654" width="2.7109375" style="151" customWidth="1"/>
    <col min="655" max="658" width="2.85546875" style="151" customWidth="1"/>
    <col min="659" max="659" width="9.140625" style="151"/>
    <col min="660" max="661" width="4.28515625" style="151" customWidth="1"/>
    <col min="662" max="662" width="7.85546875" style="151" customWidth="1"/>
    <col min="663" max="663" width="9.5703125" style="151" customWidth="1"/>
    <col min="664" max="664" width="15.140625" style="151" customWidth="1"/>
    <col min="665" max="665" width="7.140625" style="151" customWidth="1"/>
    <col min="666" max="666" width="3" style="151" customWidth="1"/>
    <col min="667" max="667" width="2" style="151" customWidth="1"/>
    <col min="668" max="668" width="2.5703125" style="151" customWidth="1"/>
    <col min="669" max="672" width="2" style="151" customWidth="1"/>
    <col min="673" max="673" width="3" style="151" customWidth="1"/>
    <col min="674" max="679" width="2" style="151" customWidth="1"/>
    <col min="680" max="680" width="9.140625" style="151"/>
    <col min="681" max="682" width="4.28515625" style="151" customWidth="1"/>
    <col min="683" max="683" width="9.5703125" style="151" customWidth="1"/>
    <col min="684" max="684" width="9.5703125" style="151" bestFit="1" customWidth="1"/>
    <col min="685" max="685" width="15.140625" style="151" bestFit="1" customWidth="1"/>
    <col min="686" max="686" width="7.140625" style="151" customWidth="1"/>
    <col min="687" max="687" width="3" style="151" bestFit="1" customWidth="1"/>
    <col min="688" max="688" width="2" style="151" bestFit="1" customWidth="1"/>
    <col min="689" max="689" width="2.5703125" style="151" customWidth="1"/>
    <col min="690" max="693" width="2" style="151" bestFit="1" customWidth="1"/>
    <col min="694" max="694" width="3" style="151" bestFit="1" customWidth="1"/>
    <col min="695" max="700" width="2" style="151" bestFit="1" customWidth="1"/>
    <col min="701" max="769" width="9.140625" style="151"/>
    <col min="770" max="771" width="4.28515625" style="151" customWidth="1"/>
    <col min="772" max="772" width="11.85546875" style="151" customWidth="1"/>
    <col min="773" max="773" width="11.42578125" style="151" customWidth="1"/>
    <col min="774" max="774" width="17" style="151" customWidth="1"/>
    <col min="775" max="775" width="7.140625" style="151" customWidth="1"/>
    <col min="776" max="776" width="3" style="151" customWidth="1"/>
    <col min="777" max="786" width="2" style="151" customWidth="1"/>
    <col min="787" max="787" width="3" style="151" customWidth="1"/>
    <col min="788" max="794" width="2" style="151" customWidth="1"/>
    <col min="795" max="795" width="9.140625" style="151"/>
    <col min="796" max="797" width="4.28515625" style="151" customWidth="1"/>
    <col min="798" max="798" width="11.85546875" style="151" customWidth="1"/>
    <col min="799" max="799" width="11.42578125" style="151" customWidth="1"/>
    <col min="800" max="800" width="17" style="151" customWidth="1"/>
    <col min="801" max="801" width="7.140625" style="151" customWidth="1"/>
    <col min="802" max="802" width="3" style="151" customWidth="1"/>
    <col min="803" max="812" width="2" style="151" customWidth="1"/>
    <col min="813" max="813" width="3" style="151" customWidth="1"/>
    <col min="814" max="820" width="2" style="151" customWidth="1"/>
    <col min="821" max="821" width="9.140625" style="151"/>
    <col min="822" max="822" width="4.28515625" style="151" customWidth="1"/>
    <col min="823" max="823" width="8.85546875" style="151" customWidth="1"/>
    <col min="824" max="824" width="2.85546875" style="151" customWidth="1"/>
    <col min="825" max="825" width="19" style="151" customWidth="1"/>
    <col min="826" max="826" width="7.140625" style="151" customWidth="1"/>
    <col min="827" max="828" width="3" style="151" customWidth="1"/>
    <col min="829" max="829" width="2" style="151" customWidth="1"/>
    <col min="830" max="830" width="2.7109375" style="151" customWidth="1"/>
    <col min="831" max="831" width="3" style="151" customWidth="1"/>
    <col min="832" max="832" width="4" style="151" customWidth="1"/>
    <col min="833" max="834" width="2.7109375" style="151" customWidth="1"/>
    <col min="835" max="836" width="4" style="151" customWidth="1"/>
    <col min="837" max="838" width="2.7109375" style="151" customWidth="1"/>
    <col min="839" max="839" width="3.28515625" style="151" customWidth="1"/>
    <col min="840" max="840" width="3.140625" style="151" customWidth="1"/>
    <col min="841" max="841" width="2.7109375" style="151" customWidth="1"/>
    <col min="842" max="843" width="4" style="151" customWidth="1"/>
    <col min="844" max="849" width="2.85546875" style="151" customWidth="1"/>
    <col min="850" max="851" width="4.140625" style="151" bestFit="1" customWidth="1"/>
    <col min="852" max="853" width="2.85546875" style="151" bestFit="1" customWidth="1"/>
    <col min="854" max="855" width="4.140625" style="151" bestFit="1" customWidth="1"/>
    <col min="856" max="857" width="2.85546875" style="151" bestFit="1" customWidth="1"/>
    <col min="858" max="858" width="3.42578125" style="151" bestFit="1" customWidth="1"/>
    <col min="859" max="859" width="3.28515625" style="151" bestFit="1" customWidth="1"/>
    <col min="860" max="860" width="2.85546875" style="151" bestFit="1" customWidth="1"/>
    <col min="861" max="862" width="4.140625" style="151" bestFit="1" customWidth="1"/>
    <col min="863" max="864" width="2.85546875" style="151" bestFit="1" customWidth="1"/>
    <col min="865" max="868" width="2.85546875" style="151" customWidth="1"/>
    <col min="869" max="869" width="9.140625" style="151"/>
    <col min="870" max="870" width="3.140625" style="151" customWidth="1"/>
    <col min="871" max="871" width="16.7109375" style="151" customWidth="1"/>
    <col min="872" max="872" width="9.140625" style="151"/>
    <col min="873" max="891" width="2.7109375" style="151" customWidth="1"/>
    <col min="892" max="895" width="2.85546875" style="151" customWidth="1"/>
    <col min="896" max="910" width="2.7109375" style="151" customWidth="1"/>
    <col min="911" max="914" width="2.85546875" style="151" customWidth="1"/>
    <col min="915" max="915" width="9.140625" style="151"/>
    <col min="916" max="917" width="4.28515625" style="151" customWidth="1"/>
    <col min="918" max="918" width="7.85546875" style="151" customWidth="1"/>
    <col min="919" max="919" width="9.5703125" style="151" customWidth="1"/>
    <col min="920" max="920" width="15.140625" style="151" customWidth="1"/>
    <col min="921" max="921" width="7.140625" style="151" customWidth="1"/>
    <col min="922" max="922" width="3" style="151" customWidth="1"/>
    <col min="923" max="923" width="2" style="151" customWidth="1"/>
    <col min="924" max="924" width="2.5703125" style="151" customWidth="1"/>
    <col min="925" max="928" width="2" style="151" customWidth="1"/>
    <col min="929" max="929" width="3" style="151" customWidth="1"/>
    <col min="930" max="935" width="2" style="151" customWidth="1"/>
    <col min="936" max="936" width="9.140625" style="151"/>
    <col min="937" max="938" width="4.28515625" style="151" customWidth="1"/>
    <col min="939" max="939" width="9.5703125" style="151" customWidth="1"/>
    <col min="940" max="940" width="9.5703125" style="151" bestFit="1" customWidth="1"/>
    <col min="941" max="941" width="15.140625" style="151" bestFit="1" customWidth="1"/>
    <col min="942" max="942" width="7.140625" style="151" customWidth="1"/>
    <col min="943" max="943" width="3" style="151" bestFit="1" customWidth="1"/>
    <col min="944" max="944" width="2" style="151" bestFit="1" customWidth="1"/>
    <col min="945" max="945" width="2.5703125" style="151" customWidth="1"/>
    <col min="946" max="949" width="2" style="151" bestFit="1" customWidth="1"/>
    <col min="950" max="950" width="3" style="151" bestFit="1" customWidth="1"/>
    <col min="951" max="956" width="2" style="151" bestFit="1" customWidth="1"/>
    <col min="957" max="1025" width="9.140625" style="151"/>
    <col min="1026" max="1027" width="4.28515625" style="151" customWidth="1"/>
    <col min="1028" max="1028" width="11.85546875" style="151" customWidth="1"/>
    <col min="1029" max="1029" width="11.42578125" style="151" customWidth="1"/>
    <col min="1030" max="1030" width="17" style="151" customWidth="1"/>
    <col min="1031" max="1031" width="7.140625" style="151" customWidth="1"/>
    <col min="1032" max="1032" width="3" style="151" customWidth="1"/>
    <col min="1033" max="1042" width="2" style="151" customWidth="1"/>
    <col min="1043" max="1043" width="3" style="151" customWidth="1"/>
    <col min="1044" max="1050" width="2" style="151" customWidth="1"/>
    <col min="1051" max="1051" width="9.140625" style="151"/>
    <col min="1052" max="1053" width="4.28515625" style="151" customWidth="1"/>
    <col min="1054" max="1054" width="11.85546875" style="151" customWidth="1"/>
    <col min="1055" max="1055" width="11.42578125" style="151" customWidth="1"/>
    <col min="1056" max="1056" width="17" style="151" customWidth="1"/>
    <col min="1057" max="1057" width="7.140625" style="151" customWidth="1"/>
    <col min="1058" max="1058" width="3" style="151" customWidth="1"/>
    <col min="1059" max="1068" width="2" style="151" customWidth="1"/>
    <col min="1069" max="1069" width="3" style="151" customWidth="1"/>
    <col min="1070" max="1076" width="2" style="151" customWidth="1"/>
    <col min="1077" max="1077" width="9.140625" style="151"/>
    <col min="1078" max="1078" width="4.28515625" style="151" customWidth="1"/>
    <col min="1079" max="1079" width="8.85546875" style="151" customWidth="1"/>
    <col min="1080" max="1080" width="2.85546875" style="151" customWidth="1"/>
    <col min="1081" max="1081" width="19" style="151" customWidth="1"/>
    <col min="1082" max="1082" width="7.140625" style="151" customWidth="1"/>
    <col min="1083" max="1084" width="3" style="151" customWidth="1"/>
    <col min="1085" max="1085" width="2" style="151" customWidth="1"/>
    <col min="1086" max="1086" width="2.7109375" style="151" customWidth="1"/>
    <col min="1087" max="1087" width="3" style="151" customWidth="1"/>
    <col min="1088" max="1088" width="4" style="151" customWidth="1"/>
    <col min="1089" max="1090" width="2.7109375" style="151" customWidth="1"/>
    <col min="1091" max="1092" width="4" style="151" customWidth="1"/>
    <col min="1093" max="1094" width="2.7109375" style="151" customWidth="1"/>
    <col min="1095" max="1095" width="3.28515625" style="151" customWidth="1"/>
    <col min="1096" max="1096" width="3.140625" style="151" customWidth="1"/>
    <col min="1097" max="1097" width="2.7109375" style="151" customWidth="1"/>
    <col min="1098" max="1099" width="4" style="151" customWidth="1"/>
    <col min="1100" max="1105" width="2.85546875" style="151" customWidth="1"/>
    <col min="1106" max="1107" width="4.140625" style="151" bestFit="1" customWidth="1"/>
    <col min="1108" max="1109" width="2.85546875" style="151" bestFit="1" customWidth="1"/>
    <col min="1110" max="1111" width="4.140625" style="151" bestFit="1" customWidth="1"/>
    <col min="1112" max="1113" width="2.85546875" style="151" bestFit="1" customWidth="1"/>
    <col min="1114" max="1114" width="3.42578125" style="151" bestFit="1" customWidth="1"/>
    <col min="1115" max="1115" width="3.28515625" style="151" bestFit="1" customWidth="1"/>
    <col min="1116" max="1116" width="2.85546875" style="151" bestFit="1" customWidth="1"/>
    <col min="1117" max="1118" width="4.140625" style="151" bestFit="1" customWidth="1"/>
    <col min="1119" max="1120" width="2.85546875" style="151" bestFit="1" customWidth="1"/>
    <col min="1121" max="1124" width="2.85546875" style="151" customWidth="1"/>
    <col min="1125" max="1125" width="9.140625" style="151"/>
    <col min="1126" max="1126" width="3.140625" style="151" customWidth="1"/>
    <col min="1127" max="1127" width="16.7109375" style="151" customWidth="1"/>
    <col min="1128" max="1128" width="9.140625" style="151"/>
    <col min="1129" max="1147" width="2.7109375" style="151" customWidth="1"/>
    <col min="1148" max="1151" width="2.85546875" style="151" customWidth="1"/>
    <col min="1152" max="1166" width="2.7109375" style="151" customWidth="1"/>
    <col min="1167" max="1170" width="2.85546875" style="151" customWidth="1"/>
    <col min="1171" max="1171" width="9.140625" style="151"/>
    <col min="1172" max="1173" width="4.28515625" style="151" customWidth="1"/>
    <col min="1174" max="1174" width="7.85546875" style="151" customWidth="1"/>
    <col min="1175" max="1175" width="9.5703125" style="151" customWidth="1"/>
    <col min="1176" max="1176" width="15.140625" style="151" customWidth="1"/>
    <col min="1177" max="1177" width="7.140625" style="151" customWidth="1"/>
    <col min="1178" max="1178" width="3" style="151" customWidth="1"/>
    <col min="1179" max="1179" width="2" style="151" customWidth="1"/>
    <col min="1180" max="1180" width="2.5703125" style="151" customWidth="1"/>
    <col min="1181" max="1184" width="2" style="151" customWidth="1"/>
    <col min="1185" max="1185" width="3" style="151" customWidth="1"/>
    <col min="1186" max="1191" width="2" style="151" customWidth="1"/>
    <col min="1192" max="1192" width="9.140625" style="151"/>
    <col min="1193" max="1194" width="4.28515625" style="151" customWidth="1"/>
    <col min="1195" max="1195" width="9.5703125" style="151" customWidth="1"/>
    <col min="1196" max="1196" width="9.5703125" style="151" bestFit="1" customWidth="1"/>
    <col min="1197" max="1197" width="15.140625" style="151" bestFit="1" customWidth="1"/>
    <col min="1198" max="1198" width="7.140625" style="151" customWidth="1"/>
    <col min="1199" max="1199" width="3" style="151" bestFit="1" customWidth="1"/>
    <col min="1200" max="1200" width="2" style="151" bestFit="1" customWidth="1"/>
    <col min="1201" max="1201" width="2.5703125" style="151" customWidth="1"/>
    <col min="1202" max="1205" width="2" style="151" bestFit="1" customWidth="1"/>
    <col min="1206" max="1206" width="3" style="151" bestFit="1" customWidth="1"/>
    <col min="1207" max="1212" width="2" style="151" bestFit="1" customWidth="1"/>
    <col min="1213" max="1281" width="9.140625" style="151"/>
    <col min="1282" max="1283" width="4.28515625" style="151" customWidth="1"/>
    <col min="1284" max="1284" width="11.85546875" style="151" customWidth="1"/>
    <col min="1285" max="1285" width="11.42578125" style="151" customWidth="1"/>
    <col min="1286" max="1286" width="17" style="151" customWidth="1"/>
    <col min="1287" max="1287" width="7.140625" style="151" customWidth="1"/>
    <col min="1288" max="1288" width="3" style="151" customWidth="1"/>
    <col min="1289" max="1298" width="2" style="151" customWidth="1"/>
    <col min="1299" max="1299" width="3" style="151" customWidth="1"/>
    <col min="1300" max="1306" width="2" style="151" customWidth="1"/>
    <col min="1307" max="1307" width="9.140625" style="151"/>
    <col min="1308" max="1309" width="4.28515625" style="151" customWidth="1"/>
    <col min="1310" max="1310" width="11.85546875" style="151" customWidth="1"/>
    <col min="1311" max="1311" width="11.42578125" style="151" customWidth="1"/>
    <col min="1312" max="1312" width="17" style="151" customWidth="1"/>
    <col min="1313" max="1313" width="7.140625" style="151" customWidth="1"/>
    <col min="1314" max="1314" width="3" style="151" customWidth="1"/>
    <col min="1315" max="1324" width="2" style="151" customWidth="1"/>
    <col min="1325" max="1325" width="3" style="151" customWidth="1"/>
    <col min="1326" max="1332" width="2" style="151" customWidth="1"/>
    <col min="1333" max="1333" width="9.140625" style="151"/>
    <col min="1334" max="1334" width="4.28515625" style="151" customWidth="1"/>
    <col min="1335" max="1335" width="8.85546875" style="151" customWidth="1"/>
    <col min="1336" max="1336" width="2.85546875" style="151" customWidth="1"/>
    <col min="1337" max="1337" width="19" style="151" customWidth="1"/>
    <col min="1338" max="1338" width="7.140625" style="151" customWidth="1"/>
    <col min="1339" max="1340" width="3" style="151" customWidth="1"/>
    <col min="1341" max="1341" width="2" style="151" customWidth="1"/>
    <col min="1342" max="1342" width="2.7109375" style="151" customWidth="1"/>
    <col min="1343" max="1343" width="3" style="151" customWidth="1"/>
    <col min="1344" max="1344" width="4" style="151" customWidth="1"/>
    <col min="1345" max="1346" width="2.7109375" style="151" customWidth="1"/>
    <col min="1347" max="1348" width="4" style="151" customWidth="1"/>
    <col min="1349" max="1350" width="2.7109375" style="151" customWidth="1"/>
    <col min="1351" max="1351" width="3.28515625" style="151" customWidth="1"/>
    <col min="1352" max="1352" width="3.140625" style="151" customWidth="1"/>
    <col min="1353" max="1353" width="2.7109375" style="151" customWidth="1"/>
    <col min="1354" max="1355" width="4" style="151" customWidth="1"/>
    <col min="1356" max="1361" width="2.85546875" style="151" customWidth="1"/>
    <col min="1362" max="1363" width="4.140625" style="151" bestFit="1" customWidth="1"/>
    <col min="1364" max="1365" width="2.85546875" style="151" bestFit="1" customWidth="1"/>
    <col min="1366" max="1367" width="4.140625" style="151" bestFit="1" customWidth="1"/>
    <col min="1368" max="1369" width="2.85546875" style="151" bestFit="1" customWidth="1"/>
    <col min="1370" max="1370" width="3.42578125" style="151" bestFit="1" customWidth="1"/>
    <col min="1371" max="1371" width="3.28515625" style="151" bestFit="1" customWidth="1"/>
    <col min="1372" max="1372" width="2.85546875" style="151" bestFit="1" customWidth="1"/>
    <col min="1373" max="1374" width="4.140625" style="151" bestFit="1" customWidth="1"/>
    <col min="1375" max="1376" width="2.85546875" style="151" bestFit="1" customWidth="1"/>
    <col min="1377" max="1380" width="2.85546875" style="151" customWidth="1"/>
    <col min="1381" max="1381" width="9.140625" style="151"/>
    <col min="1382" max="1382" width="3.140625" style="151" customWidth="1"/>
    <col min="1383" max="1383" width="16.7109375" style="151" customWidth="1"/>
    <col min="1384" max="1384" width="9.140625" style="151"/>
    <col min="1385" max="1403" width="2.7109375" style="151" customWidth="1"/>
    <col min="1404" max="1407" width="2.85546875" style="151" customWidth="1"/>
    <col min="1408" max="1422" width="2.7109375" style="151" customWidth="1"/>
    <col min="1423" max="1426" width="2.85546875" style="151" customWidth="1"/>
    <col min="1427" max="1427" width="9.140625" style="151"/>
    <col min="1428" max="1429" width="4.28515625" style="151" customWidth="1"/>
    <col min="1430" max="1430" width="7.85546875" style="151" customWidth="1"/>
    <col min="1431" max="1431" width="9.5703125" style="151" customWidth="1"/>
    <col min="1432" max="1432" width="15.140625" style="151" customWidth="1"/>
    <col min="1433" max="1433" width="7.140625" style="151" customWidth="1"/>
    <col min="1434" max="1434" width="3" style="151" customWidth="1"/>
    <col min="1435" max="1435" width="2" style="151" customWidth="1"/>
    <col min="1436" max="1436" width="2.5703125" style="151" customWidth="1"/>
    <col min="1437" max="1440" width="2" style="151" customWidth="1"/>
    <col min="1441" max="1441" width="3" style="151" customWidth="1"/>
    <col min="1442" max="1447" width="2" style="151" customWidth="1"/>
    <col min="1448" max="1448" width="9.140625" style="151"/>
    <col min="1449" max="1450" width="4.28515625" style="151" customWidth="1"/>
    <col min="1451" max="1451" width="9.5703125" style="151" customWidth="1"/>
    <col min="1452" max="1452" width="9.5703125" style="151" bestFit="1" customWidth="1"/>
    <col min="1453" max="1453" width="15.140625" style="151" bestFit="1" customWidth="1"/>
    <col min="1454" max="1454" width="7.140625" style="151" customWidth="1"/>
    <col min="1455" max="1455" width="3" style="151" bestFit="1" customWidth="1"/>
    <col min="1456" max="1456" width="2" style="151" bestFit="1" customWidth="1"/>
    <col min="1457" max="1457" width="2.5703125" style="151" customWidth="1"/>
    <col min="1458" max="1461" width="2" style="151" bestFit="1" customWidth="1"/>
    <col min="1462" max="1462" width="3" style="151" bestFit="1" customWidth="1"/>
    <col min="1463" max="1468" width="2" style="151" bestFit="1" customWidth="1"/>
    <col min="1469" max="1537" width="9.140625" style="151"/>
    <col min="1538" max="1539" width="4.28515625" style="151" customWidth="1"/>
    <col min="1540" max="1540" width="11.85546875" style="151" customWidth="1"/>
    <col min="1541" max="1541" width="11.42578125" style="151" customWidth="1"/>
    <col min="1542" max="1542" width="17" style="151" customWidth="1"/>
    <col min="1543" max="1543" width="7.140625" style="151" customWidth="1"/>
    <col min="1544" max="1544" width="3" style="151" customWidth="1"/>
    <col min="1545" max="1554" width="2" style="151" customWidth="1"/>
    <col min="1555" max="1555" width="3" style="151" customWidth="1"/>
    <col min="1556" max="1562" width="2" style="151" customWidth="1"/>
    <col min="1563" max="1563" width="9.140625" style="151"/>
    <col min="1564" max="1565" width="4.28515625" style="151" customWidth="1"/>
    <col min="1566" max="1566" width="11.85546875" style="151" customWidth="1"/>
    <col min="1567" max="1567" width="11.42578125" style="151" customWidth="1"/>
    <col min="1568" max="1568" width="17" style="151" customWidth="1"/>
    <col min="1569" max="1569" width="7.140625" style="151" customWidth="1"/>
    <col min="1570" max="1570" width="3" style="151" customWidth="1"/>
    <col min="1571" max="1580" width="2" style="151" customWidth="1"/>
    <col min="1581" max="1581" width="3" style="151" customWidth="1"/>
    <col min="1582" max="1588" width="2" style="151" customWidth="1"/>
    <col min="1589" max="1589" width="9.140625" style="151"/>
    <col min="1590" max="1590" width="4.28515625" style="151" customWidth="1"/>
    <col min="1591" max="1591" width="8.85546875" style="151" customWidth="1"/>
    <col min="1592" max="1592" width="2.85546875" style="151" customWidth="1"/>
    <col min="1593" max="1593" width="19" style="151" customWidth="1"/>
    <col min="1594" max="1594" width="7.140625" style="151" customWidth="1"/>
    <col min="1595" max="1596" width="3" style="151" customWidth="1"/>
    <col min="1597" max="1597" width="2" style="151" customWidth="1"/>
    <col min="1598" max="1598" width="2.7109375" style="151" customWidth="1"/>
    <col min="1599" max="1599" width="3" style="151" customWidth="1"/>
    <col min="1600" max="1600" width="4" style="151" customWidth="1"/>
    <col min="1601" max="1602" width="2.7109375" style="151" customWidth="1"/>
    <col min="1603" max="1604" width="4" style="151" customWidth="1"/>
    <col min="1605" max="1606" width="2.7109375" style="151" customWidth="1"/>
    <col min="1607" max="1607" width="3.28515625" style="151" customWidth="1"/>
    <col min="1608" max="1608" width="3.140625" style="151" customWidth="1"/>
    <col min="1609" max="1609" width="2.7109375" style="151" customWidth="1"/>
    <col min="1610" max="1611" width="4" style="151" customWidth="1"/>
    <col min="1612" max="1617" width="2.85546875" style="151" customWidth="1"/>
    <col min="1618" max="1619" width="4.140625" style="151" bestFit="1" customWidth="1"/>
    <col min="1620" max="1621" width="2.85546875" style="151" bestFit="1" customWidth="1"/>
    <col min="1622" max="1623" width="4.140625" style="151" bestFit="1" customWidth="1"/>
    <col min="1624" max="1625" width="2.85546875" style="151" bestFit="1" customWidth="1"/>
    <col min="1626" max="1626" width="3.42578125" style="151" bestFit="1" customWidth="1"/>
    <col min="1627" max="1627" width="3.28515625" style="151" bestFit="1" customWidth="1"/>
    <col min="1628" max="1628" width="2.85546875" style="151" bestFit="1" customWidth="1"/>
    <col min="1629" max="1630" width="4.140625" style="151" bestFit="1" customWidth="1"/>
    <col min="1631" max="1632" width="2.85546875" style="151" bestFit="1" customWidth="1"/>
    <col min="1633" max="1636" width="2.85546875" style="151" customWidth="1"/>
    <col min="1637" max="1637" width="9.140625" style="151"/>
    <col min="1638" max="1638" width="3.140625" style="151" customWidth="1"/>
    <col min="1639" max="1639" width="16.7109375" style="151" customWidth="1"/>
    <col min="1640" max="1640" width="9.140625" style="151"/>
    <col min="1641" max="1659" width="2.7109375" style="151" customWidth="1"/>
    <col min="1660" max="1663" width="2.85546875" style="151" customWidth="1"/>
    <col min="1664" max="1678" width="2.7109375" style="151" customWidth="1"/>
    <col min="1679" max="1682" width="2.85546875" style="151" customWidth="1"/>
    <col min="1683" max="1683" width="9.140625" style="151"/>
    <col min="1684" max="1685" width="4.28515625" style="151" customWidth="1"/>
    <col min="1686" max="1686" width="7.85546875" style="151" customWidth="1"/>
    <col min="1687" max="1687" width="9.5703125" style="151" customWidth="1"/>
    <col min="1688" max="1688" width="15.140625" style="151" customWidth="1"/>
    <col min="1689" max="1689" width="7.140625" style="151" customWidth="1"/>
    <col min="1690" max="1690" width="3" style="151" customWidth="1"/>
    <col min="1691" max="1691" width="2" style="151" customWidth="1"/>
    <col min="1692" max="1692" width="2.5703125" style="151" customWidth="1"/>
    <col min="1693" max="1696" width="2" style="151" customWidth="1"/>
    <col min="1697" max="1697" width="3" style="151" customWidth="1"/>
    <col min="1698" max="1703" width="2" style="151" customWidth="1"/>
    <col min="1704" max="1704" width="9.140625" style="151"/>
    <col min="1705" max="1706" width="4.28515625" style="151" customWidth="1"/>
    <col min="1707" max="1707" width="9.5703125" style="151" customWidth="1"/>
    <col min="1708" max="1708" width="9.5703125" style="151" bestFit="1" customWidth="1"/>
    <col min="1709" max="1709" width="15.140625" style="151" bestFit="1" customWidth="1"/>
    <col min="1710" max="1710" width="7.140625" style="151" customWidth="1"/>
    <col min="1711" max="1711" width="3" style="151" bestFit="1" customWidth="1"/>
    <col min="1712" max="1712" width="2" style="151" bestFit="1" customWidth="1"/>
    <col min="1713" max="1713" width="2.5703125" style="151" customWidth="1"/>
    <col min="1714" max="1717" width="2" style="151" bestFit="1" customWidth="1"/>
    <col min="1718" max="1718" width="3" style="151" bestFit="1" customWidth="1"/>
    <col min="1719" max="1724" width="2" style="151" bestFit="1" customWidth="1"/>
    <col min="1725" max="1793" width="9.140625" style="151"/>
    <col min="1794" max="1795" width="4.28515625" style="151" customWidth="1"/>
    <col min="1796" max="1796" width="11.85546875" style="151" customWidth="1"/>
    <col min="1797" max="1797" width="11.42578125" style="151" customWidth="1"/>
    <col min="1798" max="1798" width="17" style="151" customWidth="1"/>
    <col min="1799" max="1799" width="7.140625" style="151" customWidth="1"/>
    <col min="1800" max="1800" width="3" style="151" customWidth="1"/>
    <col min="1801" max="1810" width="2" style="151" customWidth="1"/>
    <col min="1811" max="1811" width="3" style="151" customWidth="1"/>
    <col min="1812" max="1818" width="2" style="151" customWidth="1"/>
    <col min="1819" max="1819" width="9.140625" style="151"/>
    <col min="1820" max="1821" width="4.28515625" style="151" customWidth="1"/>
    <col min="1822" max="1822" width="11.85546875" style="151" customWidth="1"/>
    <col min="1823" max="1823" width="11.42578125" style="151" customWidth="1"/>
    <col min="1824" max="1824" width="17" style="151" customWidth="1"/>
    <col min="1825" max="1825" width="7.140625" style="151" customWidth="1"/>
    <col min="1826" max="1826" width="3" style="151" customWidth="1"/>
    <col min="1827" max="1836" width="2" style="151" customWidth="1"/>
    <col min="1837" max="1837" width="3" style="151" customWidth="1"/>
    <col min="1838" max="1844" width="2" style="151" customWidth="1"/>
    <col min="1845" max="1845" width="9.140625" style="151"/>
    <col min="1846" max="1846" width="4.28515625" style="151" customWidth="1"/>
    <col min="1847" max="1847" width="8.85546875" style="151" customWidth="1"/>
    <col min="1848" max="1848" width="2.85546875" style="151" customWidth="1"/>
    <col min="1849" max="1849" width="19" style="151" customWidth="1"/>
    <col min="1850" max="1850" width="7.140625" style="151" customWidth="1"/>
    <col min="1851" max="1852" width="3" style="151" customWidth="1"/>
    <col min="1853" max="1853" width="2" style="151" customWidth="1"/>
    <col min="1854" max="1854" width="2.7109375" style="151" customWidth="1"/>
    <col min="1855" max="1855" width="3" style="151" customWidth="1"/>
    <col min="1856" max="1856" width="4" style="151" customWidth="1"/>
    <col min="1857" max="1858" width="2.7109375" style="151" customWidth="1"/>
    <col min="1859" max="1860" width="4" style="151" customWidth="1"/>
    <col min="1861" max="1862" width="2.7109375" style="151" customWidth="1"/>
    <col min="1863" max="1863" width="3.28515625" style="151" customWidth="1"/>
    <col min="1864" max="1864" width="3.140625" style="151" customWidth="1"/>
    <col min="1865" max="1865" width="2.7109375" style="151" customWidth="1"/>
    <col min="1866" max="1867" width="4" style="151" customWidth="1"/>
    <col min="1868" max="1873" width="2.85546875" style="151" customWidth="1"/>
    <col min="1874" max="1875" width="4.140625" style="151" bestFit="1" customWidth="1"/>
    <col min="1876" max="1877" width="2.85546875" style="151" bestFit="1" customWidth="1"/>
    <col min="1878" max="1879" width="4.140625" style="151" bestFit="1" customWidth="1"/>
    <col min="1880" max="1881" width="2.85546875" style="151" bestFit="1" customWidth="1"/>
    <col min="1882" max="1882" width="3.42578125" style="151" bestFit="1" customWidth="1"/>
    <col min="1883" max="1883" width="3.28515625" style="151" bestFit="1" customWidth="1"/>
    <col min="1884" max="1884" width="2.85546875" style="151" bestFit="1" customWidth="1"/>
    <col min="1885" max="1886" width="4.140625" style="151" bestFit="1" customWidth="1"/>
    <col min="1887" max="1888" width="2.85546875" style="151" bestFit="1" customWidth="1"/>
    <col min="1889" max="1892" width="2.85546875" style="151" customWidth="1"/>
    <col min="1893" max="1893" width="9.140625" style="151"/>
    <col min="1894" max="1894" width="3.140625" style="151" customWidth="1"/>
    <col min="1895" max="1895" width="16.7109375" style="151" customWidth="1"/>
    <col min="1896" max="1896" width="9.140625" style="151"/>
    <col min="1897" max="1915" width="2.7109375" style="151" customWidth="1"/>
    <col min="1916" max="1919" width="2.85546875" style="151" customWidth="1"/>
    <col min="1920" max="1934" width="2.7109375" style="151" customWidth="1"/>
    <col min="1935" max="1938" width="2.85546875" style="151" customWidth="1"/>
    <col min="1939" max="1939" width="9.140625" style="151"/>
    <col min="1940" max="1941" width="4.28515625" style="151" customWidth="1"/>
    <col min="1942" max="1942" width="7.85546875" style="151" customWidth="1"/>
    <col min="1943" max="1943" width="9.5703125" style="151" customWidth="1"/>
    <col min="1944" max="1944" width="15.140625" style="151" customWidth="1"/>
    <col min="1945" max="1945" width="7.140625" style="151" customWidth="1"/>
    <col min="1946" max="1946" width="3" style="151" customWidth="1"/>
    <col min="1947" max="1947" width="2" style="151" customWidth="1"/>
    <col min="1948" max="1948" width="2.5703125" style="151" customWidth="1"/>
    <col min="1949" max="1952" width="2" style="151" customWidth="1"/>
    <col min="1953" max="1953" width="3" style="151" customWidth="1"/>
    <col min="1954" max="1959" width="2" style="151" customWidth="1"/>
    <col min="1960" max="1960" width="9.140625" style="151"/>
    <col min="1961" max="1962" width="4.28515625" style="151" customWidth="1"/>
    <col min="1963" max="1963" width="9.5703125" style="151" customWidth="1"/>
    <col min="1964" max="1964" width="9.5703125" style="151" bestFit="1" customWidth="1"/>
    <col min="1965" max="1965" width="15.140625" style="151" bestFit="1" customWidth="1"/>
    <col min="1966" max="1966" width="7.140625" style="151" customWidth="1"/>
    <col min="1967" max="1967" width="3" style="151" bestFit="1" customWidth="1"/>
    <col min="1968" max="1968" width="2" style="151" bestFit="1" customWidth="1"/>
    <col min="1969" max="1969" width="2.5703125" style="151" customWidth="1"/>
    <col min="1970" max="1973" width="2" style="151" bestFit="1" customWidth="1"/>
    <col min="1974" max="1974" width="3" style="151" bestFit="1" customWidth="1"/>
    <col min="1975" max="1980" width="2" style="151" bestFit="1" customWidth="1"/>
    <col min="1981" max="2049" width="9.140625" style="151"/>
    <col min="2050" max="2051" width="4.28515625" style="151" customWidth="1"/>
    <col min="2052" max="2052" width="11.85546875" style="151" customWidth="1"/>
    <col min="2053" max="2053" width="11.42578125" style="151" customWidth="1"/>
    <col min="2054" max="2054" width="17" style="151" customWidth="1"/>
    <col min="2055" max="2055" width="7.140625" style="151" customWidth="1"/>
    <col min="2056" max="2056" width="3" style="151" customWidth="1"/>
    <col min="2057" max="2066" width="2" style="151" customWidth="1"/>
    <col min="2067" max="2067" width="3" style="151" customWidth="1"/>
    <col min="2068" max="2074" width="2" style="151" customWidth="1"/>
    <col min="2075" max="2075" width="9.140625" style="151"/>
    <col min="2076" max="2077" width="4.28515625" style="151" customWidth="1"/>
    <col min="2078" max="2078" width="11.85546875" style="151" customWidth="1"/>
    <col min="2079" max="2079" width="11.42578125" style="151" customWidth="1"/>
    <col min="2080" max="2080" width="17" style="151" customWidth="1"/>
    <col min="2081" max="2081" width="7.140625" style="151" customWidth="1"/>
    <col min="2082" max="2082" width="3" style="151" customWidth="1"/>
    <col min="2083" max="2092" width="2" style="151" customWidth="1"/>
    <col min="2093" max="2093" width="3" style="151" customWidth="1"/>
    <col min="2094" max="2100" width="2" style="151" customWidth="1"/>
    <col min="2101" max="2101" width="9.140625" style="151"/>
    <col min="2102" max="2102" width="4.28515625" style="151" customWidth="1"/>
    <col min="2103" max="2103" width="8.85546875" style="151" customWidth="1"/>
    <col min="2104" max="2104" width="2.85546875" style="151" customWidth="1"/>
    <col min="2105" max="2105" width="19" style="151" customWidth="1"/>
    <col min="2106" max="2106" width="7.140625" style="151" customWidth="1"/>
    <col min="2107" max="2108" width="3" style="151" customWidth="1"/>
    <col min="2109" max="2109" width="2" style="151" customWidth="1"/>
    <col min="2110" max="2110" width="2.7109375" style="151" customWidth="1"/>
    <col min="2111" max="2111" width="3" style="151" customWidth="1"/>
    <col min="2112" max="2112" width="4" style="151" customWidth="1"/>
    <col min="2113" max="2114" width="2.7109375" style="151" customWidth="1"/>
    <col min="2115" max="2116" width="4" style="151" customWidth="1"/>
    <col min="2117" max="2118" width="2.7109375" style="151" customWidth="1"/>
    <col min="2119" max="2119" width="3.28515625" style="151" customWidth="1"/>
    <col min="2120" max="2120" width="3.140625" style="151" customWidth="1"/>
    <col min="2121" max="2121" width="2.7109375" style="151" customWidth="1"/>
    <col min="2122" max="2123" width="4" style="151" customWidth="1"/>
    <col min="2124" max="2129" width="2.85546875" style="151" customWidth="1"/>
    <col min="2130" max="2131" width="4.140625" style="151" bestFit="1" customWidth="1"/>
    <col min="2132" max="2133" width="2.85546875" style="151" bestFit="1" customWidth="1"/>
    <col min="2134" max="2135" width="4.140625" style="151" bestFit="1" customWidth="1"/>
    <col min="2136" max="2137" width="2.85546875" style="151" bestFit="1" customWidth="1"/>
    <col min="2138" max="2138" width="3.42578125" style="151" bestFit="1" customWidth="1"/>
    <col min="2139" max="2139" width="3.28515625" style="151" bestFit="1" customWidth="1"/>
    <col min="2140" max="2140" width="2.85546875" style="151" bestFit="1" customWidth="1"/>
    <col min="2141" max="2142" width="4.140625" style="151" bestFit="1" customWidth="1"/>
    <col min="2143" max="2144" width="2.85546875" style="151" bestFit="1" customWidth="1"/>
    <col min="2145" max="2148" width="2.85546875" style="151" customWidth="1"/>
    <col min="2149" max="2149" width="9.140625" style="151"/>
    <col min="2150" max="2150" width="3.140625" style="151" customWidth="1"/>
    <col min="2151" max="2151" width="16.7109375" style="151" customWidth="1"/>
    <col min="2152" max="2152" width="9.140625" style="151"/>
    <col min="2153" max="2171" width="2.7109375" style="151" customWidth="1"/>
    <col min="2172" max="2175" width="2.85546875" style="151" customWidth="1"/>
    <col min="2176" max="2190" width="2.7109375" style="151" customWidth="1"/>
    <col min="2191" max="2194" width="2.85546875" style="151" customWidth="1"/>
    <col min="2195" max="2195" width="9.140625" style="151"/>
    <col min="2196" max="2197" width="4.28515625" style="151" customWidth="1"/>
    <col min="2198" max="2198" width="7.85546875" style="151" customWidth="1"/>
    <col min="2199" max="2199" width="9.5703125" style="151" customWidth="1"/>
    <col min="2200" max="2200" width="15.140625" style="151" customWidth="1"/>
    <col min="2201" max="2201" width="7.140625" style="151" customWidth="1"/>
    <col min="2202" max="2202" width="3" style="151" customWidth="1"/>
    <col min="2203" max="2203" width="2" style="151" customWidth="1"/>
    <col min="2204" max="2204" width="2.5703125" style="151" customWidth="1"/>
    <col min="2205" max="2208" width="2" style="151" customWidth="1"/>
    <col min="2209" max="2209" width="3" style="151" customWidth="1"/>
    <col min="2210" max="2215" width="2" style="151" customWidth="1"/>
    <col min="2216" max="2216" width="9.140625" style="151"/>
    <col min="2217" max="2218" width="4.28515625" style="151" customWidth="1"/>
    <col min="2219" max="2219" width="9.5703125" style="151" customWidth="1"/>
    <col min="2220" max="2220" width="9.5703125" style="151" bestFit="1" customWidth="1"/>
    <col min="2221" max="2221" width="15.140625" style="151" bestFit="1" customWidth="1"/>
    <col min="2222" max="2222" width="7.140625" style="151" customWidth="1"/>
    <col min="2223" max="2223" width="3" style="151" bestFit="1" customWidth="1"/>
    <col min="2224" max="2224" width="2" style="151" bestFit="1" customWidth="1"/>
    <col min="2225" max="2225" width="2.5703125" style="151" customWidth="1"/>
    <col min="2226" max="2229" width="2" style="151" bestFit="1" customWidth="1"/>
    <col min="2230" max="2230" width="3" style="151" bestFit="1" customWidth="1"/>
    <col min="2231" max="2236" width="2" style="151" bestFit="1" customWidth="1"/>
    <col min="2237" max="2305" width="9.140625" style="151"/>
    <col min="2306" max="2307" width="4.28515625" style="151" customWidth="1"/>
    <col min="2308" max="2308" width="11.85546875" style="151" customWidth="1"/>
    <col min="2309" max="2309" width="11.42578125" style="151" customWidth="1"/>
    <col min="2310" max="2310" width="17" style="151" customWidth="1"/>
    <col min="2311" max="2311" width="7.140625" style="151" customWidth="1"/>
    <col min="2312" max="2312" width="3" style="151" customWidth="1"/>
    <col min="2313" max="2322" width="2" style="151" customWidth="1"/>
    <col min="2323" max="2323" width="3" style="151" customWidth="1"/>
    <col min="2324" max="2330" width="2" style="151" customWidth="1"/>
    <col min="2331" max="2331" width="9.140625" style="151"/>
    <col min="2332" max="2333" width="4.28515625" style="151" customWidth="1"/>
    <col min="2334" max="2334" width="11.85546875" style="151" customWidth="1"/>
    <col min="2335" max="2335" width="11.42578125" style="151" customWidth="1"/>
    <col min="2336" max="2336" width="17" style="151" customWidth="1"/>
    <col min="2337" max="2337" width="7.140625" style="151" customWidth="1"/>
    <col min="2338" max="2338" width="3" style="151" customWidth="1"/>
    <col min="2339" max="2348" width="2" style="151" customWidth="1"/>
    <col min="2349" max="2349" width="3" style="151" customWidth="1"/>
    <col min="2350" max="2356" width="2" style="151" customWidth="1"/>
    <col min="2357" max="2357" width="9.140625" style="151"/>
    <col min="2358" max="2358" width="4.28515625" style="151" customWidth="1"/>
    <col min="2359" max="2359" width="8.85546875" style="151" customWidth="1"/>
    <col min="2360" max="2360" width="2.85546875" style="151" customWidth="1"/>
    <col min="2361" max="2361" width="19" style="151" customWidth="1"/>
    <col min="2362" max="2362" width="7.140625" style="151" customWidth="1"/>
    <col min="2363" max="2364" width="3" style="151" customWidth="1"/>
    <col min="2365" max="2365" width="2" style="151" customWidth="1"/>
    <col min="2366" max="2366" width="2.7109375" style="151" customWidth="1"/>
    <col min="2367" max="2367" width="3" style="151" customWidth="1"/>
    <col min="2368" max="2368" width="4" style="151" customWidth="1"/>
    <col min="2369" max="2370" width="2.7109375" style="151" customWidth="1"/>
    <col min="2371" max="2372" width="4" style="151" customWidth="1"/>
    <col min="2373" max="2374" width="2.7109375" style="151" customWidth="1"/>
    <col min="2375" max="2375" width="3.28515625" style="151" customWidth="1"/>
    <col min="2376" max="2376" width="3.140625" style="151" customWidth="1"/>
    <col min="2377" max="2377" width="2.7109375" style="151" customWidth="1"/>
    <col min="2378" max="2379" width="4" style="151" customWidth="1"/>
    <col min="2380" max="2385" width="2.85546875" style="151" customWidth="1"/>
    <col min="2386" max="2387" width="4.140625" style="151" bestFit="1" customWidth="1"/>
    <col min="2388" max="2389" width="2.85546875" style="151" bestFit="1" customWidth="1"/>
    <col min="2390" max="2391" width="4.140625" style="151" bestFit="1" customWidth="1"/>
    <col min="2392" max="2393" width="2.85546875" style="151" bestFit="1" customWidth="1"/>
    <col min="2394" max="2394" width="3.42578125" style="151" bestFit="1" customWidth="1"/>
    <col min="2395" max="2395" width="3.28515625" style="151" bestFit="1" customWidth="1"/>
    <col min="2396" max="2396" width="2.85546875" style="151" bestFit="1" customWidth="1"/>
    <col min="2397" max="2398" width="4.140625" style="151" bestFit="1" customWidth="1"/>
    <col min="2399" max="2400" width="2.85546875" style="151" bestFit="1" customWidth="1"/>
    <col min="2401" max="2404" width="2.85546875" style="151" customWidth="1"/>
    <col min="2405" max="2405" width="9.140625" style="151"/>
    <col min="2406" max="2406" width="3.140625" style="151" customWidth="1"/>
    <col min="2407" max="2407" width="16.7109375" style="151" customWidth="1"/>
    <col min="2408" max="2408" width="9.140625" style="151"/>
    <col min="2409" max="2427" width="2.7109375" style="151" customWidth="1"/>
    <col min="2428" max="2431" width="2.85546875" style="151" customWidth="1"/>
    <col min="2432" max="2446" width="2.7109375" style="151" customWidth="1"/>
    <col min="2447" max="2450" width="2.85546875" style="151" customWidth="1"/>
    <col min="2451" max="2451" width="9.140625" style="151"/>
    <col min="2452" max="2453" width="4.28515625" style="151" customWidth="1"/>
    <col min="2454" max="2454" width="7.85546875" style="151" customWidth="1"/>
    <col min="2455" max="2455" width="9.5703125" style="151" customWidth="1"/>
    <col min="2456" max="2456" width="15.140625" style="151" customWidth="1"/>
    <col min="2457" max="2457" width="7.140625" style="151" customWidth="1"/>
    <col min="2458" max="2458" width="3" style="151" customWidth="1"/>
    <col min="2459" max="2459" width="2" style="151" customWidth="1"/>
    <col min="2460" max="2460" width="2.5703125" style="151" customWidth="1"/>
    <col min="2461" max="2464" width="2" style="151" customWidth="1"/>
    <col min="2465" max="2465" width="3" style="151" customWidth="1"/>
    <col min="2466" max="2471" width="2" style="151" customWidth="1"/>
    <col min="2472" max="2472" width="9.140625" style="151"/>
    <col min="2473" max="2474" width="4.28515625" style="151" customWidth="1"/>
    <col min="2475" max="2475" width="9.5703125" style="151" customWidth="1"/>
    <col min="2476" max="2476" width="9.5703125" style="151" bestFit="1" customWidth="1"/>
    <col min="2477" max="2477" width="15.140625" style="151" bestFit="1" customWidth="1"/>
    <col min="2478" max="2478" width="7.140625" style="151" customWidth="1"/>
    <col min="2479" max="2479" width="3" style="151" bestFit="1" customWidth="1"/>
    <col min="2480" max="2480" width="2" style="151" bestFit="1" customWidth="1"/>
    <col min="2481" max="2481" width="2.5703125" style="151" customWidth="1"/>
    <col min="2482" max="2485" width="2" style="151" bestFit="1" customWidth="1"/>
    <col min="2486" max="2486" width="3" style="151" bestFit="1" customWidth="1"/>
    <col min="2487" max="2492" width="2" style="151" bestFit="1" customWidth="1"/>
    <col min="2493" max="2561" width="9.140625" style="151"/>
    <col min="2562" max="2563" width="4.28515625" style="151" customWidth="1"/>
    <col min="2564" max="2564" width="11.85546875" style="151" customWidth="1"/>
    <col min="2565" max="2565" width="11.42578125" style="151" customWidth="1"/>
    <col min="2566" max="2566" width="17" style="151" customWidth="1"/>
    <col min="2567" max="2567" width="7.140625" style="151" customWidth="1"/>
    <col min="2568" max="2568" width="3" style="151" customWidth="1"/>
    <col min="2569" max="2578" width="2" style="151" customWidth="1"/>
    <col min="2579" max="2579" width="3" style="151" customWidth="1"/>
    <col min="2580" max="2586" width="2" style="151" customWidth="1"/>
    <col min="2587" max="2587" width="9.140625" style="151"/>
    <col min="2588" max="2589" width="4.28515625" style="151" customWidth="1"/>
    <col min="2590" max="2590" width="11.85546875" style="151" customWidth="1"/>
    <col min="2591" max="2591" width="11.42578125" style="151" customWidth="1"/>
    <col min="2592" max="2592" width="17" style="151" customWidth="1"/>
    <col min="2593" max="2593" width="7.140625" style="151" customWidth="1"/>
    <col min="2594" max="2594" width="3" style="151" customWidth="1"/>
    <col min="2595" max="2604" width="2" style="151" customWidth="1"/>
    <col min="2605" max="2605" width="3" style="151" customWidth="1"/>
    <col min="2606" max="2612" width="2" style="151" customWidth="1"/>
    <col min="2613" max="2613" width="9.140625" style="151"/>
    <col min="2614" max="2614" width="4.28515625" style="151" customWidth="1"/>
    <col min="2615" max="2615" width="8.85546875" style="151" customWidth="1"/>
    <col min="2616" max="2616" width="2.85546875" style="151" customWidth="1"/>
    <col min="2617" max="2617" width="19" style="151" customWidth="1"/>
    <col min="2618" max="2618" width="7.140625" style="151" customWidth="1"/>
    <col min="2619" max="2620" width="3" style="151" customWidth="1"/>
    <col min="2621" max="2621" width="2" style="151" customWidth="1"/>
    <col min="2622" max="2622" width="2.7109375" style="151" customWidth="1"/>
    <col min="2623" max="2623" width="3" style="151" customWidth="1"/>
    <col min="2624" max="2624" width="4" style="151" customWidth="1"/>
    <col min="2625" max="2626" width="2.7109375" style="151" customWidth="1"/>
    <col min="2627" max="2628" width="4" style="151" customWidth="1"/>
    <col min="2629" max="2630" width="2.7109375" style="151" customWidth="1"/>
    <col min="2631" max="2631" width="3.28515625" style="151" customWidth="1"/>
    <col min="2632" max="2632" width="3.140625" style="151" customWidth="1"/>
    <col min="2633" max="2633" width="2.7109375" style="151" customWidth="1"/>
    <col min="2634" max="2635" width="4" style="151" customWidth="1"/>
    <col min="2636" max="2641" width="2.85546875" style="151" customWidth="1"/>
    <col min="2642" max="2643" width="4.140625" style="151" bestFit="1" customWidth="1"/>
    <col min="2644" max="2645" width="2.85546875" style="151" bestFit="1" customWidth="1"/>
    <col min="2646" max="2647" width="4.140625" style="151" bestFit="1" customWidth="1"/>
    <col min="2648" max="2649" width="2.85546875" style="151" bestFit="1" customWidth="1"/>
    <col min="2650" max="2650" width="3.42578125" style="151" bestFit="1" customWidth="1"/>
    <col min="2651" max="2651" width="3.28515625" style="151" bestFit="1" customWidth="1"/>
    <col min="2652" max="2652" width="2.85546875" style="151" bestFit="1" customWidth="1"/>
    <col min="2653" max="2654" width="4.140625" style="151" bestFit="1" customWidth="1"/>
    <col min="2655" max="2656" width="2.85546875" style="151" bestFit="1" customWidth="1"/>
    <col min="2657" max="2660" width="2.85546875" style="151" customWidth="1"/>
    <col min="2661" max="2661" width="9.140625" style="151"/>
    <col min="2662" max="2662" width="3.140625" style="151" customWidth="1"/>
    <col min="2663" max="2663" width="16.7109375" style="151" customWidth="1"/>
    <col min="2664" max="2664" width="9.140625" style="151"/>
    <col min="2665" max="2683" width="2.7109375" style="151" customWidth="1"/>
    <col min="2684" max="2687" width="2.85546875" style="151" customWidth="1"/>
    <col min="2688" max="2702" width="2.7109375" style="151" customWidth="1"/>
    <col min="2703" max="2706" width="2.85546875" style="151" customWidth="1"/>
    <col min="2707" max="2707" width="9.140625" style="151"/>
    <col min="2708" max="2709" width="4.28515625" style="151" customWidth="1"/>
    <col min="2710" max="2710" width="7.85546875" style="151" customWidth="1"/>
    <col min="2711" max="2711" width="9.5703125" style="151" customWidth="1"/>
    <col min="2712" max="2712" width="15.140625" style="151" customWidth="1"/>
    <col min="2713" max="2713" width="7.140625" style="151" customWidth="1"/>
    <col min="2714" max="2714" width="3" style="151" customWidth="1"/>
    <col min="2715" max="2715" width="2" style="151" customWidth="1"/>
    <col min="2716" max="2716" width="2.5703125" style="151" customWidth="1"/>
    <col min="2717" max="2720" width="2" style="151" customWidth="1"/>
    <col min="2721" max="2721" width="3" style="151" customWidth="1"/>
    <col min="2722" max="2727" width="2" style="151" customWidth="1"/>
    <col min="2728" max="2728" width="9.140625" style="151"/>
    <col min="2729" max="2730" width="4.28515625" style="151" customWidth="1"/>
    <col min="2731" max="2731" width="9.5703125" style="151" customWidth="1"/>
    <col min="2732" max="2732" width="9.5703125" style="151" bestFit="1" customWidth="1"/>
    <col min="2733" max="2733" width="15.140625" style="151" bestFit="1" customWidth="1"/>
    <col min="2734" max="2734" width="7.140625" style="151" customWidth="1"/>
    <col min="2735" max="2735" width="3" style="151" bestFit="1" customWidth="1"/>
    <col min="2736" max="2736" width="2" style="151" bestFit="1" customWidth="1"/>
    <col min="2737" max="2737" width="2.5703125" style="151" customWidth="1"/>
    <col min="2738" max="2741" width="2" style="151" bestFit="1" customWidth="1"/>
    <col min="2742" max="2742" width="3" style="151" bestFit="1" customWidth="1"/>
    <col min="2743" max="2748" width="2" style="151" bestFit="1" customWidth="1"/>
    <col min="2749" max="2817" width="9.140625" style="151"/>
    <col min="2818" max="2819" width="4.28515625" style="151" customWidth="1"/>
    <col min="2820" max="2820" width="11.85546875" style="151" customWidth="1"/>
    <col min="2821" max="2821" width="11.42578125" style="151" customWidth="1"/>
    <col min="2822" max="2822" width="17" style="151" customWidth="1"/>
    <col min="2823" max="2823" width="7.140625" style="151" customWidth="1"/>
    <col min="2824" max="2824" width="3" style="151" customWidth="1"/>
    <col min="2825" max="2834" width="2" style="151" customWidth="1"/>
    <col min="2835" max="2835" width="3" style="151" customWidth="1"/>
    <col min="2836" max="2842" width="2" style="151" customWidth="1"/>
    <col min="2843" max="2843" width="9.140625" style="151"/>
    <col min="2844" max="2845" width="4.28515625" style="151" customWidth="1"/>
    <col min="2846" max="2846" width="11.85546875" style="151" customWidth="1"/>
    <col min="2847" max="2847" width="11.42578125" style="151" customWidth="1"/>
    <col min="2848" max="2848" width="17" style="151" customWidth="1"/>
    <col min="2849" max="2849" width="7.140625" style="151" customWidth="1"/>
    <col min="2850" max="2850" width="3" style="151" customWidth="1"/>
    <col min="2851" max="2860" width="2" style="151" customWidth="1"/>
    <col min="2861" max="2861" width="3" style="151" customWidth="1"/>
    <col min="2862" max="2868" width="2" style="151" customWidth="1"/>
    <col min="2869" max="2869" width="9.140625" style="151"/>
    <col min="2870" max="2870" width="4.28515625" style="151" customWidth="1"/>
    <col min="2871" max="2871" width="8.85546875" style="151" customWidth="1"/>
    <col min="2872" max="2872" width="2.85546875" style="151" customWidth="1"/>
    <col min="2873" max="2873" width="19" style="151" customWidth="1"/>
    <col min="2874" max="2874" width="7.140625" style="151" customWidth="1"/>
    <col min="2875" max="2876" width="3" style="151" customWidth="1"/>
    <col min="2877" max="2877" width="2" style="151" customWidth="1"/>
    <col min="2878" max="2878" width="2.7109375" style="151" customWidth="1"/>
    <col min="2879" max="2879" width="3" style="151" customWidth="1"/>
    <col min="2880" max="2880" width="4" style="151" customWidth="1"/>
    <col min="2881" max="2882" width="2.7109375" style="151" customWidth="1"/>
    <col min="2883" max="2884" width="4" style="151" customWidth="1"/>
    <col min="2885" max="2886" width="2.7109375" style="151" customWidth="1"/>
    <col min="2887" max="2887" width="3.28515625" style="151" customWidth="1"/>
    <col min="2888" max="2888" width="3.140625" style="151" customWidth="1"/>
    <col min="2889" max="2889" width="2.7109375" style="151" customWidth="1"/>
    <col min="2890" max="2891" width="4" style="151" customWidth="1"/>
    <col min="2892" max="2897" width="2.85546875" style="151" customWidth="1"/>
    <col min="2898" max="2899" width="4.140625" style="151" bestFit="1" customWidth="1"/>
    <col min="2900" max="2901" width="2.85546875" style="151" bestFit="1" customWidth="1"/>
    <col min="2902" max="2903" width="4.140625" style="151" bestFit="1" customWidth="1"/>
    <col min="2904" max="2905" width="2.85546875" style="151" bestFit="1" customWidth="1"/>
    <col min="2906" max="2906" width="3.42578125" style="151" bestFit="1" customWidth="1"/>
    <col min="2907" max="2907" width="3.28515625" style="151" bestFit="1" customWidth="1"/>
    <col min="2908" max="2908" width="2.85546875" style="151" bestFit="1" customWidth="1"/>
    <col min="2909" max="2910" width="4.140625" style="151" bestFit="1" customWidth="1"/>
    <col min="2911" max="2912" width="2.85546875" style="151" bestFit="1" customWidth="1"/>
    <col min="2913" max="2916" width="2.85546875" style="151" customWidth="1"/>
    <col min="2917" max="2917" width="9.140625" style="151"/>
    <col min="2918" max="2918" width="3.140625" style="151" customWidth="1"/>
    <col min="2919" max="2919" width="16.7109375" style="151" customWidth="1"/>
    <col min="2920" max="2920" width="9.140625" style="151"/>
    <col min="2921" max="2939" width="2.7109375" style="151" customWidth="1"/>
    <col min="2940" max="2943" width="2.85546875" style="151" customWidth="1"/>
    <col min="2944" max="2958" width="2.7109375" style="151" customWidth="1"/>
    <col min="2959" max="2962" width="2.85546875" style="151" customWidth="1"/>
    <col min="2963" max="2963" width="9.140625" style="151"/>
    <col min="2964" max="2965" width="4.28515625" style="151" customWidth="1"/>
    <col min="2966" max="2966" width="7.85546875" style="151" customWidth="1"/>
    <col min="2967" max="2967" width="9.5703125" style="151" customWidth="1"/>
    <col min="2968" max="2968" width="15.140625" style="151" customWidth="1"/>
    <col min="2969" max="2969" width="7.140625" style="151" customWidth="1"/>
    <col min="2970" max="2970" width="3" style="151" customWidth="1"/>
    <col min="2971" max="2971" width="2" style="151" customWidth="1"/>
    <col min="2972" max="2972" width="2.5703125" style="151" customWidth="1"/>
    <col min="2973" max="2976" width="2" style="151" customWidth="1"/>
    <col min="2977" max="2977" width="3" style="151" customWidth="1"/>
    <col min="2978" max="2983" width="2" style="151" customWidth="1"/>
    <col min="2984" max="2984" width="9.140625" style="151"/>
    <col min="2985" max="2986" width="4.28515625" style="151" customWidth="1"/>
    <col min="2987" max="2987" width="9.5703125" style="151" customWidth="1"/>
    <col min="2988" max="2988" width="9.5703125" style="151" bestFit="1" customWidth="1"/>
    <col min="2989" max="2989" width="15.140625" style="151" bestFit="1" customWidth="1"/>
    <col min="2990" max="2990" width="7.140625" style="151" customWidth="1"/>
    <col min="2991" max="2991" width="3" style="151" bestFit="1" customWidth="1"/>
    <col min="2992" max="2992" width="2" style="151" bestFit="1" customWidth="1"/>
    <col min="2993" max="2993" width="2.5703125" style="151" customWidth="1"/>
    <col min="2994" max="2997" width="2" style="151" bestFit="1" customWidth="1"/>
    <col min="2998" max="2998" width="3" style="151" bestFit="1" customWidth="1"/>
    <col min="2999" max="3004" width="2" style="151" bestFit="1" customWidth="1"/>
    <col min="3005" max="3073" width="9.140625" style="151"/>
    <col min="3074" max="3075" width="4.28515625" style="151" customWidth="1"/>
    <col min="3076" max="3076" width="11.85546875" style="151" customWidth="1"/>
    <col min="3077" max="3077" width="11.42578125" style="151" customWidth="1"/>
    <col min="3078" max="3078" width="17" style="151" customWidth="1"/>
    <col min="3079" max="3079" width="7.140625" style="151" customWidth="1"/>
    <col min="3080" max="3080" width="3" style="151" customWidth="1"/>
    <col min="3081" max="3090" width="2" style="151" customWidth="1"/>
    <col min="3091" max="3091" width="3" style="151" customWidth="1"/>
    <col min="3092" max="3098" width="2" style="151" customWidth="1"/>
    <col min="3099" max="3099" width="9.140625" style="151"/>
    <col min="3100" max="3101" width="4.28515625" style="151" customWidth="1"/>
    <col min="3102" max="3102" width="11.85546875" style="151" customWidth="1"/>
    <col min="3103" max="3103" width="11.42578125" style="151" customWidth="1"/>
    <col min="3104" max="3104" width="17" style="151" customWidth="1"/>
    <col min="3105" max="3105" width="7.140625" style="151" customWidth="1"/>
    <col min="3106" max="3106" width="3" style="151" customWidth="1"/>
    <col min="3107" max="3116" width="2" style="151" customWidth="1"/>
    <col min="3117" max="3117" width="3" style="151" customWidth="1"/>
    <col min="3118" max="3124" width="2" style="151" customWidth="1"/>
    <col min="3125" max="3125" width="9.140625" style="151"/>
    <col min="3126" max="3126" width="4.28515625" style="151" customWidth="1"/>
    <col min="3127" max="3127" width="8.85546875" style="151" customWidth="1"/>
    <col min="3128" max="3128" width="2.85546875" style="151" customWidth="1"/>
    <col min="3129" max="3129" width="19" style="151" customWidth="1"/>
    <col min="3130" max="3130" width="7.140625" style="151" customWidth="1"/>
    <col min="3131" max="3132" width="3" style="151" customWidth="1"/>
    <col min="3133" max="3133" width="2" style="151" customWidth="1"/>
    <col min="3134" max="3134" width="2.7109375" style="151" customWidth="1"/>
    <col min="3135" max="3135" width="3" style="151" customWidth="1"/>
    <col min="3136" max="3136" width="4" style="151" customWidth="1"/>
    <col min="3137" max="3138" width="2.7109375" style="151" customWidth="1"/>
    <col min="3139" max="3140" width="4" style="151" customWidth="1"/>
    <col min="3141" max="3142" width="2.7109375" style="151" customWidth="1"/>
    <col min="3143" max="3143" width="3.28515625" style="151" customWidth="1"/>
    <col min="3144" max="3144" width="3.140625" style="151" customWidth="1"/>
    <col min="3145" max="3145" width="2.7109375" style="151" customWidth="1"/>
    <col min="3146" max="3147" width="4" style="151" customWidth="1"/>
    <col min="3148" max="3153" width="2.85546875" style="151" customWidth="1"/>
    <col min="3154" max="3155" width="4.140625" style="151" bestFit="1" customWidth="1"/>
    <col min="3156" max="3157" width="2.85546875" style="151" bestFit="1" customWidth="1"/>
    <col min="3158" max="3159" width="4.140625" style="151" bestFit="1" customWidth="1"/>
    <col min="3160" max="3161" width="2.85546875" style="151" bestFit="1" customWidth="1"/>
    <col min="3162" max="3162" width="3.42578125" style="151" bestFit="1" customWidth="1"/>
    <col min="3163" max="3163" width="3.28515625" style="151" bestFit="1" customWidth="1"/>
    <col min="3164" max="3164" width="2.85546875" style="151" bestFit="1" customWidth="1"/>
    <col min="3165" max="3166" width="4.140625" style="151" bestFit="1" customWidth="1"/>
    <col min="3167" max="3168" width="2.85546875" style="151" bestFit="1" customWidth="1"/>
    <col min="3169" max="3172" width="2.85546875" style="151" customWidth="1"/>
    <col min="3173" max="3173" width="9.140625" style="151"/>
    <col min="3174" max="3174" width="3.140625" style="151" customWidth="1"/>
    <col min="3175" max="3175" width="16.7109375" style="151" customWidth="1"/>
    <col min="3176" max="3176" width="9.140625" style="151"/>
    <col min="3177" max="3195" width="2.7109375" style="151" customWidth="1"/>
    <col min="3196" max="3199" width="2.85546875" style="151" customWidth="1"/>
    <col min="3200" max="3214" width="2.7109375" style="151" customWidth="1"/>
    <col min="3215" max="3218" width="2.85546875" style="151" customWidth="1"/>
    <col min="3219" max="3219" width="9.140625" style="151"/>
    <col min="3220" max="3221" width="4.28515625" style="151" customWidth="1"/>
    <col min="3222" max="3222" width="7.85546875" style="151" customWidth="1"/>
    <col min="3223" max="3223" width="9.5703125" style="151" customWidth="1"/>
    <col min="3224" max="3224" width="15.140625" style="151" customWidth="1"/>
    <col min="3225" max="3225" width="7.140625" style="151" customWidth="1"/>
    <col min="3226" max="3226" width="3" style="151" customWidth="1"/>
    <col min="3227" max="3227" width="2" style="151" customWidth="1"/>
    <col min="3228" max="3228" width="2.5703125" style="151" customWidth="1"/>
    <col min="3229" max="3232" width="2" style="151" customWidth="1"/>
    <col min="3233" max="3233" width="3" style="151" customWidth="1"/>
    <col min="3234" max="3239" width="2" style="151" customWidth="1"/>
    <col min="3240" max="3240" width="9.140625" style="151"/>
    <col min="3241" max="3242" width="4.28515625" style="151" customWidth="1"/>
    <col min="3243" max="3243" width="9.5703125" style="151" customWidth="1"/>
    <col min="3244" max="3244" width="9.5703125" style="151" bestFit="1" customWidth="1"/>
    <col min="3245" max="3245" width="15.140625" style="151" bestFit="1" customWidth="1"/>
    <col min="3246" max="3246" width="7.140625" style="151" customWidth="1"/>
    <col min="3247" max="3247" width="3" style="151" bestFit="1" customWidth="1"/>
    <col min="3248" max="3248" width="2" style="151" bestFit="1" customWidth="1"/>
    <col min="3249" max="3249" width="2.5703125" style="151" customWidth="1"/>
    <col min="3250" max="3253" width="2" style="151" bestFit="1" customWidth="1"/>
    <col min="3254" max="3254" width="3" style="151" bestFit="1" customWidth="1"/>
    <col min="3255" max="3260" width="2" style="151" bestFit="1" customWidth="1"/>
    <col min="3261" max="3329" width="9.140625" style="151"/>
    <col min="3330" max="3331" width="4.28515625" style="151" customWidth="1"/>
    <col min="3332" max="3332" width="11.85546875" style="151" customWidth="1"/>
    <col min="3333" max="3333" width="11.42578125" style="151" customWidth="1"/>
    <col min="3334" max="3334" width="17" style="151" customWidth="1"/>
    <col min="3335" max="3335" width="7.140625" style="151" customWidth="1"/>
    <col min="3336" max="3336" width="3" style="151" customWidth="1"/>
    <col min="3337" max="3346" width="2" style="151" customWidth="1"/>
    <col min="3347" max="3347" width="3" style="151" customWidth="1"/>
    <col min="3348" max="3354" width="2" style="151" customWidth="1"/>
    <col min="3355" max="3355" width="9.140625" style="151"/>
    <col min="3356" max="3357" width="4.28515625" style="151" customWidth="1"/>
    <col min="3358" max="3358" width="11.85546875" style="151" customWidth="1"/>
    <col min="3359" max="3359" width="11.42578125" style="151" customWidth="1"/>
    <col min="3360" max="3360" width="17" style="151" customWidth="1"/>
    <col min="3361" max="3361" width="7.140625" style="151" customWidth="1"/>
    <col min="3362" max="3362" width="3" style="151" customWidth="1"/>
    <col min="3363" max="3372" width="2" style="151" customWidth="1"/>
    <col min="3373" max="3373" width="3" style="151" customWidth="1"/>
    <col min="3374" max="3380" width="2" style="151" customWidth="1"/>
    <col min="3381" max="3381" width="9.140625" style="151"/>
    <col min="3382" max="3382" width="4.28515625" style="151" customWidth="1"/>
    <col min="3383" max="3383" width="8.85546875" style="151" customWidth="1"/>
    <col min="3384" max="3384" width="2.85546875" style="151" customWidth="1"/>
    <col min="3385" max="3385" width="19" style="151" customWidth="1"/>
    <col min="3386" max="3386" width="7.140625" style="151" customWidth="1"/>
    <col min="3387" max="3388" width="3" style="151" customWidth="1"/>
    <col min="3389" max="3389" width="2" style="151" customWidth="1"/>
    <col min="3390" max="3390" width="2.7109375" style="151" customWidth="1"/>
    <col min="3391" max="3391" width="3" style="151" customWidth="1"/>
    <col min="3392" max="3392" width="4" style="151" customWidth="1"/>
    <col min="3393" max="3394" width="2.7109375" style="151" customWidth="1"/>
    <col min="3395" max="3396" width="4" style="151" customWidth="1"/>
    <col min="3397" max="3398" width="2.7109375" style="151" customWidth="1"/>
    <col min="3399" max="3399" width="3.28515625" style="151" customWidth="1"/>
    <col min="3400" max="3400" width="3.140625" style="151" customWidth="1"/>
    <col min="3401" max="3401" width="2.7109375" style="151" customWidth="1"/>
    <col min="3402" max="3403" width="4" style="151" customWidth="1"/>
    <col min="3404" max="3409" width="2.85546875" style="151" customWidth="1"/>
    <col min="3410" max="3411" width="4.140625" style="151" bestFit="1" customWidth="1"/>
    <col min="3412" max="3413" width="2.85546875" style="151" bestFit="1" customWidth="1"/>
    <col min="3414" max="3415" width="4.140625" style="151" bestFit="1" customWidth="1"/>
    <col min="3416" max="3417" width="2.85546875" style="151" bestFit="1" customWidth="1"/>
    <col min="3418" max="3418" width="3.42578125" style="151" bestFit="1" customWidth="1"/>
    <col min="3419" max="3419" width="3.28515625" style="151" bestFit="1" customWidth="1"/>
    <col min="3420" max="3420" width="2.85546875" style="151" bestFit="1" customWidth="1"/>
    <col min="3421" max="3422" width="4.140625" style="151" bestFit="1" customWidth="1"/>
    <col min="3423" max="3424" width="2.85546875" style="151" bestFit="1" customWidth="1"/>
    <col min="3425" max="3428" width="2.85546875" style="151" customWidth="1"/>
    <col min="3429" max="3429" width="9.140625" style="151"/>
    <col min="3430" max="3430" width="3.140625" style="151" customWidth="1"/>
    <col min="3431" max="3431" width="16.7109375" style="151" customWidth="1"/>
    <col min="3432" max="3432" width="9.140625" style="151"/>
    <col min="3433" max="3451" width="2.7109375" style="151" customWidth="1"/>
    <col min="3452" max="3455" width="2.85546875" style="151" customWidth="1"/>
    <col min="3456" max="3470" width="2.7109375" style="151" customWidth="1"/>
    <col min="3471" max="3474" width="2.85546875" style="151" customWidth="1"/>
    <col min="3475" max="3475" width="9.140625" style="151"/>
    <col min="3476" max="3477" width="4.28515625" style="151" customWidth="1"/>
    <col min="3478" max="3478" width="7.85546875" style="151" customWidth="1"/>
    <col min="3479" max="3479" width="9.5703125" style="151" customWidth="1"/>
    <col min="3480" max="3480" width="15.140625" style="151" customWidth="1"/>
    <col min="3481" max="3481" width="7.140625" style="151" customWidth="1"/>
    <col min="3482" max="3482" width="3" style="151" customWidth="1"/>
    <col min="3483" max="3483" width="2" style="151" customWidth="1"/>
    <col min="3484" max="3484" width="2.5703125" style="151" customWidth="1"/>
    <col min="3485" max="3488" width="2" style="151" customWidth="1"/>
    <col min="3489" max="3489" width="3" style="151" customWidth="1"/>
    <col min="3490" max="3495" width="2" style="151" customWidth="1"/>
    <col min="3496" max="3496" width="9.140625" style="151"/>
    <col min="3497" max="3498" width="4.28515625" style="151" customWidth="1"/>
    <col min="3499" max="3499" width="9.5703125" style="151" customWidth="1"/>
    <col min="3500" max="3500" width="9.5703125" style="151" bestFit="1" customWidth="1"/>
    <col min="3501" max="3501" width="15.140625" style="151" bestFit="1" customWidth="1"/>
    <col min="3502" max="3502" width="7.140625" style="151" customWidth="1"/>
    <col min="3503" max="3503" width="3" style="151" bestFit="1" customWidth="1"/>
    <col min="3504" max="3504" width="2" style="151" bestFit="1" customWidth="1"/>
    <col min="3505" max="3505" width="2.5703125" style="151" customWidth="1"/>
    <col min="3506" max="3509" width="2" style="151" bestFit="1" customWidth="1"/>
    <col min="3510" max="3510" width="3" style="151" bestFit="1" customWidth="1"/>
    <col min="3511" max="3516" width="2" style="151" bestFit="1" customWidth="1"/>
    <col min="3517" max="3585" width="9.140625" style="151"/>
    <col min="3586" max="3587" width="4.28515625" style="151" customWidth="1"/>
    <col min="3588" max="3588" width="11.85546875" style="151" customWidth="1"/>
    <col min="3589" max="3589" width="11.42578125" style="151" customWidth="1"/>
    <col min="3590" max="3590" width="17" style="151" customWidth="1"/>
    <col min="3591" max="3591" width="7.140625" style="151" customWidth="1"/>
    <col min="3592" max="3592" width="3" style="151" customWidth="1"/>
    <col min="3593" max="3602" width="2" style="151" customWidth="1"/>
    <col min="3603" max="3603" width="3" style="151" customWidth="1"/>
    <col min="3604" max="3610" width="2" style="151" customWidth="1"/>
    <col min="3611" max="3611" width="9.140625" style="151"/>
    <col min="3612" max="3613" width="4.28515625" style="151" customWidth="1"/>
    <col min="3614" max="3614" width="11.85546875" style="151" customWidth="1"/>
    <col min="3615" max="3615" width="11.42578125" style="151" customWidth="1"/>
    <col min="3616" max="3616" width="17" style="151" customWidth="1"/>
    <col min="3617" max="3617" width="7.140625" style="151" customWidth="1"/>
    <col min="3618" max="3618" width="3" style="151" customWidth="1"/>
    <col min="3619" max="3628" width="2" style="151" customWidth="1"/>
    <col min="3629" max="3629" width="3" style="151" customWidth="1"/>
    <col min="3630" max="3636" width="2" style="151" customWidth="1"/>
    <col min="3637" max="3637" width="9.140625" style="151"/>
    <col min="3638" max="3638" width="4.28515625" style="151" customWidth="1"/>
    <col min="3639" max="3639" width="8.85546875" style="151" customWidth="1"/>
    <col min="3640" max="3640" width="2.85546875" style="151" customWidth="1"/>
    <col min="3641" max="3641" width="19" style="151" customWidth="1"/>
    <col min="3642" max="3642" width="7.140625" style="151" customWidth="1"/>
    <col min="3643" max="3644" width="3" style="151" customWidth="1"/>
    <col min="3645" max="3645" width="2" style="151" customWidth="1"/>
    <col min="3646" max="3646" width="2.7109375" style="151" customWidth="1"/>
    <col min="3647" max="3647" width="3" style="151" customWidth="1"/>
    <col min="3648" max="3648" width="4" style="151" customWidth="1"/>
    <col min="3649" max="3650" width="2.7109375" style="151" customWidth="1"/>
    <col min="3651" max="3652" width="4" style="151" customWidth="1"/>
    <col min="3653" max="3654" width="2.7109375" style="151" customWidth="1"/>
    <col min="3655" max="3655" width="3.28515625" style="151" customWidth="1"/>
    <col min="3656" max="3656" width="3.140625" style="151" customWidth="1"/>
    <col min="3657" max="3657" width="2.7109375" style="151" customWidth="1"/>
    <col min="3658" max="3659" width="4" style="151" customWidth="1"/>
    <col min="3660" max="3665" width="2.85546875" style="151" customWidth="1"/>
    <col min="3666" max="3667" width="4.140625" style="151" bestFit="1" customWidth="1"/>
    <col min="3668" max="3669" width="2.85546875" style="151" bestFit="1" customWidth="1"/>
    <col min="3670" max="3671" width="4.140625" style="151" bestFit="1" customWidth="1"/>
    <col min="3672" max="3673" width="2.85546875" style="151" bestFit="1" customWidth="1"/>
    <col min="3674" max="3674" width="3.42578125" style="151" bestFit="1" customWidth="1"/>
    <col min="3675" max="3675" width="3.28515625" style="151" bestFit="1" customWidth="1"/>
    <col min="3676" max="3676" width="2.85546875" style="151" bestFit="1" customWidth="1"/>
    <col min="3677" max="3678" width="4.140625" style="151" bestFit="1" customWidth="1"/>
    <col min="3679" max="3680" width="2.85546875" style="151" bestFit="1" customWidth="1"/>
    <col min="3681" max="3684" width="2.85546875" style="151" customWidth="1"/>
    <col min="3685" max="3685" width="9.140625" style="151"/>
    <col min="3686" max="3686" width="3.140625" style="151" customWidth="1"/>
    <col min="3687" max="3687" width="16.7109375" style="151" customWidth="1"/>
    <col min="3688" max="3688" width="9.140625" style="151"/>
    <col min="3689" max="3707" width="2.7109375" style="151" customWidth="1"/>
    <col min="3708" max="3711" width="2.85546875" style="151" customWidth="1"/>
    <col min="3712" max="3726" width="2.7109375" style="151" customWidth="1"/>
    <col min="3727" max="3730" width="2.85546875" style="151" customWidth="1"/>
    <col min="3731" max="3731" width="9.140625" style="151"/>
    <col min="3732" max="3733" width="4.28515625" style="151" customWidth="1"/>
    <col min="3734" max="3734" width="7.85546875" style="151" customWidth="1"/>
    <col min="3735" max="3735" width="9.5703125" style="151" customWidth="1"/>
    <col min="3736" max="3736" width="15.140625" style="151" customWidth="1"/>
    <col min="3737" max="3737" width="7.140625" style="151" customWidth="1"/>
    <col min="3738" max="3738" width="3" style="151" customWidth="1"/>
    <col min="3739" max="3739" width="2" style="151" customWidth="1"/>
    <col min="3740" max="3740" width="2.5703125" style="151" customWidth="1"/>
    <col min="3741" max="3744" width="2" style="151" customWidth="1"/>
    <col min="3745" max="3745" width="3" style="151" customWidth="1"/>
    <col min="3746" max="3751" width="2" style="151" customWidth="1"/>
    <col min="3752" max="3752" width="9.140625" style="151"/>
    <col min="3753" max="3754" width="4.28515625" style="151" customWidth="1"/>
    <col min="3755" max="3755" width="9.5703125" style="151" customWidth="1"/>
    <col min="3756" max="3756" width="9.5703125" style="151" bestFit="1" customWidth="1"/>
    <col min="3757" max="3757" width="15.140625" style="151" bestFit="1" customWidth="1"/>
    <col min="3758" max="3758" width="7.140625" style="151" customWidth="1"/>
    <col min="3759" max="3759" width="3" style="151" bestFit="1" customWidth="1"/>
    <col min="3760" max="3760" width="2" style="151" bestFit="1" customWidth="1"/>
    <col min="3761" max="3761" width="2.5703125" style="151" customWidth="1"/>
    <col min="3762" max="3765" width="2" style="151" bestFit="1" customWidth="1"/>
    <col min="3766" max="3766" width="3" style="151" bestFit="1" customWidth="1"/>
    <col min="3767" max="3772" width="2" style="151" bestFit="1" customWidth="1"/>
    <col min="3773" max="3841" width="9.140625" style="151"/>
    <col min="3842" max="3843" width="4.28515625" style="151" customWidth="1"/>
    <col min="3844" max="3844" width="11.85546875" style="151" customWidth="1"/>
    <col min="3845" max="3845" width="11.42578125" style="151" customWidth="1"/>
    <col min="3846" max="3846" width="17" style="151" customWidth="1"/>
    <col min="3847" max="3847" width="7.140625" style="151" customWidth="1"/>
    <col min="3848" max="3848" width="3" style="151" customWidth="1"/>
    <col min="3849" max="3858" width="2" style="151" customWidth="1"/>
    <col min="3859" max="3859" width="3" style="151" customWidth="1"/>
    <col min="3860" max="3866" width="2" style="151" customWidth="1"/>
    <col min="3867" max="3867" width="9.140625" style="151"/>
    <col min="3868" max="3869" width="4.28515625" style="151" customWidth="1"/>
    <col min="3870" max="3870" width="11.85546875" style="151" customWidth="1"/>
    <col min="3871" max="3871" width="11.42578125" style="151" customWidth="1"/>
    <col min="3872" max="3872" width="17" style="151" customWidth="1"/>
    <col min="3873" max="3873" width="7.140625" style="151" customWidth="1"/>
    <col min="3874" max="3874" width="3" style="151" customWidth="1"/>
    <col min="3875" max="3884" width="2" style="151" customWidth="1"/>
    <col min="3885" max="3885" width="3" style="151" customWidth="1"/>
    <col min="3886" max="3892" width="2" style="151" customWidth="1"/>
    <col min="3893" max="3893" width="9.140625" style="151"/>
    <col min="3894" max="3894" width="4.28515625" style="151" customWidth="1"/>
    <col min="3895" max="3895" width="8.85546875" style="151" customWidth="1"/>
    <col min="3896" max="3896" width="2.85546875" style="151" customWidth="1"/>
    <col min="3897" max="3897" width="19" style="151" customWidth="1"/>
    <col min="3898" max="3898" width="7.140625" style="151" customWidth="1"/>
    <col min="3899" max="3900" width="3" style="151" customWidth="1"/>
    <col min="3901" max="3901" width="2" style="151" customWidth="1"/>
    <col min="3902" max="3902" width="2.7109375" style="151" customWidth="1"/>
    <col min="3903" max="3903" width="3" style="151" customWidth="1"/>
    <col min="3904" max="3904" width="4" style="151" customWidth="1"/>
    <col min="3905" max="3906" width="2.7109375" style="151" customWidth="1"/>
    <col min="3907" max="3908" width="4" style="151" customWidth="1"/>
    <col min="3909" max="3910" width="2.7109375" style="151" customWidth="1"/>
    <col min="3911" max="3911" width="3.28515625" style="151" customWidth="1"/>
    <col min="3912" max="3912" width="3.140625" style="151" customWidth="1"/>
    <col min="3913" max="3913" width="2.7109375" style="151" customWidth="1"/>
    <col min="3914" max="3915" width="4" style="151" customWidth="1"/>
    <col min="3916" max="3921" width="2.85546875" style="151" customWidth="1"/>
    <col min="3922" max="3923" width="4.140625" style="151" bestFit="1" customWidth="1"/>
    <col min="3924" max="3925" width="2.85546875" style="151" bestFit="1" customWidth="1"/>
    <col min="3926" max="3927" width="4.140625" style="151" bestFit="1" customWidth="1"/>
    <col min="3928" max="3929" width="2.85546875" style="151" bestFit="1" customWidth="1"/>
    <col min="3930" max="3930" width="3.42578125" style="151" bestFit="1" customWidth="1"/>
    <col min="3931" max="3931" width="3.28515625" style="151" bestFit="1" customWidth="1"/>
    <col min="3932" max="3932" width="2.85546875" style="151" bestFit="1" customWidth="1"/>
    <col min="3933" max="3934" width="4.140625" style="151" bestFit="1" customWidth="1"/>
    <col min="3935" max="3936" width="2.85546875" style="151" bestFit="1" customWidth="1"/>
    <col min="3937" max="3940" width="2.85546875" style="151" customWidth="1"/>
    <col min="3941" max="3941" width="9.140625" style="151"/>
    <col min="3942" max="3942" width="3.140625" style="151" customWidth="1"/>
    <col min="3943" max="3943" width="16.7109375" style="151" customWidth="1"/>
    <col min="3944" max="3944" width="9.140625" style="151"/>
    <col min="3945" max="3963" width="2.7109375" style="151" customWidth="1"/>
    <col min="3964" max="3967" width="2.85546875" style="151" customWidth="1"/>
    <col min="3968" max="3982" width="2.7109375" style="151" customWidth="1"/>
    <col min="3983" max="3986" width="2.85546875" style="151" customWidth="1"/>
    <col min="3987" max="3987" width="9.140625" style="151"/>
    <col min="3988" max="3989" width="4.28515625" style="151" customWidth="1"/>
    <col min="3990" max="3990" width="7.85546875" style="151" customWidth="1"/>
    <col min="3991" max="3991" width="9.5703125" style="151" customWidth="1"/>
    <col min="3992" max="3992" width="15.140625" style="151" customWidth="1"/>
    <col min="3993" max="3993" width="7.140625" style="151" customWidth="1"/>
    <col min="3994" max="3994" width="3" style="151" customWidth="1"/>
    <col min="3995" max="3995" width="2" style="151" customWidth="1"/>
    <col min="3996" max="3996" width="2.5703125" style="151" customWidth="1"/>
    <col min="3997" max="4000" width="2" style="151" customWidth="1"/>
    <col min="4001" max="4001" width="3" style="151" customWidth="1"/>
    <col min="4002" max="4007" width="2" style="151" customWidth="1"/>
    <col min="4008" max="4008" width="9.140625" style="151"/>
    <col min="4009" max="4010" width="4.28515625" style="151" customWidth="1"/>
    <col min="4011" max="4011" width="9.5703125" style="151" customWidth="1"/>
    <col min="4012" max="4012" width="9.5703125" style="151" bestFit="1" customWidth="1"/>
    <col min="4013" max="4013" width="15.140625" style="151" bestFit="1" customWidth="1"/>
    <col min="4014" max="4014" width="7.140625" style="151" customWidth="1"/>
    <col min="4015" max="4015" width="3" style="151" bestFit="1" customWidth="1"/>
    <col min="4016" max="4016" width="2" style="151" bestFit="1" customWidth="1"/>
    <col min="4017" max="4017" width="2.5703125" style="151" customWidth="1"/>
    <col min="4018" max="4021" width="2" style="151" bestFit="1" customWidth="1"/>
    <col min="4022" max="4022" width="3" style="151" bestFit="1" customWidth="1"/>
    <col min="4023" max="4028" width="2" style="151" bestFit="1" customWidth="1"/>
    <col min="4029" max="4097" width="9.140625" style="151"/>
    <col min="4098" max="4099" width="4.28515625" style="151" customWidth="1"/>
    <col min="4100" max="4100" width="11.85546875" style="151" customWidth="1"/>
    <col min="4101" max="4101" width="11.42578125" style="151" customWidth="1"/>
    <col min="4102" max="4102" width="17" style="151" customWidth="1"/>
    <col min="4103" max="4103" width="7.140625" style="151" customWidth="1"/>
    <col min="4104" max="4104" width="3" style="151" customWidth="1"/>
    <col min="4105" max="4114" width="2" style="151" customWidth="1"/>
    <col min="4115" max="4115" width="3" style="151" customWidth="1"/>
    <col min="4116" max="4122" width="2" style="151" customWidth="1"/>
    <col min="4123" max="4123" width="9.140625" style="151"/>
    <col min="4124" max="4125" width="4.28515625" style="151" customWidth="1"/>
    <col min="4126" max="4126" width="11.85546875" style="151" customWidth="1"/>
    <col min="4127" max="4127" width="11.42578125" style="151" customWidth="1"/>
    <col min="4128" max="4128" width="17" style="151" customWidth="1"/>
    <col min="4129" max="4129" width="7.140625" style="151" customWidth="1"/>
    <col min="4130" max="4130" width="3" style="151" customWidth="1"/>
    <col min="4131" max="4140" width="2" style="151" customWidth="1"/>
    <col min="4141" max="4141" width="3" style="151" customWidth="1"/>
    <col min="4142" max="4148" width="2" style="151" customWidth="1"/>
    <col min="4149" max="4149" width="9.140625" style="151"/>
    <col min="4150" max="4150" width="4.28515625" style="151" customWidth="1"/>
    <col min="4151" max="4151" width="8.85546875" style="151" customWidth="1"/>
    <col min="4152" max="4152" width="2.85546875" style="151" customWidth="1"/>
    <col min="4153" max="4153" width="19" style="151" customWidth="1"/>
    <col min="4154" max="4154" width="7.140625" style="151" customWidth="1"/>
    <col min="4155" max="4156" width="3" style="151" customWidth="1"/>
    <col min="4157" max="4157" width="2" style="151" customWidth="1"/>
    <col min="4158" max="4158" width="2.7109375" style="151" customWidth="1"/>
    <col min="4159" max="4159" width="3" style="151" customWidth="1"/>
    <col min="4160" max="4160" width="4" style="151" customWidth="1"/>
    <col min="4161" max="4162" width="2.7109375" style="151" customWidth="1"/>
    <col min="4163" max="4164" width="4" style="151" customWidth="1"/>
    <col min="4165" max="4166" width="2.7109375" style="151" customWidth="1"/>
    <col min="4167" max="4167" width="3.28515625" style="151" customWidth="1"/>
    <col min="4168" max="4168" width="3.140625" style="151" customWidth="1"/>
    <col min="4169" max="4169" width="2.7109375" style="151" customWidth="1"/>
    <col min="4170" max="4171" width="4" style="151" customWidth="1"/>
    <col min="4172" max="4177" width="2.85546875" style="151" customWidth="1"/>
    <col min="4178" max="4179" width="4.140625" style="151" bestFit="1" customWidth="1"/>
    <col min="4180" max="4181" width="2.85546875" style="151" bestFit="1" customWidth="1"/>
    <col min="4182" max="4183" width="4.140625" style="151" bestFit="1" customWidth="1"/>
    <col min="4184" max="4185" width="2.85546875" style="151" bestFit="1" customWidth="1"/>
    <col min="4186" max="4186" width="3.42578125" style="151" bestFit="1" customWidth="1"/>
    <col min="4187" max="4187" width="3.28515625" style="151" bestFit="1" customWidth="1"/>
    <col min="4188" max="4188" width="2.85546875" style="151" bestFit="1" customWidth="1"/>
    <col min="4189" max="4190" width="4.140625" style="151" bestFit="1" customWidth="1"/>
    <col min="4191" max="4192" width="2.85546875" style="151" bestFit="1" customWidth="1"/>
    <col min="4193" max="4196" width="2.85546875" style="151" customWidth="1"/>
    <col min="4197" max="4197" width="9.140625" style="151"/>
    <col min="4198" max="4198" width="3.140625" style="151" customWidth="1"/>
    <col min="4199" max="4199" width="16.7109375" style="151" customWidth="1"/>
    <col min="4200" max="4200" width="9.140625" style="151"/>
    <col min="4201" max="4219" width="2.7109375" style="151" customWidth="1"/>
    <col min="4220" max="4223" width="2.85546875" style="151" customWidth="1"/>
    <col min="4224" max="4238" width="2.7109375" style="151" customWidth="1"/>
    <col min="4239" max="4242" width="2.85546875" style="151" customWidth="1"/>
    <col min="4243" max="4243" width="9.140625" style="151"/>
    <col min="4244" max="4245" width="4.28515625" style="151" customWidth="1"/>
    <col min="4246" max="4246" width="7.85546875" style="151" customWidth="1"/>
    <col min="4247" max="4247" width="9.5703125" style="151" customWidth="1"/>
    <col min="4248" max="4248" width="15.140625" style="151" customWidth="1"/>
    <col min="4249" max="4249" width="7.140625" style="151" customWidth="1"/>
    <col min="4250" max="4250" width="3" style="151" customWidth="1"/>
    <col min="4251" max="4251" width="2" style="151" customWidth="1"/>
    <col min="4252" max="4252" width="2.5703125" style="151" customWidth="1"/>
    <col min="4253" max="4256" width="2" style="151" customWidth="1"/>
    <col min="4257" max="4257" width="3" style="151" customWidth="1"/>
    <col min="4258" max="4263" width="2" style="151" customWidth="1"/>
    <col min="4264" max="4264" width="9.140625" style="151"/>
    <col min="4265" max="4266" width="4.28515625" style="151" customWidth="1"/>
    <col min="4267" max="4267" width="9.5703125" style="151" customWidth="1"/>
    <col min="4268" max="4268" width="9.5703125" style="151" bestFit="1" customWidth="1"/>
    <col min="4269" max="4269" width="15.140625" style="151" bestFit="1" customWidth="1"/>
    <col min="4270" max="4270" width="7.140625" style="151" customWidth="1"/>
    <col min="4271" max="4271" width="3" style="151" bestFit="1" customWidth="1"/>
    <col min="4272" max="4272" width="2" style="151" bestFit="1" customWidth="1"/>
    <col min="4273" max="4273" width="2.5703125" style="151" customWidth="1"/>
    <col min="4274" max="4277" width="2" style="151" bestFit="1" customWidth="1"/>
    <col min="4278" max="4278" width="3" style="151" bestFit="1" customWidth="1"/>
    <col min="4279" max="4284" width="2" style="151" bestFit="1" customWidth="1"/>
    <col min="4285" max="4353" width="9.140625" style="151"/>
    <col min="4354" max="4355" width="4.28515625" style="151" customWidth="1"/>
    <col min="4356" max="4356" width="11.85546875" style="151" customWidth="1"/>
    <col min="4357" max="4357" width="11.42578125" style="151" customWidth="1"/>
    <col min="4358" max="4358" width="17" style="151" customWidth="1"/>
    <col min="4359" max="4359" width="7.140625" style="151" customWidth="1"/>
    <col min="4360" max="4360" width="3" style="151" customWidth="1"/>
    <col min="4361" max="4370" width="2" style="151" customWidth="1"/>
    <col min="4371" max="4371" width="3" style="151" customWidth="1"/>
    <col min="4372" max="4378" width="2" style="151" customWidth="1"/>
    <col min="4379" max="4379" width="9.140625" style="151"/>
    <col min="4380" max="4381" width="4.28515625" style="151" customWidth="1"/>
    <col min="4382" max="4382" width="11.85546875" style="151" customWidth="1"/>
    <col min="4383" max="4383" width="11.42578125" style="151" customWidth="1"/>
    <col min="4384" max="4384" width="17" style="151" customWidth="1"/>
    <col min="4385" max="4385" width="7.140625" style="151" customWidth="1"/>
    <col min="4386" max="4386" width="3" style="151" customWidth="1"/>
    <col min="4387" max="4396" width="2" style="151" customWidth="1"/>
    <col min="4397" max="4397" width="3" style="151" customWidth="1"/>
    <col min="4398" max="4404" width="2" style="151" customWidth="1"/>
    <col min="4405" max="4405" width="9.140625" style="151"/>
    <col min="4406" max="4406" width="4.28515625" style="151" customWidth="1"/>
    <col min="4407" max="4407" width="8.85546875" style="151" customWidth="1"/>
    <col min="4408" max="4408" width="2.85546875" style="151" customWidth="1"/>
    <col min="4409" max="4409" width="19" style="151" customWidth="1"/>
    <col min="4410" max="4410" width="7.140625" style="151" customWidth="1"/>
    <col min="4411" max="4412" width="3" style="151" customWidth="1"/>
    <col min="4413" max="4413" width="2" style="151" customWidth="1"/>
    <col min="4414" max="4414" width="2.7109375" style="151" customWidth="1"/>
    <col min="4415" max="4415" width="3" style="151" customWidth="1"/>
    <col min="4416" max="4416" width="4" style="151" customWidth="1"/>
    <col min="4417" max="4418" width="2.7109375" style="151" customWidth="1"/>
    <col min="4419" max="4420" width="4" style="151" customWidth="1"/>
    <col min="4421" max="4422" width="2.7109375" style="151" customWidth="1"/>
    <col min="4423" max="4423" width="3.28515625" style="151" customWidth="1"/>
    <col min="4424" max="4424" width="3.140625" style="151" customWidth="1"/>
    <col min="4425" max="4425" width="2.7109375" style="151" customWidth="1"/>
    <col min="4426" max="4427" width="4" style="151" customWidth="1"/>
    <col min="4428" max="4433" width="2.85546875" style="151" customWidth="1"/>
    <col min="4434" max="4435" width="4.140625" style="151" bestFit="1" customWidth="1"/>
    <col min="4436" max="4437" width="2.85546875" style="151" bestFit="1" customWidth="1"/>
    <col min="4438" max="4439" width="4.140625" style="151" bestFit="1" customWidth="1"/>
    <col min="4440" max="4441" width="2.85546875" style="151" bestFit="1" customWidth="1"/>
    <col min="4442" max="4442" width="3.42578125" style="151" bestFit="1" customWidth="1"/>
    <col min="4443" max="4443" width="3.28515625" style="151" bestFit="1" customWidth="1"/>
    <col min="4444" max="4444" width="2.85546875" style="151" bestFit="1" customWidth="1"/>
    <col min="4445" max="4446" width="4.140625" style="151" bestFit="1" customWidth="1"/>
    <col min="4447" max="4448" width="2.85546875" style="151" bestFit="1" customWidth="1"/>
    <col min="4449" max="4452" width="2.85546875" style="151" customWidth="1"/>
    <col min="4453" max="4453" width="9.140625" style="151"/>
    <col min="4454" max="4454" width="3.140625" style="151" customWidth="1"/>
    <col min="4455" max="4455" width="16.7109375" style="151" customWidth="1"/>
    <col min="4456" max="4456" width="9.140625" style="151"/>
    <col min="4457" max="4475" width="2.7109375" style="151" customWidth="1"/>
    <col min="4476" max="4479" width="2.85546875" style="151" customWidth="1"/>
    <col min="4480" max="4494" width="2.7109375" style="151" customWidth="1"/>
    <col min="4495" max="4498" width="2.85546875" style="151" customWidth="1"/>
    <col min="4499" max="4499" width="9.140625" style="151"/>
    <col min="4500" max="4501" width="4.28515625" style="151" customWidth="1"/>
    <col min="4502" max="4502" width="7.85546875" style="151" customWidth="1"/>
    <col min="4503" max="4503" width="9.5703125" style="151" customWidth="1"/>
    <col min="4504" max="4504" width="15.140625" style="151" customWidth="1"/>
    <col min="4505" max="4505" width="7.140625" style="151" customWidth="1"/>
    <col min="4506" max="4506" width="3" style="151" customWidth="1"/>
    <col min="4507" max="4507" width="2" style="151" customWidth="1"/>
    <col min="4508" max="4508" width="2.5703125" style="151" customWidth="1"/>
    <col min="4509" max="4512" width="2" style="151" customWidth="1"/>
    <col min="4513" max="4513" width="3" style="151" customWidth="1"/>
    <col min="4514" max="4519" width="2" style="151" customWidth="1"/>
    <col min="4520" max="4520" width="9.140625" style="151"/>
    <col min="4521" max="4522" width="4.28515625" style="151" customWidth="1"/>
    <col min="4523" max="4523" width="9.5703125" style="151" customWidth="1"/>
    <col min="4524" max="4524" width="9.5703125" style="151" bestFit="1" customWidth="1"/>
    <col min="4525" max="4525" width="15.140625" style="151" bestFit="1" customWidth="1"/>
    <col min="4526" max="4526" width="7.140625" style="151" customWidth="1"/>
    <col min="4527" max="4527" width="3" style="151" bestFit="1" customWidth="1"/>
    <col min="4528" max="4528" width="2" style="151" bestFit="1" customWidth="1"/>
    <col min="4529" max="4529" width="2.5703125" style="151" customWidth="1"/>
    <col min="4530" max="4533" width="2" style="151" bestFit="1" customWidth="1"/>
    <col min="4534" max="4534" width="3" style="151" bestFit="1" customWidth="1"/>
    <col min="4535" max="4540" width="2" style="151" bestFit="1" customWidth="1"/>
    <col min="4541" max="4609" width="9.140625" style="151"/>
    <col min="4610" max="4611" width="4.28515625" style="151" customWidth="1"/>
    <col min="4612" max="4612" width="11.85546875" style="151" customWidth="1"/>
    <col min="4613" max="4613" width="11.42578125" style="151" customWidth="1"/>
    <col min="4614" max="4614" width="17" style="151" customWidth="1"/>
    <col min="4615" max="4615" width="7.140625" style="151" customWidth="1"/>
    <col min="4616" max="4616" width="3" style="151" customWidth="1"/>
    <col min="4617" max="4626" width="2" style="151" customWidth="1"/>
    <col min="4627" max="4627" width="3" style="151" customWidth="1"/>
    <col min="4628" max="4634" width="2" style="151" customWidth="1"/>
    <col min="4635" max="4635" width="9.140625" style="151"/>
    <col min="4636" max="4637" width="4.28515625" style="151" customWidth="1"/>
    <col min="4638" max="4638" width="11.85546875" style="151" customWidth="1"/>
    <col min="4639" max="4639" width="11.42578125" style="151" customWidth="1"/>
    <col min="4640" max="4640" width="17" style="151" customWidth="1"/>
    <col min="4641" max="4641" width="7.140625" style="151" customWidth="1"/>
    <col min="4642" max="4642" width="3" style="151" customWidth="1"/>
    <col min="4643" max="4652" width="2" style="151" customWidth="1"/>
    <col min="4653" max="4653" width="3" style="151" customWidth="1"/>
    <col min="4654" max="4660" width="2" style="151" customWidth="1"/>
    <col min="4661" max="4661" width="9.140625" style="151"/>
    <col min="4662" max="4662" width="4.28515625" style="151" customWidth="1"/>
    <col min="4663" max="4663" width="8.85546875" style="151" customWidth="1"/>
    <col min="4664" max="4664" width="2.85546875" style="151" customWidth="1"/>
    <col min="4665" max="4665" width="19" style="151" customWidth="1"/>
    <col min="4666" max="4666" width="7.140625" style="151" customWidth="1"/>
    <col min="4667" max="4668" width="3" style="151" customWidth="1"/>
    <col min="4669" max="4669" width="2" style="151" customWidth="1"/>
    <col min="4670" max="4670" width="2.7109375" style="151" customWidth="1"/>
    <col min="4671" max="4671" width="3" style="151" customWidth="1"/>
    <col min="4672" max="4672" width="4" style="151" customWidth="1"/>
    <col min="4673" max="4674" width="2.7109375" style="151" customWidth="1"/>
    <col min="4675" max="4676" width="4" style="151" customWidth="1"/>
    <col min="4677" max="4678" width="2.7109375" style="151" customWidth="1"/>
    <col min="4679" max="4679" width="3.28515625" style="151" customWidth="1"/>
    <col min="4680" max="4680" width="3.140625" style="151" customWidth="1"/>
    <col min="4681" max="4681" width="2.7109375" style="151" customWidth="1"/>
    <col min="4682" max="4683" width="4" style="151" customWidth="1"/>
    <col min="4684" max="4689" width="2.85546875" style="151" customWidth="1"/>
    <col min="4690" max="4691" width="4.140625" style="151" bestFit="1" customWidth="1"/>
    <col min="4692" max="4693" width="2.85546875" style="151" bestFit="1" customWidth="1"/>
    <col min="4694" max="4695" width="4.140625" style="151" bestFit="1" customWidth="1"/>
    <col min="4696" max="4697" width="2.85546875" style="151" bestFit="1" customWidth="1"/>
    <col min="4698" max="4698" width="3.42578125" style="151" bestFit="1" customWidth="1"/>
    <col min="4699" max="4699" width="3.28515625" style="151" bestFit="1" customWidth="1"/>
    <col min="4700" max="4700" width="2.85546875" style="151" bestFit="1" customWidth="1"/>
    <col min="4701" max="4702" width="4.140625" style="151" bestFit="1" customWidth="1"/>
    <col min="4703" max="4704" width="2.85546875" style="151" bestFit="1" customWidth="1"/>
    <col min="4705" max="4708" width="2.85546875" style="151" customWidth="1"/>
    <col min="4709" max="4709" width="9.140625" style="151"/>
    <col min="4710" max="4710" width="3.140625" style="151" customWidth="1"/>
    <col min="4711" max="4711" width="16.7109375" style="151" customWidth="1"/>
    <col min="4712" max="4712" width="9.140625" style="151"/>
    <col min="4713" max="4731" width="2.7109375" style="151" customWidth="1"/>
    <col min="4732" max="4735" width="2.85546875" style="151" customWidth="1"/>
    <col min="4736" max="4750" width="2.7109375" style="151" customWidth="1"/>
    <col min="4751" max="4754" width="2.85546875" style="151" customWidth="1"/>
    <col min="4755" max="4755" width="9.140625" style="151"/>
    <col min="4756" max="4757" width="4.28515625" style="151" customWidth="1"/>
    <col min="4758" max="4758" width="7.85546875" style="151" customWidth="1"/>
    <col min="4759" max="4759" width="9.5703125" style="151" customWidth="1"/>
    <col min="4760" max="4760" width="15.140625" style="151" customWidth="1"/>
    <col min="4761" max="4761" width="7.140625" style="151" customWidth="1"/>
    <col min="4762" max="4762" width="3" style="151" customWidth="1"/>
    <col min="4763" max="4763" width="2" style="151" customWidth="1"/>
    <col min="4764" max="4764" width="2.5703125" style="151" customWidth="1"/>
    <col min="4765" max="4768" width="2" style="151" customWidth="1"/>
    <col min="4769" max="4769" width="3" style="151" customWidth="1"/>
    <col min="4770" max="4775" width="2" style="151" customWidth="1"/>
    <col min="4776" max="4776" width="9.140625" style="151"/>
    <col min="4777" max="4778" width="4.28515625" style="151" customWidth="1"/>
    <col min="4779" max="4779" width="9.5703125" style="151" customWidth="1"/>
    <col min="4780" max="4780" width="9.5703125" style="151" bestFit="1" customWidth="1"/>
    <col min="4781" max="4781" width="15.140625" style="151" bestFit="1" customWidth="1"/>
    <col min="4782" max="4782" width="7.140625" style="151" customWidth="1"/>
    <col min="4783" max="4783" width="3" style="151" bestFit="1" customWidth="1"/>
    <col min="4784" max="4784" width="2" style="151" bestFit="1" customWidth="1"/>
    <col min="4785" max="4785" width="2.5703125" style="151" customWidth="1"/>
    <col min="4786" max="4789" width="2" style="151" bestFit="1" customWidth="1"/>
    <col min="4790" max="4790" width="3" style="151" bestFit="1" customWidth="1"/>
    <col min="4791" max="4796" width="2" style="151" bestFit="1" customWidth="1"/>
    <col min="4797" max="4865" width="9.140625" style="151"/>
    <col min="4866" max="4867" width="4.28515625" style="151" customWidth="1"/>
    <col min="4868" max="4868" width="11.85546875" style="151" customWidth="1"/>
    <col min="4869" max="4869" width="11.42578125" style="151" customWidth="1"/>
    <col min="4870" max="4870" width="17" style="151" customWidth="1"/>
    <col min="4871" max="4871" width="7.140625" style="151" customWidth="1"/>
    <col min="4872" max="4872" width="3" style="151" customWidth="1"/>
    <col min="4873" max="4882" width="2" style="151" customWidth="1"/>
    <col min="4883" max="4883" width="3" style="151" customWidth="1"/>
    <col min="4884" max="4890" width="2" style="151" customWidth="1"/>
    <col min="4891" max="4891" width="9.140625" style="151"/>
    <col min="4892" max="4893" width="4.28515625" style="151" customWidth="1"/>
    <col min="4894" max="4894" width="11.85546875" style="151" customWidth="1"/>
    <col min="4895" max="4895" width="11.42578125" style="151" customWidth="1"/>
    <col min="4896" max="4896" width="17" style="151" customWidth="1"/>
    <col min="4897" max="4897" width="7.140625" style="151" customWidth="1"/>
    <col min="4898" max="4898" width="3" style="151" customWidth="1"/>
    <col min="4899" max="4908" width="2" style="151" customWidth="1"/>
    <col min="4909" max="4909" width="3" style="151" customWidth="1"/>
    <col min="4910" max="4916" width="2" style="151" customWidth="1"/>
    <col min="4917" max="4917" width="9.140625" style="151"/>
    <col min="4918" max="4918" width="4.28515625" style="151" customWidth="1"/>
    <col min="4919" max="4919" width="8.85546875" style="151" customWidth="1"/>
    <col min="4920" max="4920" width="2.85546875" style="151" customWidth="1"/>
    <col min="4921" max="4921" width="19" style="151" customWidth="1"/>
    <col min="4922" max="4922" width="7.140625" style="151" customWidth="1"/>
    <col min="4923" max="4924" width="3" style="151" customWidth="1"/>
    <col min="4925" max="4925" width="2" style="151" customWidth="1"/>
    <col min="4926" max="4926" width="2.7109375" style="151" customWidth="1"/>
    <col min="4927" max="4927" width="3" style="151" customWidth="1"/>
    <col min="4928" max="4928" width="4" style="151" customWidth="1"/>
    <col min="4929" max="4930" width="2.7109375" style="151" customWidth="1"/>
    <col min="4931" max="4932" width="4" style="151" customWidth="1"/>
    <col min="4933" max="4934" width="2.7109375" style="151" customWidth="1"/>
    <col min="4935" max="4935" width="3.28515625" style="151" customWidth="1"/>
    <col min="4936" max="4936" width="3.140625" style="151" customWidth="1"/>
    <col min="4937" max="4937" width="2.7109375" style="151" customWidth="1"/>
    <col min="4938" max="4939" width="4" style="151" customWidth="1"/>
    <col min="4940" max="4945" width="2.85546875" style="151" customWidth="1"/>
    <col min="4946" max="4947" width="4.140625" style="151" bestFit="1" customWidth="1"/>
    <col min="4948" max="4949" width="2.85546875" style="151" bestFit="1" customWidth="1"/>
    <col min="4950" max="4951" width="4.140625" style="151" bestFit="1" customWidth="1"/>
    <col min="4952" max="4953" width="2.85546875" style="151" bestFit="1" customWidth="1"/>
    <col min="4954" max="4954" width="3.42578125" style="151" bestFit="1" customWidth="1"/>
    <col min="4955" max="4955" width="3.28515625" style="151" bestFit="1" customWidth="1"/>
    <col min="4956" max="4956" width="2.85546875" style="151" bestFit="1" customWidth="1"/>
    <col min="4957" max="4958" width="4.140625" style="151" bestFit="1" customWidth="1"/>
    <col min="4959" max="4960" width="2.85546875" style="151" bestFit="1" customWidth="1"/>
    <col min="4961" max="4964" width="2.85546875" style="151" customWidth="1"/>
    <col min="4965" max="4965" width="9.140625" style="151"/>
    <col min="4966" max="4966" width="3.140625" style="151" customWidth="1"/>
    <col min="4967" max="4967" width="16.7109375" style="151" customWidth="1"/>
    <col min="4968" max="4968" width="9.140625" style="151"/>
    <col min="4969" max="4987" width="2.7109375" style="151" customWidth="1"/>
    <col min="4988" max="4991" width="2.85546875" style="151" customWidth="1"/>
    <col min="4992" max="5006" width="2.7109375" style="151" customWidth="1"/>
    <col min="5007" max="5010" width="2.85546875" style="151" customWidth="1"/>
    <col min="5011" max="5011" width="9.140625" style="151"/>
    <col min="5012" max="5013" width="4.28515625" style="151" customWidth="1"/>
    <col min="5014" max="5014" width="7.85546875" style="151" customWidth="1"/>
    <col min="5015" max="5015" width="9.5703125" style="151" customWidth="1"/>
    <col min="5016" max="5016" width="15.140625" style="151" customWidth="1"/>
    <col min="5017" max="5017" width="7.140625" style="151" customWidth="1"/>
    <col min="5018" max="5018" width="3" style="151" customWidth="1"/>
    <col min="5019" max="5019" width="2" style="151" customWidth="1"/>
    <col min="5020" max="5020" width="2.5703125" style="151" customWidth="1"/>
    <col min="5021" max="5024" width="2" style="151" customWidth="1"/>
    <col min="5025" max="5025" width="3" style="151" customWidth="1"/>
    <col min="5026" max="5031" width="2" style="151" customWidth="1"/>
    <col min="5032" max="5032" width="9.140625" style="151"/>
    <col min="5033" max="5034" width="4.28515625" style="151" customWidth="1"/>
    <col min="5035" max="5035" width="9.5703125" style="151" customWidth="1"/>
    <col min="5036" max="5036" width="9.5703125" style="151" bestFit="1" customWidth="1"/>
    <col min="5037" max="5037" width="15.140625" style="151" bestFit="1" customWidth="1"/>
    <col min="5038" max="5038" width="7.140625" style="151" customWidth="1"/>
    <col min="5039" max="5039" width="3" style="151" bestFit="1" customWidth="1"/>
    <col min="5040" max="5040" width="2" style="151" bestFit="1" customWidth="1"/>
    <col min="5041" max="5041" width="2.5703125" style="151" customWidth="1"/>
    <col min="5042" max="5045" width="2" style="151" bestFit="1" customWidth="1"/>
    <col min="5046" max="5046" width="3" style="151" bestFit="1" customWidth="1"/>
    <col min="5047" max="5052" width="2" style="151" bestFit="1" customWidth="1"/>
    <col min="5053" max="5121" width="9.140625" style="151"/>
    <col min="5122" max="5123" width="4.28515625" style="151" customWidth="1"/>
    <col min="5124" max="5124" width="11.85546875" style="151" customWidth="1"/>
    <col min="5125" max="5125" width="11.42578125" style="151" customWidth="1"/>
    <col min="5126" max="5126" width="17" style="151" customWidth="1"/>
    <col min="5127" max="5127" width="7.140625" style="151" customWidth="1"/>
    <col min="5128" max="5128" width="3" style="151" customWidth="1"/>
    <col min="5129" max="5138" width="2" style="151" customWidth="1"/>
    <col min="5139" max="5139" width="3" style="151" customWidth="1"/>
    <col min="5140" max="5146" width="2" style="151" customWidth="1"/>
    <col min="5147" max="5147" width="9.140625" style="151"/>
    <col min="5148" max="5149" width="4.28515625" style="151" customWidth="1"/>
    <col min="5150" max="5150" width="11.85546875" style="151" customWidth="1"/>
    <col min="5151" max="5151" width="11.42578125" style="151" customWidth="1"/>
    <col min="5152" max="5152" width="17" style="151" customWidth="1"/>
    <col min="5153" max="5153" width="7.140625" style="151" customWidth="1"/>
    <col min="5154" max="5154" width="3" style="151" customWidth="1"/>
    <col min="5155" max="5164" width="2" style="151" customWidth="1"/>
    <col min="5165" max="5165" width="3" style="151" customWidth="1"/>
    <col min="5166" max="5172" width="2" style="151" customWidth="1"/>
    <col min="5173" max="5173" width="9.140625" style="151"/>
    <col min="5174" max="5174" width="4.28515625" style="151" customWidth="1"/>
    <col min="5175" max="5175" width="8.85546875" style="151" customWidth="1"/>
    <col min="5176" max="5176" width="2.85546875" style="151" customWidth="1"/>
    <col min="5177" max="5177" width="19" style="151" customWidth="1"/>
    <col min="5178" max="5178" width="7.140625" style="151" customWidth="1"/>
    <col min="5179" max="5180" width="3" style="151" customWidth="1"/>
    <col min="5181" max="5181" width="2" style="151" customWidth="1"/>
    <col min="5182" max="5182" width="2.7109375" style="151" customWidth="1"/>
    <col min="5183" max="5183" width="3" style="151" customWidth="1"/>
    <col min="5184" max="5184" width="4" style="151" customWidth="1"/>
    <col min="5185" max="5186" width="2.7109375" style="151" customWidth="1"/>
    <col min="5187" max="5188" width="4" style="151" customWidth="1"/>
    <col min="5189" max="5190" width="2.7109375" style="151" customWidth="1"/>
    <col min="5191" max="5191" width="3.28515625" style="151" customWidth="1"/>
    <col min="5192" max="5192" width="3.140625" style="151" customWidth="1"/>
    <col min="5193" max="5193" width="2.7109375" style="151" customWidth="1"/>
    <col min="5194" max="5195" width="4" style="151" customWidth="1"/>
    <col min="5196" max="5201" width="2.85546875" style="151" customWidth="1"/>
    <col min="5202" max="5203" width="4.140625" style="151" bestFit="1" customWidth="1"/>
    <col min="5204" max="5205" width="2.85546875" style="151" bestFit="1" customWidth="1"/>
    <col min="5206" max="5207" width="4.140625" style="151" bestFit="1" customWidth="1"/>
    <col min="5208" max="5209" width="2.85546875" style="151" bestFit="1" customWidth="1"/>
    <col min="5210" max="5210" width="3.42578125" style="151" bestFit="1" customWidth="1"/>
    <col min="5211" max="5211" width="3.28515625" style="151" bestFit="1" customWidth="1"/>
    <col min="5212" max="5212" width="2.85546875" style="151" bestFit="1" customWidth="1"/>
    <col min="5213" max="5214" width="4.140625" style="151" bestFit="1" customWidth="1"/>
    <col min="5215" max="5216" width="2.85546875" style="151" bestFit="1" customWidth="1"/>
    <col min="5217" max="5220" width="2.85546875" style="151" customWidth="1"/>
    <col min="5221" max="5221" width="9.140625" style="151"/>
    <col min="5222" max="5222" width="3.140625" style="151" customWidth="1"/>
    <col min="5223" max="5223" width="16.7109375" style="151" customWidth="1"/>
    <col min="5224" max="5224" width="9.140625" style="151"/>
    <col min="5225" max="5243" width="2.7109375" style="151" customWidth="1"/>
    <col min="5244" max="5247" width="2.85546875" style="151" customWidth="1"/>
    <col min="5248" max="5262" width="2.7109375" style="151" customWidth="1"/>
    <col min="5263" max="5266" width="2.85546875" style="151" customWidth="1"/>
    <col min="5267" max="5267" width="9.140625" style="151"/>
    <col min="5268" max="5269" width="4.28515625" style="151" customWidth="1"/>
    <col min="5270" max="5270" width="7.85546875" style="151" customWidth="1"/>
    <col min="5271" max="5271" width="9.5703125" style="151" customWidth="1"/>
    <col min="5272" max="5272" width="15.140625" style="151" customWidth="1"/>
    <col min="5273" max="5273" width="7.140625" style="151" customWidth="1"/>
    <col min="5274" max="5274" width="3" style="151" customWidth="1"/>
    <col min="5275" max="5275" width="2" style="151" customWidth="1"/>
    <col min="5276" max="5276" width="2.5703125" style="151" customWidth="1"/>
    <col min="5277" max="5280" width="2" style="151" customWidth="1"/>
    <col min="5281" max="5281" width="3" style="151" customWidth="1"/>
    <col min="5282" max="5287" width="2" style="151" customWidth="1"/>
    <col min="5288" max="5288" width="9.140625" style="151"/>
    <col min="5289" max="5290" width="4.28515625" style="151" customWidth="1"/>
    <col min="5291" max="5291" width="9.5703125" style="151" customWidth="1"/>
    <col min="5292" max="5292" width="9.5703125" style="151" bestFit="1" customWidth="1"/>
    <col min="5293" max="5293" width="15.140625" style="151" bestFit="1" customWidth="1"/>
    <col min="5294" max="5294" width="7.140625" style="151" customWidth="1"/>
    <col min="5295" max="5295" width="3" style="151" bestFit="1" customWidth="1"/>
    <col min="5296" max="5296" width="2" style="151" bestFit="1" customWidth="1"/>
    <col min="5297" max="5297" width="2.5703125" style="151" customWidth="1"/>
    <col min="5298" max="5301" width="2" style="151" bestFit="1" customWidth="1"/>
    <col min="5302" max="5302" width="3" style="151" bestFit="1" customWidth="1"/>
    <col min="5303" max="5308" width="2" style="151" bestFit="1" customWidth="1"/>
    <col min="5309" max="5377" width="9.140625" style="151"/>
    <col min="5378" max="5379" width="4.28515625" style="151" customWidth="1"/>
    <col min="5380" max="5380" width="11.85546875" style="151" customWidth="1"/>
    <col min="5381" max="5381" width="11.42578125" style="151" customWidth="1"/>
    <col min="5382" max="5382" width="17" style="151" customWidth="1"/>
    <col min="5383" max="5383" width="7.140625" style="151" customWidth="1"/>
    <col min="5384" max="5384" width="3" style="151" customWidth="1"/>
    <col min="5385" max="5394" width="2" style="151" customWidth="1"/>
    <col min="5395" max="5395" width="3" style="151" customWidth="1"/>
    <col min="5396" max="5402" width="2" style="151" customWidth="1"/>
    <col min="5403" max="5403" width="9.140625" style="151"/>
    <col min="5404" max="5405" width="4.28515625" style="151" customWidth="1"/>
    <col min="5406" max="5406" width="11.85546875" style="151" customWidth="1"/>
    <col min="5407" max="5407" width="11.42578125" style="151" customWidth="1"/>
    <col min="5408" max="5408" width="17" style="151" customWidth="1"/>
    <col min="5409" max="5409" width="7.140625" style="151" customWidth="1"/>
    <col min="5410" max="5410" width="3" style="151" customWidth="1"/>
    <col min="5411" max="5420" width="2" style="151" customWidth="1"/>
    <col min="5421" max="5421" width="3" style="151" customWidth="1"/>
    <col min="5422" max="5428" width="2" style="151" customWidth="1"/>
    <col min="5429" max="5429" width="9.140625" style="151"/>
    <col min="5430" max="5430" width="4.28515625" style="151" customWidth="1"/>
    <col min="5431" max="5431" width="8.85546875" style="151" customWidth="1"/>
    <col min="5432" max="5432" width="2.85546875" style="151" customWidth="1"/>
    <col min="5433" max="5433" width="19" style="151" customWidth="1"/>
    <col min="5434" max="5434" width="7.140625" style="151" customWidth="1"/>
    <col min="5435" max="5436" width="3" style="151" customWidth="1"/>
    <col min="5437" max="5437" width="2" style="151" customWidth="1"/>
    <col min="5438" max="5438" width="2.7109375" style="151" customWidth="1"/>
    <col min="5439" max="5439" width="3" style="151" customWidth="1"/>
    <col min="5440" max="5440" width="4" style="151" customWidth="1"/>
    <col min="5441" max="5442" width="2.7109375" style="151" customWidth="1"/>
    <col min="5443" max="5444" width="4" style="151" customWidth="1"/>
    <col min="5445" max="5446" width="2.7109375" style="151" customWidth="1"/>
    <col min="5447" max="5447" width="3.28515625" style="151" customWidth="1"/>
    <col min="5448" max="5448" width="3.140625" style="151" customWidth="1"/>
    <col min="5449" max="5449" width="2.7109375" style="151" customWidth="1"/>
    <col min="5450" max="5451" width="4" style="151" customWidth="1"/>
    <col min="5452" max="5457" width="2.85546875" style="151" customWidth="1"/>
    <col min="5458" max="5459" width="4.140625" style="151" bestFit="1" customWidth="1"/>
    <col min="5460" max="5461" width="2.85546875" style="151" bestFit="1" customWidth="1"/>
    <col min="5462" max="5463" width="4.140625" style="151" bestFit="1" customWidth="1"/>
    <col min="5464" max="5465" width="2.85546875" style="151" bestFit="1" customWidth="1"/>
    <col min="5466" max="5466" width="3.42578125" style="151" bestFit="1" customWidth="1"/>
    <col min="5467" max="5467" width="3.28515625" style="151" bestFit="1" customWidth="1"/>
    <col min="5468" max="5468" width="2.85546875" style="151" bestFit="1" customWidth="1"/>
    <col min="5469" max="5470" width="4.140625" style="151" bestFit="1" customWidth="1"/>
    <col min="5471" max="5472" width="2.85546875" style="151" bestFit="1" customWidth="1"/>
    <col min="5473" max="5476" width="2.85546875" style="151" customWidth="1"/>
    <col min="5477" max="5477" width="9.140625" style="151"/>
    <col min="5478" max="5478" width="3.140625" style="151" customWidth="1"/>
    <col min="5479" max="5479" width="16.7109375" style="151" customWidth="1"/>
    <col min="5480" max="5480" width="9.140625" style="151"/>
    <col min="5481" max="5499" width="2.7109375" style="151" customWidth="1"/>
    <col min="5500" max="5503" width="2.85546875" style="151" customWidth="1"/>
    <col min="5504" max="5518" width="2.7109375" style="151" customWidth="1"/>
    <col min="5519" max="5522" width="2.85546875" style="151" customWidth="1"/>
    <col min="5523" max="5523" width="9.140625" style="151"/>
    <col min="5524" max="5525" width="4.28515625" style="151" customWidth="1"/>
    <col min="5526" max="5526" width="7.85546875" style="151" customWidth="1"/>
    <col min="5527" max="5527" width="9.5703125" style="151" customWidth="1"/>
    <col min="5528" max="5528" width="15.140625" style="151" customWidth="1"/>
    <col min="5529" max="5529" width="7.140625" style="151" customWidth="1"/>
    <col min="5530" max="5530" width="3" style="151" customWidth="1"/>
    <col min="5531" max="5531" width="2" style="151" customWidth="1"/>
    <col min="5532" max="5532" width="2.5703125" style="151" customWidth="1"/>
    <col min="5533" max="5536" width="2" style="151" customWidth="1"/>
    <col min="5537" max="5537" width="3" style="151" customWidth="1"/>
    <col min="5538" max="5543" width="2" style="151" customWidth="1"/>
    <col min="5544" max="5544" width="9.140625" style="151"/>
    <col min="5545" max="5546" width="4.28515625" style="151" customWidth="1"/>
    <col min="5547" max="5547" width="9.5703125" style="151" customWidth="1"/>
    <col min="5548" max="5548" width="9.5703125" style="151" bestFit="1" customWidth="1"/>
    <col min="5549" max="5549" width="15.140625" style="151" bestFit="1" customWidth="1"/>
    <col min="5550" max="5550" width="7.140625" style="151" customWidth="1"/>
    <col min="5551" max="5551" width="3" style="151" bestFit="1" customWidth="1"/>
    <col min="5552" max="5552" width="2" style="151" bestFit="1" customWidth="1"/>
    <col min="5553" max="5553" width="2.5703125" style="151" customWidth="1"/>
    <col min="5554" max="5557" width="2" style="151" bestFit="1" customWidth="1"/>
    <col min="5558" max="5558" width="3" style="151" bestFit="1" customWidth="1"/>
    <col min="5559" max="5564" width="2" style="151" bestFit="1" customWidth="1"/>
    <col min="5565" max="5633" width="9.140625" style="151"/>
    <col min="5634" max="5635" width="4.28515625" style="151" customWidth="1"/>
    <col min="5636" max="5636" width="11.85546875" style="151" customWidth="1"/>
    <col min="5637" max="5637" width="11.42578125" style="151" customWidth="1"/>
    <col min="5638" max="5638" width="17" style="151" customWidth="1"/>
    <col min="5639" max="5639" width="7.140625" style="151" customWidth="1"/>
    <col min="5640" max="5640" width="3" style="151" customWidth="1"/>
    <col min="5641" max="5650" width="2" style="151" customWidth="1"/>
    <col min="5651" max="5651" width="3" style="151" customWidth="1"/>
    <col min="5652" max="5658" width="2" style="151" customWidth="1"/>
    <col min="5659" max="5659" width="9.140625" style="151"/>
    <col min="5660" max="5661" width="4.28515625" style="151" customWidth="1"/>
    <col min="5662" max="5662" width="11.85546875" style="151" customWidth="1"/>
    <col min="5663" max="5663" width="11.42578125" style="151" customWidth="1"/>
    <col min="5664" max="5664" width="17" style="151" customWidth="1"/>
    <col min="5665" max="5665" width="7.140625" style="151" customWidth="1"/>
    <col min="5666" max="5666" width="3" style="151" customWidth="1"/>
    <col min="5667" max="5676" width="2" style="151" customWidth="1"/>
    <col min="5677" max="5677" width="3" style="151" customWidth="1"/>
    <col min="5678" max="5684" width="2" style="151" customWidth="1"/>
    <col min="5685" max="5685" width="9.140625" style="151"/>
    <col min="5686" max="5686" width="4.28515625" style="151" customWidth="1"/>
    <col min="5687" max="5687" width="8.85546875" style="151" customWidth="1"/>
    <col min="5688" max="5688" width="2.85546875" style="151" customWidth="1"/>
    <col min="5689" max="5689" width="19" style="151" customWidth="1"/>
    <col min="5690" max="5690" width="7.140625" style="151" customWidth="1"/>
    <col min="5691" max="5692" width="3" style="151" customWidth="1"/>
    <col min="5693" max="5693" width="2" style="151" customWidth="1"/>
    <col min="5694" max="5694" width="2.7109375" style="151" customWidth="1"/>
    <col min="5695" max="5695" width="3" style="151" customWidth="1"/>
    <col min="5696" max="5696" width="4" style="151" customWidth="1"/>
    <col min="5697" max="5698" width="2.7109375" style="151" customWidth="1"/>
    <col min="5699" max="5700" width="4" style="151" customWidth="1"/>
    <col min="5701" max="5702" width="2.7109375" style="151" customWidth="1"/>
    <col min="5703" max="5703" width="3.28515625" style="151" customWidth="1"/>
    <col min="5704" max="5704" width="3.140625" style="151" customWidth="1"/>
    <col min="5705" max="5705" width="2.7109375" style="151" customWidth="1"/>
    <col min="5706" max="5707" width="4" style="151" customWidth="1"/>
    <col min="5708" max="5713" width="2.85546875" style="151" customWidth="1"/>
    <col min="5714" max="5715" width="4.140625" style="151" bestFit="1" customWidth="1"/>
    <col min="5716" max="5717" width="2.85546875" style="151" bestFit="1" customWidth="1"/>
    <col min="5718" max="5719" width="4.140625" style="151" bestFit="1" customWidth="1"/>
    <col min="5720" max="5721" width="2.85546875" style="151" bestFit="1" customWidth="1"/>
    <col min="5722" max="5722" width="3.42578125" style="151" bestFit="1" customWidth="1"/>
    <col min="5723" max="5723" width="3.28515625" style="151" bestFit="1" customWidth="1"/>
    <col min="5724" max="5724" width="2.85546875" style="151" bestFit="1" customWidth="1"/>
    <col min="5725" max="5726" width="4.140625" style="151" bestFit="1" customWidth="1"/>
    <col min="5727" max="5728" width="2.85546875" style="151" bestFit="1" customWidth="1"/>
    <col min="5729" max="5732" width="2.85546875" style="151" customWidth="1"/>
    <col min="5733" max="5733" width="9.140625" style="151"/>
    <col min="5734" max="5734" width="3.140625" style="151" customWidth="1"/>
    <col min="5735" max="5735" width="16.7109375" style="151" customWidth="1"/>
    <col min="5736" max="5736" width="9.140625" style="151"/>
    <col min="5737" max="5755" width="2.7109375" style="151" customWidth="1"/>
    <col min="5756" max="5759" width="2.85546875" style="151" customWidth="1"/>
    <col min="5760" max="5774" width="2.7109375" style="151" customWidth="1"/>
    <col min="5775" max="5778" width="2.85546875" style="151" customWidth="1"/>
    <col min="5779" max="5779" width="9.140625" style="151"/>
    <col min="5780" max="5781" width="4.28515625" style="151" customWidth="1"/>
    <col min="5782" max="5782" width="7.85546875" style="151" customWidth="1"/>
    <col min="5783" max="5783" width="9.5703125" style="151" customWidth="1"/>
    <col min="5784" max="5784" width="15.140625" style="151" customWidth="1"/>
    <col min="5785" max="5785" width="7.140625" style="151" customWidth="1"/>
    <col min="5786" max="5786" width="3" style="151" customWidth="1"/>
    <col min="5787" max="5787" width="2" style="151" customWidth="1"/>
    <col min="5788" max="5788" width="2.5703125" style="151" customWidth="1"/>
    <col min="5789" max="5792" width="2" style="151" customWidth="1"/>
    <col min="5793" max="5793" width="3" style="151" customWidth="1"/>
    <col min="5794" max="5799" width="2" style="151" customWidth="1"/>
    <col min="5800" max="5800" width="9.140625" style="151"/>
    <col min="5801" max="5802" width="4.28515625" style="151" customWidth="1"/>
    <col min="5803" max="5803" width="9.5703125" style="151" customWidth="1"/>
    <col min="5804" max="5804" width="9.5703125" style="151" bestFit="1" customWidth="1"/>
    <col min="5805" max="5805" width="15.140625" style="151" bestFit="1" customWidth="1"/>
    <col min="5806" max="5806" width="7.140625" style="151" customWidth="1"/>
    <col min="5807" max="5807" width="3" style="151" bestFit="1" customWidth="1"/>
    <col min="5808" max="5808" width="2" style="151" bestFit="1" customWidth="1"/>
    <col min="5809" max="5809" width="2.5703125" style="151" customWidth="1"/>
    <col min="5810" max="5813" width="2" style="151" bestFit="1" customWidth="1"/>
    <col min="5814" max="5814" width="3" style="151" bestFit="1" customWidth="1"/>
    <col min="5815" max="5820" width="2" style="151" bestFit="1" customWidth="1"/>
    <col min="5821" max="5889" width="9.140625" style="151"/>
    <col min="5890" max="5891" width="4.28515625" style="151" customWidth="1"/>
    <col min="5892" max="5892" width="11.85546875" style="151" customWidth="1"/>
    <col min="5893" max="5893" width="11.42578125" style="151" customWidth="1"/>
    <col min="5894" max="5894" width="17" style="151" customWidth="1"/>
    <col min="5895" max="5895" width="7.140625" style="151" customWidth="1"/>
    <col min="5896" max="5896" width="3" style="151" customWidth="1"/>
    <col min="5897" max="5906" width="2" style="151" customWidth="1"/>
    <col min="5907" max="5907" width="3" style="151" customWidth="1"/>
    <col min="5908" max="5914" width="2" style="151" customWidth="1"/>
    <col min="5915" max="5915" width="9.140625" style="151"/>
    <col min="5916" max="5917" width="4.28515625" style="151" customWidth="1"/>
    <col min="5918" max="5918" width="11.85546875" style="151" customWidth="1"/>
    <col min="5919" max="5919" width="11.42578125" style="151" customWidth="1"/>
    <col min="5920" max="5920" width="17" style="151" customWidth="1"/>
    <col min="5921" max="5921" width="7.140625" style="151" customWidth="1"/>
    <col min="5922" max="5922" width="3" style="151" customWidth="1"/>
    <col min="5923" max="5932" width="2" style="151" customWidth="1"/>
    <col min="5933" max="5933" width="3" style="151" customWidth="1"/>
    <col min="5934" max="5940" width="2" style="151" customWidth="1"/>
    <col min="5941" max="5941" width="9.140625" style="151"/>
    <col min="5942" max="5942" width="4.28515625" style="151" customWidth="1"/>
    <col min="5943" max="5943" width="8.85546875" style="151" customWidth="1"/>
    <col min="5944" max="5944" width="2.85546875" style="151" customWidth="1"/>
    <col min="5945" max="5945" width="19" style="151" customWidth="1"/>
    <col min="5946" max="5946" width="7.140625" style="151" customWidth="1"/>
    <col min="5947" max="5948" width="3" style="151" customWidth="1"/>
    <col min="5949" max="5949" width="2" style="151" customWidth="1"/>
    <col min="5950" max="5950" width="2.7109375" style="151" customWidth="1"/>
    <col min="5951" max="5951" width="3" style="151" customWidth="1"/>
    <col min="5952" max="5952" width="4" style="151" customWidth="1"/>
    <col min="5953" max="5954" width="2.7109375" style="151" customWidth="1"/>
    <col min="5955" max="5956" width="4" style="151" customWidth="1"/>
    <col min="5957" max="5958" width="2.7109375" style="151" customWidth="1"/>
    <col min="5959" max="5959" width="3.28515625" style="151" customWidth="1"/>
    <col min="5960" max="5960" width="3.140625" style="151" customWidth="1"/>
    <col min="5961" max="5961" width="2.7109375" style="151" customWidth="1"/>
    <col min="5962" max="5963" width="4" style="151" customWidth="1"/>
    <col min="5964" max="5969" width="2.85546875" style="151" customWidth="1"/>
    <col min="5970" max="5971" width="4.140625" style="151" bestFit="1" customWidth="1"/>
    <col min="5972" max="5973" width="2.85546875" style="151" bestFit="1" customWidth="1"/>
    <col min="5974" max="5975" width="4.140625" style="151" bestFit="1" customWidth="1"/>
    <col min="5976" max="5977" width="2.85546875" style="151" bestFit="1" customWidth="1"/>
    <col min="5978" max="5978" width="3.42578125" style="151" bestFit="1" customWidth="1"/>
    <col min="5979" max="5979" width="3.28515625" style="151" bestFit="1" customWidth="1"/>
    <col min="5980" max="5980" width="2.85546875" style="151" bestFit="1" customWidth="1"/>
    <col min="5981" max="5982" width="4.140625" style="151" bestFit="1" customWidth="1"/>
    <col min="5983" max="5984" width="2.85546875" style="151" bestFit="1" customWidth="1"/>
    <col min="5985" max="5988" width="2.85546875" style="151" customWidth="1"/>
    <col min="5989" max="5989" width="9.140625" style="151"/>
    <col min="5990" max="5990" width="3.140625" style="151" customWidth="1"/>
    <col min="5991" max="5991" width="16.7109375" style="151" customWidth="1"/>
    <col min="5992" max="5992" width="9.140625" style="151"/>
    <col min="5993" max="6011" width="2.7109375" style="151" customWidth="1"/>
    <col min="6012" max="6015" width="2.85546875" style="151" customWidth="1"/>
    <col min="6016" max="6030" width="2.7109375" style="151" customWidth="1"/>
    <col min="6031" max="6034" width="2.85546875" style="151" customWidth="1"/>
    <col min="6035" max="6035" width="9.140625" style="151"/>
    <col min="6036" max="6037" width="4.28515625" style="151" customWidth="1"/>
    <col min="6038" max="6038" width="7.85546875" style="151" customWidth="1"/>
    <col min="6039" max="6039" width="9.5703125" style="151" customWidth="1"/>
    <col min="6040" max="6040" width="15.140625" style="151" customWidth="1"/>
    <col min="6041" max="6041" width="7.140625" style="151" customWidth="1"/>
    <col min="6042" max="6042" width="3" style="151" customWidth="1"/>
    <col min="6043" max="6043" width="2" style="151" customWidth="1"/>
    <col min="6044" max="6044" width="2.5703125" style="151" customWidth="1"/>
    <col min="6045" max="6048" width="2" style="151" customWidth="1"/>
    <col min="6049" max="6049" width="3" style="151" customWidth="1"/>
    <col min="6050" max="6055" width="2" style="151" customWidth="1"/>
    <col min="6056" max="6056" width="9.140625" style="151"/>
    <col min="6057" max="6058" width="4.28515625" style="151" customWidth="1"/>
    <col min="6059" max="6059" width="9.5703125" style="151" customWidth="1"/>
    <col min="6060" max="6060" width="9.5703125" style="151" bestFit="1" customWidth="1"/>
    <col min="6061" max="6061" width="15.140625" style="151" bestFit="1" customWidth="1"/>
    <col min="6062" max="6062" width="7.140625" style="151" customWidth="1"/>
    <col min="6063" max="6063" width="3" style="151" bestFit="1" customWidth="1"/>
    <col min="6064" max="6064" width="2" style="151" bestFit="1" customWidth="1"/>
    <col min="6065" max="6065" width="2.5703125" style="151" customWidth="1"/>
    <col min="6066" max="6069" width="2" style="151" bestFit="1" customWidth="1"/>
    <col min="6070" max="6070" width="3" style="151" bestFit="1" customWidth="1"/>
    <col min="6071" max="6076" width="2" style="151" bestFit="1" customWidth="1"/>
    <col min="6077" max="6145" width="9.140625" style="151"/>
    <col min="6146" max="6147" width="4.28515625" style="151" customWidth="1"/>
    <col min="6148" max="6148" width="11.85546875" style="151" customWidth="1"/>
    <col min="6149" max="6149" width="11.42578125" style="151" customWidth="1"/>
    <col min="6150" max="6150" width="17" style="151" customWidth="1"/>
    <col min="6151" max="6151" width="7.140625" style="151" customWidth="1"/>
    <col min="6152" max="6152" width="3" style="151" customWidth="1"/>
    <col min="6153" max="6162" width="2" style="151" customWidth="1"/>
    <col min="6163" max="6163" width="3" style="151" customWidth="1"/>
    <col min="6164" max="6170" width="2" style="151" customWidth="1"/>
    <col min="6171" max="6171" width="9.140625" style="151"/>
    <col min="6172" max="6173" width="4.28515625" style="151" customWidth="1"/>
    <col min="6174" max="6174" width="11.85546875" style="151" customWidth="1"/>
    <col min="6175" max="6175" width="11.42578125" style="151" customWidth="1"/>
    <col min="6176" max="6176" width="17" style="151" customWidth="1"/>
    <col min="6177" max="6177" width="7.140625" style="151" customWidth="1"/>
    <col min="6178" max="6178" width="3" style="151" customWidth="1"/>
    <col min="6179" max="6188" width="2" style="151" customWidth="1"/>
    <col min="6189" max="6189" width="3" style="151" customWidth="1"/>
    <col min="6190" max="6196" width="2" style="151" customWidth="1"/>
    <col min="6197" max="6197" width="9.140625" style="151"/>
    <col min="6198" max="6198" width="4.28515625" style="151" customWidth="1"/>
    <col min="6199" max="6199" width="8.85546875" style="151" customWidth="1"/>
    <col min="6200" max="6200" width="2.85546875" style="151" customWidth="1"/>
    <col min="6201" max="6201" width="19" style="151" customWidth="1"/>
    <col min="6202" max="6202" width="7.140625" style="151" customWidth="1"/>
    <col min="6203" max="6204" width="3" style="151" customWidth="1"/>
    <col min="6205" max="6205" width="2" style="151" customWidth="1"/>
    <col min="6206" max="6206" width="2.7109375" style="151" customWidth="1"/>
    <col min="6207" max="6207" width="3" style="151" customWidth="1"/>
    <col min="6208" max="6208" width="4" style="151" customWidth="1"/>
    <col min="6209" max="6210" width="2.7109375" style="151" customWidth="1"/>
    <col min="6211" max="6212" width="4" style="151" customWidth="1"/>
    <col min="6213" max="6214" width="2.7109375" style="151" customWidth="1"/>
    <col min="6215" max="6215" width="3.28515625" style="151" customWidth="1"/>
    <col min="6216" max="6216" width="3.140625" style="151" customWidth="1"/>
    <col min="6217" max="6217" width="2.7109375" style="151" customWidth="1"/>
    <col min="6218" max="6219" width="4" style="151" customWidth="1"/>
    <col min="6220" max="6225" width="2.85546875" style="151" customWidth="1"/>
    <col min="6226" max="6227" width="4.140625" style="151" bestFit="1" customWidth="1"/>
    <col min="6228" max="6229" width="2.85546875" style="151" bestFit="1" customWidth="1"/>
    <col min="6230" max="6231" width="4.140625" style="151" bestFit="1" customWidth="1"/>
    <col min="6232" max="6233" width="2.85546875" style="151" bestFit="1" customWidth="1"/>
    <col min="6234" max="6234" width="3.42578125" style="151" bestFit="1" customWidth="1"/>
    <col min="6235" max="6235" width="3.28515625" style="151" bestFit="1" customWidth="1"/>
    <col min="6236" max="6236" width="2.85546875" style="151" bestFit="1" customWidth="1"/>
    <col min="6237" max="6238" width="4.140625" style="151" bestFit="1" customWidth="1"/>
    <col min="6239" max="6240" width="2.85546875" style="151" bestFit="1" customWidth="1"/>
    <col min="6241" max="6244" width="2.85546875" style="151" customWidth="1"/>
    <col min="6245" max="6245" width="9.140625" style="151"/>
    <col min="6246" max="6246" width="3.140625" style="151" customWidth="1"/>
    <col min="6247" max="6247" width="16.7109375" style="151" customWidth="1"/>
    <col min="6248" max="6248" width="9.140625" style="151"/>
    <col min="6249" max="6267" width="2.7109375" style="151" customWidth="1"/>
    <col min="6268" max="6271" width="2.85546875" style="151" customWidth="1"/>
    <col min="6272" max="6286" width="2.7109375" style="151" customWidth="1"/>
    <col min="6287" max="6290" width="2.85546875" style="151" customWidth="1"/>
    <col min="6291" max="6291" width="9.140625" style="151"/>
    <col min="6292" max="6293" width="4.28515625" style="151" customWidth="1"/>
    <col min="6294" max="6294" width="7.85546875" style="151" customWidth="1"/>
    <col min="6295" max="6295" width="9.5703125" style="151" customWidth="1"/>
    <col min="6296" max="6296" width="15.140625" style="151" customWidth="1"/>
    <col min="6297" max="6297" width="7.140625" style="151" customWidth="1"/>
    <col min="6298" max="6298" width="3" style="151" customWidth="1"/>
    <col min="6299" max="6299" width="2" style="151" customWidth="1"/>
    <col min="6300" max="6300" width="2.5703125" style="151" customWidth="1"/>
    <col min="6301" max="6304" width="2" style="151" customWidth="1"/>
    <col min="6305" max="6305" width="3" style="151" customWidth="1"/>
    <col min="6306" max="6311" width="2" style="151" customWidth="1"/>
    <col min="6312" max="6312" width="9.140625" style="151"/>
    <col min="6313" max="6314" width="4.28515625" style="151" customWidth="1"/>
    <col min="6315" max="6315" width="9.5703125" style="151" customWidth="1"/>
    <col min="6316" max="6316" width="9.5703125" style="151" bestFit="1" customWidth="1"/>
    <col min="6317" max="6317" width="15.140625" style="151" bestFit="1" customWidth="1"/>
    <col min="6318" max="6318" width="7.140625" style="151" customWidth="1"/>
    <col min="6319" max="6319" width="3" style="151" bestFit="1" customWidth="1"/>
    <col min="6320" max="6320" width="2" style="151" bestFit="1" customWidth="1"/>
    <col min="6321" max="6321" width="2.5703125" style="151" customWidth="1"/>
    <col min="6322" max="6325" width="2" style="151" bestFit="1" customWidth="1"/>
    <col min="6326" max="6326" width="3" style="151" bestFit="1" customWidth="1"/>
    <col min="6327" max="6332" width="2" style="151" bestFit="1" customWidth="1"/>
    <col min="6333" max="6401" width="9.140625" style="151"/>
    <col min="6402" max="6403" width="4.28515625" style="151" customWidth="1"/>
    <col min="6404" max="6404" width="11.85546875" style="151" customWidth="1"/>
    <col min="6405" max="6405" width="11.42578125" style="151" customWidth="1"/>
    <col min="6406" max="6406" width="17" style="151" customWidth="1"/>
    <col min="6407" max="6407" width="7.140625" style="151" customWidth="1"/>
    <col min="6408" max="6408" width="3" style="151" customWidth="1"/>
    <col min="6409" max="6418" width="2" style="151" customWidth="1"/>
    <col min="6419" max="6419" width="3" style="151" customWidth="1"/>
    <col min="6420" max="6426" width="2" style="151" customWidth="1"/>
    <col min="6427" max="6427" width="9.140625" style="151"/>
    <col min="6428" max="6429" width="4.28515625" style="151" customWidth="1"/>
    <col min="6430" max="6430" width="11.85546875" style="151" customWidth="1"/>
    <col min="6431" max="6431" width="11.42578125" style="151" customWidth="1"/>
    <col min="6432" max="6432" width="17" style="151" customWidth="1"/>
    <col min="6433" max="6433" width="7.140625" style="151" customWidth="1"/>
    <col min="6434" max="6434" width="3" style="151" customWidth="1"/>
    <col min="6435" max="6444" width="2" style="151" customWidth="1"/>
    <col min="6445" max="6445" width="3" style="151" customWidth="1"/>
    <col min="6446" max="6452" width="2" style="151" customWidth="1"/>
    <col min="6453" max="6453" width="9.140625" style="151"/>
    <col min="6454" max="6454" width="4.28515625" style="151" customWidth="1"/>
    <col min="6455" max="6455" width="8.85546875" style="151" customWidth="1"/>
    <col min="6456" max="6456" width="2.85546875" style="151" customWidth="1"/>
    <col min="6457" max="6457" width="19" style="151" customWidth="1"/>
    <col min="6458" max="6458" width="7.140625" style="151" customWidth="1"/>
    <col min="6459" max="6460" width="3" style="151" customWidth="1"/>
    <col min="6461" max="6461" width="2" style="151" customWidth="1"/>
    <col min="6462" max="6462" width="2.7109375" style="151" customWidth="1"/>
    <col min="6463" max="6463" width="3" style="151" customWidth="1"/>
    <col min="6464" max="6464" width="4" style="151" customWidth="1"/>
    <col min="6465" max="6466" width="2.7109375" style="151" customWidth="1"/>
    <col min="6467" max="6468" width="4" style="151" customWidth="1"/>
    <col min="6469" max="6470" width="2.7109375" style="151" customWidth="1"/>
    <col min="6471" max="6471" width="3.28515625" style="151" customWidth="1"/>
    <col min="6472" max="6472" width="3.140625" style="151" customWidth="1"/>
    <col min="6473" max="6473" width="2.7109375" style="151" customWidth="1"/>
    <col min="6474" max="6475" width="4" style="151" customWidth="1"/>
    <col min="6476" max="6481" width="2.85546875" style="151" customWidth="1"/>
    <col min="6482" max="6483" width="4.140625" style="151" bestFit="1" customWidth="1"/>
    <col min="6484" max="6485" width="2.85546875" style="151" bestFit="1" customWidth="1"/>
    <col min="6486" max="6487" width="4.140625" style="151" bestFit="1" customWidth="1"/>
    <col min="6488" max="6489" width="2.85546875" style="151" bestFit="1" customWidth="1"/>
    <col min="6490" max="6490" width="3.42578125" style="151" bestFit="1" customWidth="1"/>
    <col min="6491" max="6491" width="3.28515625" style="151" bestFit="1" customWidth="1"/>
    <col min="6492" max="6492" width="2.85546875" style="151" bestFit="1" customWidth="1"/>
    <col min="6493" max="6494" width="4.140625" style="151" bestFit="1" customWidth="1"/>
    <col min="6495" max="6496" width="2.85546875" style="151" bestFit="1" customWidth="1"/>
    <col min="6497" max="6500" width="2.85546875" style="151" customWidth="1"/>
    <col min="6501" max="6501" width="9.140625" style="151"/>
    <col min="6502" max="6502" width="3.140625" style="151" customWidth="1"/>
    <col min="6503" max="6503" width="16.7109375" style="151" customWidth="1"/>
    <col min="6504" max="6504" width="9.140625" style="151"/>
    <col min="6505" max="6523" width="2.7109375" style="151" customWidth="1"/>
    <col min="6524" max="6527" width="2.85546875" style="151" customWidth="1"/>
    <col min="6528" max="6542" width="2.7109375" style="151" customWidth="1"/>
    <col min="6543" max="6546" width="2.85546875" style="151" customWidth="1"/>
    <col min="6547" max="6547" width="9.140625" style="151"/>
    <col min="6548" max="6549" width="4.28515625" style="151" customWidth="1"/>
    <col min="6550" max="6550" width="7.85546875" style="151" customWidth="1"/>
    <col min="6551" max="6551" width="9.5703125" style="151" customWidth="1"/>
    <col min="6552" max="6552" width="15.140625" style="151" customWidth="1"/>
    <col min="6553" max="6553" width="7.140625" style="151" customWidth="1"/>
    <col min="6554" max="6554" width="3" style="151" customWidth="1"/>
    <col min="6555" max="6555" width="2" style="151" customWidth="1"/>
    <col min="6556" max="6556" width="2.5703125" style="151" customWidth="1"/>
    <col min="6557" max="6560" width="2" style="151" customWidth="1"/>
    <col min="6561" max="6561" width="3" style="151" customWidth="1"/>
    <col min="6562" max="6567" width="2" style="151" customWidth="1"/>
    <col min="6568" max="6568" width="9.140625" style="151"/>
    <col min="6569" max="6570" width="4.28515625" style="151" customWidth="1"/>
    <col min="6571" max="6571" width="9.5703125" style="151" customWidth="1"/>
    <col min="6572" max="6572" width="9.5703125" style="151" bestFit="1" customWidth="1"/>
    <col min="6573" max="6573" width="15.140625" style="151" bestFit="1" customWidth="1"/>
    <col min="6574" max="6574" width="7.140625" style="151" customWidth="1"/>
    <col min="6575" max="6575" width="3" style="151" bestFit="1" customWidth="1"/>
    <col min="6576" max="6576" width="2" style="151" bestFit="1" customWidth="1"/>
    <col min="6577" max="6577" width="2.5703125" style="151" customWidth="1"/>
    <col min="6578" max="6581" width="2" style="151" bestFit="1" customWidth="1"/>
    <col min="6582" max="6582" width="3" style="151" bestFit="1" customWidth="1"/>
    <col min="6583" max="6588" width="2" style="151" bestFit="1" customWidth="1"/>
    <col min="6589" max="6657" width="9.140625" style="151"/>
    <col min="6658" max="6659" width="4.28515625" style="151" customWidth="1"/>
    <col min="6660" max="6660" width="11.85546875" style="151" customWidth="1"/>
    <col min="6661" max="6661" width="11.42578125" style="151" customWidth="1"/>
    <col min="6662" max="6662" width="17" style="151" customWidth="1"/>
    <col min="6663" max="6663" width="7.140625" style="151" customWidth="1"/>
    <col min="6664" max="6664" width="3" style="151" customWidth="1"/>
    <col min="6665" max="6674" width="2" style="151" customWidth="1"/>
    <col min="6675" max="6675" width="3" style="151" customWidth="1"/>
    <col min="6676" max="6682" width="2" style="151" customWidth="1"/>
    <col min="6683" max="6683" width="9.140625" style="151"/>
    <col min="6684" max="6685" width="4.28515625" style="151" customWidth="1"/>
    <col min="6686" max="6686" width="11.85546875" style="151" customWidth="1"/>
    <col min="6687" max="6687" width="11.42578125" style="151" customWidth="1"/>
    <col min="6688" max="6688" width="17" style="151" customWidth="1"/>
    <col min="6689" max="6689" width="7.140625" style="151" customWidth="1"/>
    <col min="6690" max="6690" width="3" style="151" customWidth="1"/>
    <col min="6691" max="6700" width="2" style="151" customWidth="1"/>
    <col min="6701" max="6701" width="3" style="151" customWidth="1"/>
    <col min="6702" max="6708" width="2" style="151" customWidth="1"/>
    <col min="6709" max="6709" width="9.140625" style="151"/>
    <col min="6710" max="6710" width="4.28515625" style="151" customWidth="1"/>
    <col min="6711" max="6711" width="8.85546875" style="151" customWidth="1"/>
    <col min="6712" max="6712" width="2.85546875" style="151" customWidth="1"/>
    <col min="6713" max="6713" width="19" style="151" customWidth="1"/>
    <col min="6714" max="6714" width="7.140625" style="151" customWidth="1"/>
    <col min="6715" max="6716" width="3" style="151" customWidth="1"/>
    <col min="6717" max="6717" width="2" style="151" customWidth="1"/>
    <col min="6718" max="6718" width="2.7109375" style="151" customWidth="1"/>
    <col min="6719" max="6719" width="3" style="151" customWidth="1"/>
    <col min="6720" max="6720" width="4" style="151" customWidth="1"/>
    <col min="6721" max="6722" width="2.7109375" style="151" customWidth="1"/>
    <col min="6723" max="6724" width="4" style="151" customWidth="1"/>
    <col min="6725" max="6726" width="2.7109375" style="151" customWidth="1"/>
    <col min="6727" max="6727" width="3.28515625" style="151" customWidth="1"/>
    <col min="6728" max="6728" width="3.140625" style="151" customWidth="1"/>
    <col min="6729" max="6729" width="2.7109375" style="151" customWidth="1"/>
    <col min="6730" max="6731" width="4" style="151" customWidth="1"/>
    <col min="6732" max="6737" width="2.85546875" style="151" customWidth="1"/>
    <col min="6738" max="6739" width="4.140625" style="151" bestFit="1" customWidth="1"/>
    <col min="6740" max="6741" width="2.85546875" style="151" bestFit="1" customWidth="1"/>
    <col min="6742" max="6743" width="4.140625" style="151" bestFit="1" customWidth="1"/>
    <col min="6744" max="6745" width="2.85546875" style="151" bestFit="1" customWidth="1"/>
    <col min="6746" max="6746" width="3.42578125" style="151" bestFit="1" customWidth="1"/>
    <col min="6747" max="6747" width="3.28515625" style="151" bestFit="1" customWidth="1"/>
    <col min="6748" max="6748" width="2.85546875" style="151" bestFit="1" customWidth="1"/>
    <col min="6749" max="6750" width="4.140625" style="151" bestFit="1" customWidth="1"/>
    <col min="6751" max="6752" width="2.85546875" style="151" bestFit="1" customWidth="1"/>
    <col min="6753" max="6756" width="2.85546875" style="151" customWidth="1"/>
    <col min="6757" max="6757" width="9.140625" style="151"/>
    <col min="6758" max="6758" width="3.140625" style="151" customWidth="1"/>
    <col min="6759" max="6759" width="16.7109375" style="151" customWidth="1"/>
    <col min="6760" max="6760" width="9.140625" style="151"/>
    <col min="6761" max="6779" width="2.7109375" style="151" customWidth="1"/>
    <col min="6780" max="6783" width="2.85546875" style="151" customWidth="1"/>
    <col min="6784" max="6798" width="2.7109375" style="151" customWidth="1"/>
    <col min="6799" max="6802" width="2.85546875" style="151" customWidth="1"/>
    <col min="6803" max="6803" width="9.140625" style="151"/>
    <col min="6804" max="6805" width="4.28515625" style="151" customWidth="1"/>
    <col min="6806" max="6806" width="7.85546875" style="151" customWidth="1"/>
    <col min="6807" max="6807" width="9.5703125" style="151" customWidth="1"/>
    <col min="6808" max="6808" width="15.140625" style="151" customWidth="1"/>
    <col min="6809" max="6809" width="7.140625" style="151" customWidth="1"/>
    <col min="6810" max="6810" width="3" style="151" customWidth="1"/>
    <col min="6811" max="6811" width="2" style="151" customWidth="1"/>
    <col min="6812" max="6812" width="2.5703125" style="151" customWidth="1"/>
    <col min="6813" max="6816" width="2" style="151" customWidth="1"/>
    <col min="6817" max="6817" width="3" style="151" customWidth="1"/>
    <col min="6818" max="6823" width="2" style="151" customWidth="1"/>
    <col min="6824" max="6824" width="9.140625" style="151"/>
    <col min="6825" max="6826" width="4.28515625" style="151" customWidth="1"/>
    <col min="6827" max="6827" width="9.5703125" style="151" customWidth="1"/>
    <col min="6828" max="6828" width="9.5703125" style="151" bestFit="1" customWidth="1"/>
    <col min="6829" max="6829" width="15.140625" style="151" bestFit="1" customWidth="1"/>
    <col min="6830" max="6830" width="7.140625" style="151" customWidth="1"/>
    <col min="6831" max="6831" width="3" style="151" bestFit="1" customWidth="1"/>
    <col min="6832" max="6832" width="2" style="151" bestFit="1" customWidth="1"/>
    <col min="6833" max="6833" width="2.5703125" style="151" customWidth="1"/>
    <col min="6834" max="6837" width="2" style="151" bestFit="1" customWidth="1"/>
    <col min="6838" max="6838" width="3" style="151" bestFit="1" customWidth="1"/>
    <col min="6839" max="6844" width="2" style="151" bestFit="1" customWidth="1"/>
    <col min="6845" max="6913" width="9.140625" style="151"/>
    <col min="6914" max="6915" width="4.28515625" style="151" customWidth="1"/>
    <col min="6916" max="6916" width="11.85546875" style="151" customWidth="1"/>
    <col min="6917" max="6917" width="11.42578125" style="151" customWidth="1"/>
    <col min="6918" max="6918" width="17" style="151" customWidth="1"/>
    <col min="6919" max="6919" width="7.140625" style="151" customWidth="1"/>
    <col min="6920" max="6920" width="3" style="151" customWidth="1"/>
    <col min="6921" max="6930" width="2" style="151" customWidth="1"/>
    <col min="6931" max="6931" width="3" style="151" customWidth="1"/>
    <col min="6932" max="6938" width="2" style="151" customWidth="1"/>
    <col min="6939" max="6939" width="9.140625" style="151"/>
    <col min="6940" max="6941" width="4.28515625" style="151" customWidth="1"/>
    <col min="6942" max="6942" width="11.85546875" style="151" customWidth="1"/>
    <col min="6943" max="6943" width="11.42578125" style="151" customWidth="1"/>
    <col min="6944" max="6944" width="17" style="151" customWidth="1"/>
    <col min="6945" max="6945" width="7.140625" style="151" customWidth="1"/>
    <col min="6946" max="6946" width="3" style="151" customWidth="1"/>
    <col min="6947" max="6956" width="2" style="151" customWidth="1"/>
    <col min="6957" max="6957" width="3" style="151" customWidth="1"/>
    <col min="6958" max="6964" width="2" style="151" customWidth="1"/>
    <col min="6965" max="6965" width="9.140625" style="151"/>
    <col min="6966" max="6966" width="4.28515625" style="151" customWidth="1"/>
    <col min="6967" max="6967" width="8.85546875" style="151" customWidth="1"/>
    <col min="6968" max="6968" width="2.85546875" style="151" customWidth="1"/>
    <col min="6969" max="6969" width="19" style="151" customWidth="1"/>
    <col min="6970" max="6970" width="7.140625" style="151" customWidth="1"/>
    <col min="6971" max="6972" width="3" style="151" customWidth="1"/>
    <col min="6973" max="6973" width="2" style="151" customWidth="1"/>
    <col min="6974" max="6974" width="2.7109375" style="151" customWidth="1"/>
    <col min="6975" max="6975" width="3" style="151" customWidth="1"/>
    <col min="6976" max="6976" width="4" style="151" customWidth="1"/>
    <col min="6977" max="6978" width="2.7109375" style="151" customWidth="1"/>
    <col min="6979" max="6980" width="4" style="151" customWidth="1"/>
    <col min="6981" max="6982" width="2.7109375" style="151" customWidth="1"/>
    <col min="6983" max="6983" width="3.28515625" style="151" customWidth="1"/>
    <col min="6984" max="6984" width="3.140625" style="151" customWidth="1"/>
    <col min="6985" max="6985" width="2.7109375" style="151" customWidth="1"/>
    <col min="6986" max="6987" width="4" style="151" customWidth="1"/>
    <col min="6988" max="6993" width="2.85546875" style="151" customWidth="1"/>
    <col min="6994" max="6995" width="4.140625" style="151" bestFit="1" customWidth="1"/>
    <col min="6996" max="6997" width="2.85546875" style="151" bestFit="1" customWidth="1"/>
    <col min="6998" max="6999" width="4.140625" style="151" bestFit="1" customWidth="1"/>
    <col min="7000" max="7001" width="2.85546875" style="151" bestFit="1" customWidth="1"/>
    <col min="7002" max="7002" width="3.42578125" style="151" bestFit="1" customWidth="1"/>
    <col min="7003" max="7003" width="3.28515625" style="151" bestFit="1" customWidth="1"/>
    <col min="7004" max="7004" width="2.85546875" style="151" bestFit="1" customWidth="1"/>
    <col min="7005" max="7006" width="4.140625" style="151" bestFit="1" customWidth="1"/>
    <col min="7007" max="7008" width="2.85546875" style="151" bestFit="1" customWidth="1"/>
    <col min="7009" max="7012" width="2.85546875" style="151" customWidth="1"/>
    <col min="7013" max="7013" width="9.140625" style="151"/>
    <col min="7014" max="7014" width="3.140625" style="151" customWidth="1"/>
    <col min="7015" max="7015" width="16.7109375" style="151" customWidth="1"/>
    <col min="7016" max="7016" width="9.140625" style="151"/>
    <col min="7017" max="7035" width="2.7109375" style="151" customWidth="1"/>
    <col min="7036" max="7039" width="2.85546875" style="151" customWidth="1"/>
    <col min="7040" max="7054" width="2.7109375" style="151" customWidth="1"/>
    <col min="7055" max="7058" width="2.85546875" style="151" customWidth="1"/>
    <col min="7059" max="7059" width="9.140625" style="151"/>
    <col min="7060" max="7061" width="4.28515625" style="151" customWidth="1"/>
    <col min="7062" max="7062" width="7.85546875" style="151" customWidth="1"/>
    <col min="7063" max="7063" width="9.5703125" style="151" customWidth="1"/>
    <col min="7064" max="7064" width="15.140625" style="151" customWidth="1"/>
    <col min="7065" max="7065" width="7.140625" style="151" customWidth="1"/>
    <col min="7066" max="7066" width="3" style="151" customWidth="1"/>
    <col min="7067" max="7067" width="2" style="151" customWidth="1"/>
    <col min="7068" max="7068" width="2.5703125" style="151" customWidth="1"/>
    <col min="7069" max="7072" width="2" style="151" customWidth="1"/>
    <col min="7073" max="7073" width="3" style="151" customWidth="1"/>
    <col min="7074" max="7079" width="2" style="151" customWidth="1"/>
    <col min="7080" max="7080" width="9.140625" style="151"/>
    <col min="7081" max="7082" width="4.28515625" style="151" customWidth="1"/>
    <col min="7083" max="7083" width="9.5703125" style="151" customWidth="1"/>
    <col min="7084" max="7084" width="9.5703125" style="151" bestFit="1" customWidth="1"/>
    <col min="7085" max="7085" width="15.140625" style="151" bestFit="1" customWidth="1"/>
    <col min="7086" max="7086" width="7.140625" style="151" customWidth="1"/>
    <col min="7087" max="7087" width="3" style="151" bestFit="1" customWidth="1"/>
    <col min="7088" max="7088" width="2" style="151" bestFit="1" customWidth="1"/>
    <col min="7089" max="7089" width="2.5703125" style="151" customWidth="1"/>
    <col min="7090" max="7093" width="2" style="151" bestFit="1" customWidth="1"/>
    <col min="7094" max="7094" width="3" style="151" bestFit="1" customWidth="1"/>
    <col min="7095" max="7100" width="2" style="151" bestFit="1" customWidth="1"/>
    <col min="7101" max="7169" width="9.140625" style="151"/>
    <col min="7170" max="7171" width="4.28515625" style="151" customWidth="1"/>
    <col min="7172" max="7172" width="11.85546875" style="151" customWidth="1"/>
    <col min="7173" max="7173" width="11.42578125" style="151" customWidth="1"/>
    <col min="7174" max="7174" width="17" style="151" customWidth="1"/>
    <col min="7175" max="7175" width="7.140625" style="151" customWidth="1"/>
    <col min="7176" max="7176" width="3" style="151" customWidth="1"/>
    <col min="7177" max="7186" width="2" style="151" customWidth="1"/>
    <col min="7187" max="7187" width="3" style="151" customWidth="1"/>
    <col min="7188" max="7194" width="2" style="151" customWidth="1"/>
    <col min="7195" max="7195" width="9.140625" style="151"/>
    <col min="7196" max="7197" width="4.28515625" style="151" customWidth="1"/>
    <col min="7198" max="7198" width="11.85546875" style="151" customWidth="1"/>
    <col min="7199" max="7199" width="11.42578125" style="151" customWidth="1"/>
    <col min="7200" max="7200" width="17" style="151" customWidth="1"/>
    <col min="7201" max="7201" width="7.140625" style="151" customWidth="1"/>
    <col min="7202" max="7202" width="3" style="151" customWidth="1"/>
    <col min="7203" max="7212" width="2" style="151" customWidth="1"/>
    <col min="7213" max="7213" width="3" style="151" customWidth="1"/>
    <col min="7214" max="7220" width="2" style="151" customWidth="1"/>
    <col min="7221" max="7221" width="9.140625" style="151"/>
    <col min="7222" max="7222" width="4.28515625" style="151" customWidth="1"/>
    <col min="7223" max="7223" width="8.85546875" style="151" customWidth="1"/>
    <col min="7224" max="7224" width="2.85546875" style="151" customWidth="1"/>
    <col min="7225" max="7225" width="19" style="151" customWidth="1"/>
    <col min="7226" max="7226" width="7.140625" style="151" customWidth="1"/>
    <col min="7227" max="7228" width="3" style="151" customWidth="1"/>
    <col min="7229" max="7229" width="2" style="151" customWidth="1"/>
    <col min="7230" max="7230" width="2.7109375" style="151" customWidth="1"/>
    <col min="7231" max="7231" width="3" style="151" customWidth="1"/>
    <col min="7232" max="7232" width="4" style="151" customWidth="1"/>
    <col min="7233" max="7234" width="2.7109375" style="151" customWidth="1"/>
    <col min="7235" max="7236" width="4" style="151" customWidth="1"/>
    <col min="7237" max="7238" width="2.7109375" style="151" customWidth="1"/>
    <col min="7239" max="7239" width="3.28515625" style="151" customWidth="1"/>
    <col min="7240" max="7240" width="3.140625" style="151" customWidth="1"/>
    <col min="7241" max="7241" width="2.7109375" style="151" customWidth="1"/>
    <col min="7242" max="7243" width="4" style="151" customWidth="1"/>
    <col min="7244" max="7249" width="2.85546875" style="151" customWidth="1"/>
    <col min="7250" max="7251" width="4.140625" style="151" bestFit="1" customWidth="1"/>
    <col min="7252" max="7253" width="2.85546875" style="151" bestFit="1" customWidth="1"/>
    <col min="7254" max="7255" width="4.140625" style="151" bestFit="1" customWidth="1"/>
    <col min="7256" max="7257" width="2.85546875" style="151" bestFit="1" customWidth="1"/>
    <col min="7258" max="7258" width="3.42578125" style="151" bestFit="1" customWidth="1"/>
    <col min="7259" max="7259" width="3.28515625" style="151" bestFit="1" customWidth="1"/>
    <col min="7260" max="7260" width="2.85546875" style="151" bestFit="1" customWidth="1"/>
    <col min="7261" max="7262" width="4.140625" style="151" bestFit="1" customWidth="1"/>
    <col min="7263" max="7264" width="2.85546875" style="151" bestFit="1" customWidth="1"/>
    <col min="7265" max="7268" width="2.85546875" style="151" customWidth="1"/>
    <col min="7269" max="7269" width="9.140625" style="151"/>
    <col min="7270" max="7270" width="3.140625" style="151" customWidth="1"/>
    <col min="7271" max="7271" width="16.7109375" style="151" customWidth="1"/>
    <col min="7272" max="7272" width="9.140625" style="151"/>
    <col min="7273" max="7291" width="2.7109375" style="151" customWidth="1"/>
    <col min="7292" max="7295" width="2.85546875" style="151" customWidth="1"/>
    <col min="7296" max="7310" width="2.7109375" style="151" customWidth="1"/>
    <col min="7311" max="7314" width="2.85546875" style="151" customWidth="1"/>
    <col min="7315" max="7315" width="9.140625" style="151"/>
    <col min="7316" max="7317" width="4.28515625" style="151" customWidth="1"/>
    <col min="7318" max="7318" width="7.85546875" style="151" customWidth="1"/>
    <col min="7319" max="7319" width="9.5703125" style="151" customWidth="1"/>
    <col min="7320" max="7320" width="15.140625" style="151" customWidth="1"/>
    <col min="7321" max="7321" width="7.140625" style="151" customWidth="1"/>
    <col min="7322" max="7322" width="3" style="151" customWidth="1"/>
    <col min="7323" max="7323" width="2" style="151" customWidth="1"/>
    <col min="7324" max="7324" width="2.5703125" style="151" customWidth="1"/>
    <col min="7325" max="7328" width="2" style="151" customWidth="1"/>
    <col min="7329" max="7329" width="3" style="151" customWidth="1"/>
    <col min="7330" max="7335" width="2" style="151" customWidth="1"/>
    <col min="7336" max="7336" width="9.140625" style="151"/>
    <col min="7337" max="7338" width="4.28515625" style="151" customWidth="1"/>
    <col min="7339" max="7339" width="9.5703125" style="151" customWidth="1"/>
    <col min="7340" max="7340" width="9.5703125" style="151" bestFit="1" customWidth="1"/>
    <col min="7341" max="7341" width="15.140625" style="151" bestFit="1" customWidth="1"/>
    <col min="7342" max="7342" width="7.140625" style="151" customWidth="1"/>
    <col min="7343" max="7343" width="3" style="151" bestFit="1" customWidth="1"/>
    <col min="7344" max="7344" width="2" style="151" bestFit="1" customWidth="1"/>
    <col min="7345" max="7345" width="2.5703125" style="151" customWidth="1"/>
    <col min="7346" max="7349" width="2" style="151" bestFit="1" customWidth="1"/>
    <col min="7350" max="7350" width="3" style="151" bestFit="1" customWidth="1"/>
    <col min="7351" max="7356" width="2" style="151" bestFit="1" customWidth="1"/>
    <col min="7357" max="7425" width="9.140625" style="151"/>
    <col min="7426" max="7427" width="4.28515625" style="151" customWidth="1"/>
    <col min="7428" max="7428" width="11.85546875" style="151" customWidth="1"/>
    <col min="7429" max="7429" width="11.42578125" style="151" customWidth="1"/>
    <col min="7430" max="7430" width="17" style="151" customWidth="1"/>
    <col min="7431" max="7431" width="7.140625" style="151" customWidth="1"/>
    <col min="7432" max="7432" width="3" style="151" customWidth="1"/>
    <col min="7433" max="7442" width="2" style="151" customWidth="1"/>
    <col min="7443" max="7443" width="3" style="151" customWidth="1"/>
    <col min="7444" max="7450" width="2" style="151" customWidth="1"/>
    <col min="7451" max="7451" width="9.140625" style="151"/>
    <col min="7452" max="7453" width="4.28515625" style="151" customWidth="1"/>
    <col min="7454" max="7454" width="11.85546875" style="151" customWidth="1"/>
    <col min="7455" max="7455" width="11.42578125" style="151" customWidth="1"/>
    <col min="7456" max="7456" width="17" style="151" customWidth="1"/>
    <col min="7457" max="7457" width="7.140625" style="151" customWidth="1"/>
    <col min="7458" max="7458" width="3" style="151" customWidth="1"/>
    <col min="7459" max="7468" width="2" style="151" customWidth="1"/>
    <col min="7469" max="7469" width="3" style="151" customWidth="1"/>
    <col min="7470" max="7476" width="2" style="151" customWidth="1"/>
    <col min="7477" max="7477" width="9.140625" style="151"/>
    <col min="7478" max="7478" width="4.28515625" style="151" customWidth="1"/>
    <col min="7479" max="7479" width="8.85546875" style="151" customWidth="1"/>
    <col min="7480" max="7480" width="2.85546875" style="151" customWidth="1"/>
    <col min="7481" max="7481" width="19" style="151" customWidth="1"/>
    <col min="7482" max="7482" width="7.140625" style="151" customWidth="1"/>
    <col min="7483" max="7484" width="3" style="151" customWidth="1"/>
    <col min="7485" max="7485" width="2" style="151" customWidth="1"/>
    <col min="7486" max="7486" width="2.7109375" style="151" customWidth="1"/>
    <col min="7487" max="7487" width="3" style="151" customWidth="1"/>
    <col min="7488" max="7488" width="4" style="151" customWidth="1"/>
    <col min="7489" max="7490" width="2.7109375" style="151" customWidth="1"/>
    <col min="7491" max="7492" width="4" style="151" customWidth="1"/>
    <col min="7493" max="7494" width="2.7109375" style="151" customWidth="1"/>
    <col min="7495" max="7495" width="3.28515625" style="151" customWidth="1"/>
    <col min="7496" max="7496" width="3.140625" style="151" customWidth="1"/>
    <col min="7497" max="7497" width="2.7109375" style="151" customWidth="1"/>
    <col min="7498" max="7499" width="4" style="151" customWidth="1"/>
    <col min="7500" max="7505" width="2.85546875" style="151" customWidth="1"/>
    <col min="7506" max="7507" width="4.140625" style="151" bestFit="1" customWidth="1"/>
    <col min="7508" max="7509" width="2.85546875" style="151" bestFit="1" customWidth="1"/>
    <col min="7510" max="7511" width="4.140625" style="151" bestFit="1" customWidth="1"/>
    <col min="7512" max="7513" width="2.85546875" style="151" bestFit="1" customWidth="1"/>
    <col min="7514" max="7514" width="3.42578125" style="151" bestFit="1" customWidth="1"/>
    <col min="7515" max="7515" width="3.28515625" style="151" bestFit="1" customWidth="1"/>
    <col min="7516" max="7516" width="2.85546875" style="151" bestFit="1" customWidth="1"/>
    <col min="7517" max="7518" width="4.140625" style="151" bestFit="1" customWidth="1"/>
    <col min="7519" max="7520" width="2.85546875" style="151" bestFit="1" customWidth="1"/>
    <col min="7521" max="7524" width="2.85546875" style="151" customWidth="1"/>
    <col min="7525" max="7525" width="9.140625" style="151"/>
    <col min="7526" max="7526" width="3.140625" style="151" customWidth="1"/>
    <col min="7527" max="7527" width="16.7109375" style="151" customWidth="1"/>
    <col min="7528" max="7528" width="9.140625" style="151"/>
    <col min="7529" max="7547" width="2.7109375" style="151" customWidth="1"/>
    <col min="7548" max="7551" width="2.85546875" style="151" customWidth="1"/>
    <col min="7552" max="7566" width="2.7109375" style="151" customWidth="1"/>
    <col min="7567" max="7570" width="2.85546875" style="151" customWidth="1"/>
    <col min="7571" max="7571" width="9.140625" style="151"/>
    <col min="7572" max="7573" width="4.28515625" style="151" customWidth="1"/>
    <col min="7574" max="7574" width="7.85546875" style="151" customWidth="1"/>
    <col min="7575" max="7575" width="9.5703125" style="151" customWidth="1"/>
    <col min="7576" max="7576" width="15.140625" style="151" customWidth="1"/>
    <col min="7577" max="7577" width="7.140625" style="151" customWidth="1"/>
    <col min="7578" max="7578" width="3" style="151" customWidth="1"/>
    <col min="7579" max="7579" width="2" style="151" customWidth="1"/>
    <col min="7580" max="7580" width="2.5703125" style="151" customWidth="1"/>
    <col min="7581" max="7584" width="2" style="151" customWidth="1"/>
    <col min="7585" max="7585" width="3" style="151" customWidth="1"/>
    <col min="7586" max="7591" width="2" style="151" customWidth="1"/>
    <col min="7592" max="7592" width="9.140625" style="151"/>
    <col min="7593" max="7594" width="4.28515625" style="151" customWidth="1"/>
    <col min="7595" max="7595" width="9.5703125" style="151" customWidth="1"/>
    <col min="7596" max="7596" width="9.5703125" style="151" bestFit="1" customWidth="1"/>
    <col min="7597" max="7597" width="15.140625" style="151" bestFit="1" customWidth="1"/>
    <col min="7598" max="7598" width="7.140625" style="151" customWidth="1"/>
    <col min="7599" max="7599" width="3" style="151" bestFit="1" customWidth="1"/>
    <col min="7600" max="7600" width="2" style="151" bestFit="1" customWidth="1"/>
    <col min="7601" max="7601" width="2.5703125" style="151" customWidth="1"/>
    <col min="7602" max="7605" width="2" style="151" bestFit="1" customWidth="1"/>
    <col min="7606" max="7606" width="3" style="151" bestFit="1" customWidth="1"/>
    <col min="7607" max="7612" width="2" style="151" bestFit="1" customWidth="1"/>
    <col min="7613" max="7681" width="9.140625" style="151"/>
    <col min="7682" max="7683" width="4.28515625" style="151" customWidth="1"/>
    <col min="7684" max="7684" width="11.85546875" style="151" customWidth="1"/>
    <col min="7685" max="7685" width="11.42578125" style="151" customWidth="1"/>
    <col min="7686" max="7686" width="17" style="151" customWidth="1"/>
    <col min="7687" max="7687" width="7.140625" style="151" customWidth="1"/>
    <col min="7688" max="7688" width="3" style="151" customWidth="1"/>
    <col min="7689" max="7698" width="2" style="151" customWidth="1"/>
    <col min="7699" max="7699" width="3" style="151" customWidth="1"/>
    <col min="7700" max="7706" width="2" style="151" customWidth="1"/>
    <col min="7707" max="7707" width="9.140625" style="151"/>
    <col min="7708" max="7709" width="4.28515625" style="151" customWidth="1"/>
    <col min="7710" max="7710" width="11.85546875" style="151" customWidth="1"/>
    <col min="7711" max="7711" width="11.42578125" style="151" customWidth="1"/>
    <col min="7712" max="7712" width="17" style="151" customWidth="1"/>
    <col min="7713" max="7713" width="7.140625" style="151" customWidth="1"/>
    <col min="7714" max="7714" width="3" style="151" customWidth="1"/>
    <col min="7715" max="7724" width="2" style="151" customWidth="1"/>
    <col min="7725" max="7725" width="3" style="151" customWidth="1"/>
    <col min="7726" max="7732" width="2" style="151" customWidth="1"/>
    <col min="7733" max="7733" width="9.140625" style="151"/>
    <col min="7734" max="7734" width="4.28515625" style="151" customWidth="1"/>
    <col min="7735" max="7735" width="8.85546875" style="151" customWidth="1"/>
    <col min="7736" max="7736" width="2.85546875" style="151" customWidth="1"/>
    <col min="7737" max="7737" width="19" style="151" customWidth="1"/>
    <col min="7738" max="7738" width="7.140625" style="151" customWidth="1"/>
    <col min="7739" max="7740" width="3" style="151" customWidth="1"/>
    <col min="7741" max="7741" width="2" style="151" customWidth="1"/>
    <col min="7742" max="7742" width="2.7109375" style="151" customWidth="1"/>
    <col min="7743" max="7743" width="3" style="151" customWidth="1"/>
    <col min="7744" max="7744" width="4" style="151" customWidth="1"/>
    <col min="7745" max="7746" width="2.7109375" style="151" customWidth="1"/>
    <col min="7747" max="7748" width="4" style="151" customWidth="1"/>
    <col min="7749" max="7750" width="2.7109375" style="151" customWidth="1"/>
    <col min="7751" max="7751" width="3.28515625" style="151" customWidth="1"/>
    <col min="7752" max="7752" width="3.140625" style="151" customWidth="1"/>
    <col min="7753" max="7753" width="2.7109375" style="151" customWidth="1"/>
    <col min="7754" max="7755" width="4" style="151" customWidth="1"/>
    <col min="7756" max="7761" width="2.85546875" style="151" customWidth="1"/>
    <col min="7762" max="7763" width="4.140625" style="151" bestFit="1" customWidth="1"/>
    <col min="7764" max="7765" width="2.85546875" style="151" bestFit="1" customWidth="1"/>
    <col min="7766" max="7767" width="4.140625" style="151" bestFit="1" customWidth="1"/>
    <col min="7768" max="7769" width="2.85546875" style="151" bestFit="1" customWidth="1"/>
    <col min="7770" max="7770" width="3.42578125" style="151" bestFit="1" customWidth="1"/>
    <col min="7771" max="7771" width="3.28515625" style="151" bestFit="1" customWidth="1"/>
    <col min="7772" max="7772" width="2.85546875" style="151" bestFit="1" customWidth="1"/>
    <col min="7773" max="7774" width="4.140625" style="151" bestFit="1" customWidth="1"/>
    <col min="7775" max="7776" width="2.85546875" style="151" bestFit="1" customWidth="1"/>
    <col min="7777" max="7780" width="2.85546875" style="151" customWidth="1"/>
    <col min="7781" max="7781" width="9.140625" style="151"/>
    <col min="7782" max="7782" width="3.140625" style="151" customWidth="1"/>
    <col min="7783" max="7783" width="16.7109375" style="151" customWidth="1"/>
    <col min="7784" max="7784" width="9.140625" style="151"/>
    <col min="7785" max="7803" width="2.7109375" style="151" customWidth="1"/>
    <col min="7804" max="7807" width="2.85546875" style="151" customWidth="1"/>
    <col min="7808" max="7822" width="2.7109375" style="151" customWidth="1"/>
    <col min="7823" max="7826" width="2.85546875" style="151" customWidth="1"/>
    <col min="7827" max="7827" width="9.140625" style="151"/>
    <col min="7828" max="7829" width="4.28515625" style="151" customWidth="1"/>
    <col min="7830" max="7830" width="7.85546875" style="151" customWidth="1"/>
    <col min="7831" max="7831" width="9.5703125" style="151" customWidth="1"/>
    <col min="7832" max="7832" width="15.140625" style="151" customWidth="1"/>
    <col min="7833" max="7833" width="7.140625" style="151" customWidth="1"/>
    <col min="7834" max="7834" width="3" style="151" customWidth="1"/>
    <col min="7835" max="7835" width="2" style="151" customWidth="1"/>
    <col min="7836" max="7836" width="2.5703125" style="151" customWidth="1"/>
    <col min="7837" max="7840" width="2" style="151" customWidth="1"/>
    <col min="7841" max="7841" width="3" style="151" customWidth="1"/>
    <col min="7842" max="7847" width="2" style="151" customWidth="1"/>
    <col min="7848" max="7848" width="9.140625" style="151"/>
    <col min="7849" max="7850" width="4.28515625" style="151" customWidth="1"/>
    <col min="7851" max="7851" width="9.5703125" style="151" customWidth="1"/>
    <col min="7852" max="7852" width="9.5703125" style="151" bestFit="1" customWidth="1"/>
    <col min="7853" max="7853" width="15.140625" style="151" bestFit="1" customWidth="1"/>
    <col min="7854" max="7854" width="7.140625" style="151" customWidth="1"/>
    <col min="7855" max="7855" width="3" style="151" bestFit="1" customWidth="1"/>
    <col min="7856" max="7856" width="2" style="151" bestFit="1" customWidth="1"/>
    <col min="7857" max="7857" width="2.5703125" style="151" customWidth="1"/>
    <col min="7858" max="7861" width="2" style="151" bestFit="1" customWidth="1"/>
    <col min="7862" max="7862" width="3" style="151" bestFit="1" customWidth="1"/>
    <col min="7863" max="7868" width="2" style="151" bestFit="1" customWidth="1"/>
    <col min="7869" max="7937" width="9.140625" style="151"/>
    <col min="7938" max="7939" width="4.28515625" style="151" customWidth="1"/>
    <col min="7940" max="7940" width="11.85546875" style="151" customWidth="1"/>
    <col min="7941" max="7941" width="11.42578125" style="151" customWidth="1"/>
    <col min="7942" max="7942" width="17" style="151" customWidth="1"/>
    <col min="7943" max="7943" width="7.140625" style="151" customWidth="1"/>
    <col min="7944" max="7944" width="3" style="151" customWidth="1"/>
    <col min="7945" max="7954" width="2" style="151" customWidth="1"/>
    <col min="7955" max="7955" width="3" style="151" customWidth="1"/>
    <col min="7956" max="7962" width="2" style="151" customWidth="1"/>
    <col min="7963" max="7963" width="9.140625" style="151"/>
    <col min="7964" max="7965" width="4.28515625" style="151" customWidth="1"/>
    <col min="7966" max="7966" width="11.85546875" style="151" customWidth="1"/>
    <col min="7967" max="7967" width="11.42578125" style="151" customWidth="1"/>
    <col min="7968" max="7968" width="17" style="151" customWidth="1"/>
    <col min="7969" max="7969" width="7.140625" style="151" customWidth="1"/>
    <col min="7970" max="7970" width="3" style="151" customWidth="1"/>
    <col min="7971" max="7980" width="2" style="151" customWidth="1"/>
    <col min="7981" max="7981" width="3" style="151" customWidth="1"/>
    <col min="7982" max="7988" width="2" style="151" customWidth="1"/>
    <col min="7989" max="7989" width="9.140625" style="151"/>
    <col min="7990" max="7990" width="4.28515625" style="151" customWidth="1"/>
    <col min="7991" max="7991" width="8.85546875" style="151" customWidth="1"/>
    <col min="7992" max="7992" width="2.85546875" style="151" customWidth="1"/>
    <col min="7993" max="7993" width="19" style="151" customWidth="1"/>
    <col min="7994" max="7994" width="7.140625" style="151" customWidth="1"/>
    <col min="7995" max="7996" width="3" style="151" customWidth="1"/>
    <col min="7997" max="7997" width="2" style="151" customWidth="1"/>
    <col min="7998" max="7998" width="2.7109375" style="151" customWidth="1"/>
    <col min="7999" max="7999" width="3" style="151" customWidth="1"/>
    <col min="8000" max="8000" width="4" style="151" customWidth="1"/>
    <col min="8001" max="8002" width="2.7109375" style="151" customWidth="1"/>
    <col min="8003" max="8004" width="4" style="151" customWidth="1"/>
    <col min="8005" max="8006" width="2.7109375" style="151" customWidth="1"/>
    <col min="8007" max="8007" width="3.28515625" style="151" customWidth="1"/>
    <col min="8008" max="8008" width="3.140625" style="151" customWidth="1"/>
    <col min="8009" max="8009" width="2.7109375" style="151" customWidth="1"/>
    <col min="8010" max="8011" width="4" style="151" customWidth="1"/>
    <col min="8012" max="8017" width="2.85546875" style="151" customWidth="1"/>
    <col min="8018" max="8019" width="4.140625" style="151" bestFit="1" customWidth="1"/>
    <col min="8020" max="8021" width="2.85546875" style="151" bestFit="1" customWidth="1"/>
    <col min="8022" max="8023" width="4.140625" style="151" bestFit="1" customWidth="1"/>
    <col min="8024" max="8025" width="2.85546875" style="151" bestFit="1" customWidth="1"/>
    <col min="8026" max="8026" width="3.42578125" style="151" bestFit="1" customWidth="1"/>
    <col min="8027" max="8027" width="3.28515625" style="151" bestFit="1" customWidth="1"/>
    <col min="8028" max="8028" width="2.85546875" style="151" bestFit="1" customWidth="1"/>
    <col min="8029" max="8030" width="4.140625" style="151" bestFit="1" customWidth="1"/>
    <col min="8031" max="8032" width="2.85546875" style="151" bestFit="1" customWidth="1"/>
    <col min="8033" max="8036" width="2.85546875" style="151" customWidth="1"/>
    <col min="8037" max="8037" width="9.140625" style="151"/>
    <col min="8038" max="8038" width="3.140625" style="151" customWidth="1"/>
    <col min="8039" max="8039" width="16.7109375" style="151" customWidth="1"/>
    <col min="8040" max="8040" width="9.140625" style="151"/>
    <col min="8041" max="8059" width="2.7109375" style="151" customWidth="1"/>
    <col min="8060" max="8063" width="2.85546875" style="151" customWidth="1"/>
    <col min="8064" max="8078" width="2.7109375" style="151" customWidth="1"/>
    <col min="8079" max="8082" width="2.85546875" style="151" customWidth="1"/>
    <col min="8083" max="8083" width="9.140625" style="151"/>
    <col min="8084" max="8085" width="4.28515625" style="151" customWidth="1"/>
    <col min="8086" max="8086" width="7.85546875" style="151" customWidth="1"/>
    <col min="8087" max="8087" width="9.5703125" style="151" customWidth="1"/>
    <col min="8088" max="8088" width="15.140625" style="151" customWidth="1"/>
    <col min="8089" max="8089" width="7.140625" style="151" customWidth="1"/>
    <col min="8090" max="8090" width="3" style="151" customWidth="1"/>
    <col min="8091" max="8091" width="2" style="151" customWidth="1"/>
    <col min="8092" max="8092" width="2.5703125" style="151" customWidth="1"/>
    <col min="8093" max="8096" width="2" style="151" customWidth="1"/>
    <col min="8097" max="8097" width="3" style="151" customWidth="1"/>
    <col min="8098" max="8103" width="2" style="151" customWidth="1"/>
    <col min="8104" max="8104" width="9.140625" style="151"/>
    <col min="8105" max="8106" width="4.28515625" style="151" customWidth="1"/>
    <col min="8107" max="8107" width="9.5703125" style="151" customWidth="1"/>
    <col min="8108" max="8108" width="9.5703125" style="151" bestFit="1" customWidth="1"/>
    <col min="8109" max="8109" width="15.140625" style="151" bestFit="1" customWidth="1"/>
    <col min="8110" max="8110" width="7.140625" style="151" customWidth="1"/>
    <col min="8111" max="8111" width="3" style="151" bestFit="1" customWidth="1"/>
    <col min="8112" max="8112" width="2" style="151" bestFit="1" customWidth="1"/>
    <col min="8113" max="8113" width="2.5703125" style="151" customWidth="1"/>
    <col min="8114" max="8117" width="2" style="151" bestFit="1" customWidth="1"/>
    <col min="8118" max="8118" width="3" style="151" bestFit="1" customWidth="1"/>
    <col min="8119" max="8124" width="2" style="151" bestFit="1" customWidth="1"/>
    <col min="8125" max="8193" width="9.140625" style="151"/>
    <col min="8194" max="8195" width="4.28515625" style="151" customWidth="1"/>
    <col min="8196" max="8196" width="11.85546875" style="151" customWidth="1"/>
    <col min="8197" max="8197" width="11.42578125" style="151" customWidth="1"/>
    <col min="8198" max="8198" width="17" style="151" customWidth="1"/>
    <col min="8199" max="8199" width="7.140625" style="151" customWidth="1"/>
    <col min="8200" max="8200" width="3" style="151" customWidth="1"/>
    <col min="8201" max="8210" width="2" style="151" customWidth="1"/>
    <col min="8211" max="8211" width="3" style="151" customWidth="1"/>
    <col min="8212" max="8218" width="2" style="151" customWidth="1"/>
    <col min="8219" max="8219" width="9.140625" style="151"/>
    <col min="8220" max="8221" width="4.28515625" style="151" customWidth="1"/>
    <col min="8222" max="8222" width="11.85546875" style="151" customWidth="1"/>
    <col min="8223" max="8223" width="11.42578125" style="151" customWidth="1"/>
    <col min="8224" max="8224" width="17" style="151" customWidth="1"/>
    <col min="8225" max="8225" width="7.140625" style="151" customWidth="1"/>
    <col min="8226" max="8226" width="3" style="151" customWidth="1"/>
    <col min="8227" max="8236" width="2" style="151" customWidth="1"/>
    <col min="8237" max="8237" width="3" style="151" customWidth="1"/>
    <col min="8238" max="8244" width="2" style="151" customWidth="1"/>
    <col min="8245" max="8245" width="9.140625" style="151"/>
    <col min="8246" max="8246" width="4.28515625" style="151" customWidth="1"/>
    <col min="8247" max="8247" width="8.85546875" style="151" customWidth="1"/>
    <col min="8248" max="8248" width="2.85546875" style="151" customWidth="1"/>
    <col min="8249" max="8249" width="19" style="151" customWidth="1"/>
    <col min="8250" max="8250" width="7.140625" style="151" customWidth="1"/>
    <col min="8251" max="8252" width="3" style="151" customWidth="1"/>
    <col min="8253" max="8253" width="2" style="151" customWidth="1"/>
    <col min="8254" max="8254" width="2.7109375" style="151" customWidth="1"/>
    <col min="8255" max="8255" width="3" style="151" customWidth="1"/>
    <col min="8256" max="8256" width="4" style="151" customWidth="1"/>
    <col min="8257" max="8258" width="2.7109375" style="151" customWidth="1"/>
    <col min="8259" max="8260" width="4" style="151" customWidth="1"/>
    <col min="8261" max="8262" width="2.7109375" style="151" customWidth="1"/>
    <col min="8263" max="8263" width="3.28515625" style="151" customWidth="1"/>
    <col min="8264" max="8264" width="3.140625" style="151" customWidth="1"/>
    <col min="8265" max="8265" width="2.7109375" style="151" customWidth="1"/>
    <col min="8266" max="8267" width="4" style="151" customWidth="1"/>
    <col min="8268" max="8273" width="2.85546875" style="151" customWidth="1"/>
    <col min="8274" max="8275" width="4.140625" style="151" bestFit="1" customWidth="1"/>
    <col min="8276" max="8277" width="2.85546875" style="151" bestFit="1" customWidth="1"/>
    <col min="8278" max="8279" width="4.140625" style="151" bestFit="1" customWidth="1"/>
    <col min="8280" max="8281" width="2.85546875" style="151" bestFit="1" customWidth="1"/>
    <col min="8282" max="8282" width="3.42578125" style="151" bestFit="1" customWidth="1"/>
    <col min="8283" max="8283" width="3.28515625" style="151" bestFit="1" customWidth="1"/>
    <col min="8284" max="8284" width="2.85546875" style="151" bestFit="1" customWidth="1"/>
    <col min="8285" max="8286" width="4.140625" style="151" bestFit="1" customWidth="1"/>
    <col min="8287" max="8288" width="2.85546875" style="151" bestFit="1" customWidth="1"/>
    <col min="8289" max="8292" width="2.85546875" style="151" customWidth="1"/>
    <col min="8293" max="8293" width="9.140625" style="151"/>
    <col min="8294" max="8294" width="3.140625" style="151" customWidth="1"/>
    <col min="8295" max="8295" width="16.7109375" style="151" customWidth="1"/>
    <col min="8296" max="8296" width="9.140625" style="151"/>
    <col min="8297" max="8315" width="2.7109375" style="151" customWidth="1"/>
    <col min="8316" max="8319" width="2.85546875" style="151" customWidth="1"/>
    <col min="8320" max="8334" width="2.7109375" style="151" customWidth="1"/>
    <col min="8335" max="8338" width="2.85546875" style="151" customWidth="1"/>
    <col min="8339" max="8339" width="9.140625" style="151"/>
    <col min="8340" max="8341" width="4.28515625" style="151" customWidth="1"/>
    <col min="8342" max="8342" width="7.85546875" style="151" customWidth="1"/>
    <col min="8343" max="8343" width="9.5703125" style="151" customWidth="1"/>
    <col min="8344" max="8344" width="15.140625" style="151" customWidth="1"/>
    <col min="8345" max="8345" width="7.140625" style="151" customWidth="1"/>
    <col min="8346" max="8346" width="3" style="151" customWidth="1"/>
    <col min="8347" max="8347" width="2" style="151" customWidth="1"/>
    <col min="8348" max="8348" width="2.5703125" style="151" customWidth="1"/>
    <col min="8349" max="8352" width="2" style="151" customWidth="1"/>
    <col min="8353" max="8353" width="3" style="151" customWidth="1"/>
    <col min="8354" max="8359" width="2" style="151" customWidth="1"/>
    <col min="8360" max="8360" width="9.140625" style="151"/>
    <col min="8361" max="8362" width="4.28515625" style="151" customWidth="1"/>
    <col min="8363" max="8363" width="9.5703125" style="151" customWidth="1"/>
    <col min="8364" max="8364" width="9.5703125" style="151" bestFit="1" customWidth="1"/>
    <col min="8365" max="8365" width="15.140625" style="151" bestFit="1" customWidth="1"/>
    <col min="8366" max="8366" width="7.140625" style="151" customWidth="1"/>
    <col min="8367" max="8367" width="3" style="151" bestFit="1" customWidth="1"/>
    <col min="8368" max="8368" width="2" style="151" bestFit="1" customWidth="1"/>
    <col min="8369" max="8369" width="2.5703125" style="151" customWidth="1"/>
    <col min="8370" max="8373" width="2" style="151" bestFit="1" customWidth="1"/>
    <col min="8374" max="8374" width="3" style="151" bestFit="1" customWidth="1"/>
    <col min="8375" max="8380" width="2" style="151" bestFit="1" customWidth="1"/>
    <col min="8381" max="8449" width="9.140625" style="151"/>
    <col min="8450" max="8451" width="4.28515625" style="151" customWidth="1"/>
    <col min="8452" max="8452" width="11.85546875" style="151" customWidth="1"/>
    <col min="8453" max="8453" width="11.42578125" style="151" customWidth="1"/>
    <col min="8454" max="8454" width="17" style="151" customWidth="1"/>
    <col min="8455" max="8455" width="7.140625" style="151" customWidth="1"/>
    <col min="8456" max="8456" width="3" style="151" customWidth="1"/>
    <col min="8457" max="8466" width="2" style="151" customWidth="1"/>
    <col min="8467" max="8467" width="3" style="151" customWidth="1"/>
    <col min="8468" max="8474" width="2" style="151" customWidth="1"/>
    <col min="8475" max="8475" width="9.140625" style="151"/>
    <col min="8476" max="8477" width="4.28515625" style="151" customWidth="1"/>
    <col min="8478" max="8478" width="11.85546875" style="151" customWidth="1"/>
    <col min="8479" max="8479" width="11.42578125" style="151" customWidth="1"/>
    <col min="8480" max="8480" width="17" style="151" customWidth="1"/>
    <col min="8481" max="8481" width="7.140625" style="151" customWidth="1"/>
    <col min="8482" max="8482" width="3" style="151" customWidth="1"/>
    <col min="8483" max="8492" width="2" style="151" customWidth="1"/>
    <col min="8493" max="8493" width="3" style="151" customWidth="1"/>
    <col min="8494" max="8500" width="2" style="151" customWidth="1"/>
    <col min="8501" max="8501" width="9.140625" style="151"/>
    <col min="8502" max="8502" width="4.28515625" style="151" customWidth="1"/>
    <col min="8503" max="8503" width="8.85546875" style="151" customWidth="1"/>
    <col min="8504" max="8504" width="2.85546875" style="151" customWidth="1"/>
    <col min="8505" max="8505" width="19" style="151" customWidth="1"/>
    <col min="8506" max="8506" width="7.140625" style="151" customWidth="1"/>
    <col min="8507" max="8508" width="3" style="151" customWidth="1"/>
    <col min="8509" max="8509" width="2" style="151" customWidth="1"/>
    <col min="8510" max="8510" width="2.7109375" style="151" customWidth="1"/>
    <col min="8511" max="8511" width="3" style="151" customWidth="1"/>
    <col min="8512" max="8512" width="4" style="151" customWidth="1"/>
    <col min="8513" max="8514" width="2.7109375" style="151" customWidth="1"/>
    <col min="8515" max="8516" width="4" style="151" customWidth="1"/>
    <col min="8517" max="8518" width="2.7109375" style="151" customWidth="1"/>
    <col min="8519" max="8519" width="3.28515625" style="151" customWidth="1"/>
    <col min="8520" max="8520" width="3.140625" style="151" customWidth="1"/>
    <col min="8521" max="8521" width="2.7109375" style="151" customWidth="1"/>
    <col min="8522" max="8523" width="4" style="151" customWidth="1"/>
    <col min="8524" max="8529" width="2.85546875" style="151" customWidth="1"/>
    <col min="8530" max="8531" width="4.140625" style="151" bestFit="1" customWidth="1"/>
    <col min="8532" max="8533" width="2.85546875" style="151" bestFit="1" customWidth="1"/>
    <col min="8534" max="8535" width="4.140625" style="151" bestFit="1" customWidth="1"/>
    <col min="8536" max="8537" width="2.85546875" style="151" bestFit="1" customWidth="1"/>
    <col min="8538" max="8538" width="3.42578125" style="151" bestFit="1" customWidth="1"/>
    <col min="8539" max="8539" width="3.28515625" style="151" bestFit="1" customWidth="1"/>
    <col min="8540" max="8540" width="2.85546875" style="151" bestFit="1" customWidth="1"/>
    <col min="8541" max="8542" width="4.140625" style="151" bestFit="1" customWidth="1"/>
    <col min="8543" max="8544" width="2.85546875" style="151" bestFit="1" customWidth="1"/>
    <col min="8545" max="8548" width="2.85546875" style="151" customWidth="1"/>
    <col min="8549" max="8549" width="9.140625" style="151"/>
    <col min="8550" max="8550" width="3.140625" style="151" customWidth="1"/>
    <col min="8551" max="8551" width="16.7109375" style="151" customWidth="1"/>
    <col min="8552" max="8552" width="9.140625" style="151"/>
    <col min="8553" max="8571" width="2.7109375" style="151" customWidth="1"/>
    <col min="8572" max="8575" width="2.85546875" style="151" customWidth="1"/>
    <col min="8576" max="8590" width="2.7109375" style="151" customWidth="1"/>
    <col min="8591" max="8594" width="2.85546875" style="151" customWidth="1"/>
    <col min="8595" max="8595" width="9.140625" style="151"/>
    <col min="8596" max="8597" width="4.28515625" style="151" customWidth="1"/>
    <col min="8598" max="8598" width="7.85546875" style="151" customWidth="1"/>
    <col min="8599" max="8599" width="9.5703125" style="151" customWidth="1"/>
    <col min="8600" max="8600" width="15.140625" style="151" customWidth="1"/>
    <col min="8601" max="8601" width="7.140625" style="151" customWidth="1"/>
    <col min="8602" max="8602" width="3" style="151" customWidth="1"/>
    <col min="8603" max="8603" width="2" style="151" customWidth="1"/>
    <col min="8604" max="8604" width="2.5703125" style="151" customWidth="1"/>
    <col min="8605" max="8608" width="2" style="151" customWidth="1"/>
    <col min="8609" max="8609" width="3" style="151" customWidth="1"/>
    <col min="8610" max="8615" width="2" style="151" customWidth="1"/>
    <col min="8616" max="8616" width="9.140625" style="151"/>
    <col min="8617" max="8618" width="4.28515625" style="151" customWidth="1"/>
    <col min="8619" max="8619" width="9.5703125" style="151" customWidth="1"/>
    <col min="8620" max="8620" width="9.5703125" style="151" bestFit="1" customWidth="1"/>
    <col min="8621" max="8621" width="15.140625" style="151" bestFit="1" customWidth="1"/>
    <col min="8622" max="8622" width="7.140625" style="151" customWidth="1"/>
    <col min="8623" max="8623" width="3" style="151" bestFit="1" customWidth="1"/>
    <col min="8624" max="8624" width="2" style="151" bestFit="1" customWidth="1"/>
    <col min="8625" max="8625" width="2.5703125" style="151" customWidth="1"/>
    <col min="8626" max="8629" width="2" style="151" bestFit="1" customWidth="1"/>
    <col min="8630" max="8630" width="3" style="151" bestFit="1" customWidth="1"/>
    <col min="8631" max="8636" width="2" style="151" bestFit="1" customWidth="1"/>
    <col min="8637" max="8705" width="9.140625" style="151"/>
    <col min="8706" max="8707" width="4.28515625" style="151" customWidth="1"/>
    <col min="8708" max="8708" width="11.85546875" style="151" customWidth="1"/>
    <col min="8709" max="8709" width="11.42578125" style="151" customWidth="1"/>
    <col min="8710" max="8710" width="17" style="151" customWidth="1"/>
    <col min="8711" max="8711" width="7.140625" style="151" customWidth="1"/>
    <col min="8712" max="8712" width="3" style="151" customWidth="1"/>
    <col min="8713" max="8722" width="2" style="151" customWidth="1"/>
    <col min="8723" max="8723" width="3" style="151" customWidth="1"/>
    <col min="8724" max="8730" width="2" style="151" customWidth="1"/>
    <col min="8731" max="8731" width="9.140625" style="151"/>
    <col min="8732" max="8733" width="4.28515625" style="151" customWidth="1"/>
    <col min="8734" max="8734" width="11.85546875" style="151" customWidth="1"/>
    <col min="8735" max="8735" width="11.42578125" style="151" customWidth="1"/>
    <col min="8736" max="8736" width="17" style="151" customWidth="1"/>
    <col min="8737" max="8737" width="7.140625" style="151" customWidth="1"/>
    <col min="8738" max="8738" width="3" style="151" customWidth="1"/>
    <col min="8739" max="8748" width="2" style="151" customWidth="1"/>
    <col min="8749" max="8749" width="3" style="151" customWidth="1"/>
    <col min="8750" max="8756" width="2" style="151" customWidth="1"/>
    <col min="8757" max="8757" width="9.140625" style="151"/>
    <col min="8758" max="8758" width="4.28515625" style="151" customWidth="1"/>
    <col min="8759" max="8759" width="8.85546875" style="151" customWidth="1"/>
    <col min="8760" max="8760" width="2.85546875" style="151" customWidth="1"/>
    <col min="8761" max="8761" width="19" style="151" customWidth="1"/>
    <col min="8762" max="8762" width="7.140625" style="151" customWidth="1"/>
    <col min="8763" max="8764" width="3" style="151" customWidth="1"/>
    <col min="8765" max="8765" width="2" style="151" customWidth="1"/>
    <col min="8766" max="8766" width="2.7109375" style="151" customWidth="1"/>
    <col min="8767" max="8767" width="3" style="151" customWidth="1"/>
    <col min="8768" max="8768" width="4" style="151" customWidth="1"/>
    <col min="8769" max="8770" width="2.7109375" style="151" customWidth="1"/>
    <col min="8771" max="8772" width="4" style="151" customWidth="1"/>
    <col min="8773" max="8774" width="2.7109375" style="151" customWidth="1"/>
    <col min="8775" max="8775" width="3.28515625" style="151" customWidth="1"/>
    <col min="8776" max="8776" width="3.140625" style="151" customWidth="1"/>
    <col min="8777" max="8777" width="2.7109375" style="151" customWidth="1"/>
    <col min="8778" max="8779" width="4" style="151" customWidth="1"/>
    <col min="8780" max="8785" width="2.85546875" style="151" customWidth="1"/>
    <col min="8786" max="8787" width="4.140625" style="151" bestFit="1" customWidth="1"/>
    <col min="8788" max="8789" width="2.85546875" style="151" bestFit="1" customWidth="1"/>
    <col min="8790" max="8791" width="4.140625" style="151" bestFit="1" customWidth="1"/>
    <col min="8792" max="8793" width="2.85546875" style="151" bestFit="1" customWidth="1"/>
    <col min="8794" max="8794" width="3.42578125" style="151" bestFit="1" customWidth="1"/>
    <col min="8795" max="8795" width="3.28515625" style="151" bestFit="1" customWidth="1"/>
    <col min="8796" max="8796" width="2.85546875" style="151" bestFit="1" customWidth="1"/>
    <col min="8797" max="8798" width="4.140625" style="151" bestFit="1" customWidth="1"/>
    <col min="8799" max="8800" width="2.85546875" style="151" bestFit="1" customWidth="1"/>
    <col min="8801" max="8804" width="2.85546875" style="151" customWidth="1"/>
    <col min="8805" max="8805" width="9.140625" style="151"/>
    <col min="8806" max="8806" width="3.140625" style="151" customWidth="1"/>
    <col min="8807" max="8807" width="16.7109375" style="151" customWidth="1"/>
    <col min="8808" max="8808" width="9.140625" style="151"/>
    <col min="8809" max="8827" width="2.7109375" style="151" customWidth="1"/>
    <col min="8828" max="8831" width="2.85546875" style="151" customWidth="1"/>
    <col min="8832" max="8846" width="2.7109375" style="151" customWidth="1"/>
    <col min="8847" max="8850" width="2.85546875" style="151" customWidth="1"/>
    <col min="8851" max="8851" width="9.140625" style="151"/>
    <col min="8852" max="8853" width="4.28515625" style="151" customWidth="1"/>
    <col min="8854" max="8854" width="7.85546875" style="151" customWidth="1"/>
    <col min="8855" max="8855" width="9.5703125" style="151" customWidth="1"/>
    <col min="8856" max="8856" width="15.140625" style="151" customWidth="1"/>
    <col min="8857" max="8857" width="7.140625" style="151" customWidth="1"/>
    <col min="8858" max="8858" width="3" style="151" customWidth="1"/>
    <col min="8859" max="8859" width="2" style="151" customWidth="1"/>
    <col min="8860" max="8860" width="2.5703125" style="151" customWidth="1"/>
    <col min="8861" max="8864" width="2" style="151" customWidth="1"/>
    <col min="8865" max="8865" width="3" style="151" customWidth="1"/>
    <col min="8866" max="8871" width="2" style="151" customWidth="1"/>
    <col min="8872" max="8872" width="9.140625" style="151"/>
    <col min="8873" max="8874" width="4.28515625" style="151" customWidth="1"/>
    <col min="8875" max="8875" width="9.5703125" style="151" customWidth="1"/>
    <col min="8876" max="8876" width="9.5703125" style="151" bestFit="1" customWidth="1"/>
    <col min="8877" max="8877" width="15.140625" style="151" bestFit="1" customWidth="1"/>
    <col min="8878" max="8878" width="7.140625" style="151" customWidth="1"/>
    <col min="8879" max="8879" width="3" style="151" bestFit="1" customWidth="1"/>
    <col min="8880" max="8880" width="2" style="151" bestFit="1" customWidth="1"/>
    <col min="8881" max="8881" width="2.5703125" style="151" customWidth="1"/>
    <col min="8882" max="8885" width="2" style="151" bestFit="1" customWidth="1"/>
    <col min="8886" max="8886" width="3" style="151" bestFit="1" customWidth="1"/>
    <col min="8887" max="8892" width="2" style="151" bestFit="1" customWidth="1"/>
    <col min="8893" max="8961" width="9.140625" style="151"/>
    <col min="8962" max="8963" width="4.28515625" style="151" customWidth="1"/>
    <col min="8964" max="8964" width="11.85546875" style="151" customWidth="1"/>
    <col min="8965" max="8965" width="11.42578125" style="151" customWidth="1"/>
    <col min="8966" max="8966" width="17" style="151" customWidth="1"/>
    <col min="8967" max="8967" width="7.140625" style="151" customWidth="1"/>
    <col min="8968" max="8968" width="3" style="151" customWidth="1"/>
    <col min="8969" max="8978" width="2" style="151" customWidth="1"/>
    <col min="8979" max="8979" width="3" style="151" customWidth="1"/>
    <col min="8980" max="8986" width="2" style="151" customWidth="1"/>
    <col min="8987" max="8987" width="9.140625" style="151"/>
    <col min="8988" max="8989" width="4.28515625" style="151" customWidth="1"/>
    <col min="8990" max="8990" width="11.85546875" style="151" customWidth="1"/>
    <col min="8991" max="8991" width="11.42578125" style="151" customWidth="1"/>
    <col min="8992" max="8992" width="17" style="151" customWidth="1"/>
    <col min="8993" max="8993" width="7.140625" style="151" customWidth="1"/>
    <col min="8994" max="8994" width="3" style="151" customWidth="1"/>
    <col min="8995" max="9004" width="2" style="151" customWidth="1"/>
    <col min="9005" max="9005" width="3" style="151" customWidth="1"/>
    <col min="9006" max="9012" width="2" style="151" customWidth="1"/>
    <col min="9013" max="9013" width="9.140625" style="151"/>
    <col min="9014" max="9014" width="4.28515625" style="151" customWidth="1"/>
    <col min="9015" max="9015" width="8.85546875" style="151" customWidth="1"/>
    <col min="9016" max="9016" width="2.85546875" style="151" customWidth="1"/>
    <col min="9017" max="9017" width="19" style="151" customWidth="1"/>
    <col min="9018" max="9018" width="7.140625" style="151" customWidth="1"/>
    <col min="9019" max="9020" width="3" style="151" customWidth="1"/>
    <col min="9021" max="9021" width="2" style="151" customWidth="1"/>
    <col min="9022" max="9022" width="2.7109375" style="151" customWidth="1"/>
    <col min="9023" max="9023" width="3" style="151" customWidth="1"/>
    <col min="9024" max="9024" width="4" style="151" customWidth="1"/>
    <col min="9025" max="9026" width="2.7109375" style="151" customWidth="1"/>
    <col min="9027" max="9028" width="4" style="151" customWidth="1"/>
    <col min="9029" max="9030" width="2.7109375" style="151" customWidth="1"/>
    <col min="9031" max="9031" width="3.28515625" style="151" customWidth="1"/>
    <col min="9032" max="9032" width="3.140625" style="151" customWidth="1"/>
    <col min="9033" max="9033" width="2.7109375" style="151" customWidth="1"/>
    <col min="9034" max="9035" width="4" style="151" customWidth="1"/>
    <col min="9036" max="9041" width="2.85546875" style="151" customWidth="1"/>
    <col min="9042" max="9043" width="4.140625" style="151" bestFit="1" customWidth="1"/>
    <col min="9044" max="9045" width="2.85546875" style="151" bestFit="1" customWidth="1"/>
    <col min="9046" max="9047" width="4.140625" style="151" bestFit="1" customWidth="1"/>
    <col min="9048" max="9049" width="2.85546875" style="151" bestFit="1" customWidth="1"/>
    <col min="9050" max="9050" width="3.42578125" style="151" bestFit="1" customWidth="1"/>
    <col min="9051" max="9051" width="3.28515625" style="151" bestFit="1" customWidth="1"/>
    <col min="9052" max="9052" width="2.85546875" style="151" bestFit="1" customWidth="1"/>
    <col min="9053" max="9054" width="4.140625" style="151" bestFit="1" customWidth="1"/>
    <col min="9055" max="9056" width="2.85546875" style="151" bestFit="1" customWidth="1"/>
    <col min="9057" max="9060" width="2.85546875" style="151" customWidth="1"/>
    <col min="9061" max="9061" width="9.140625" style="151"/>
    <col min="9062" max="9062" width="3.140625" style="151" customWidth="1"/>
    <col min="9063" max="9063" width="16.7109375" style="151" customWidth="1"/>
    <col min="9064" max="9064" width="9.140625" style="151"/>
    <col min="9065" max="9083" width="2.7109375" style="151" customWidth="1"/>
    <col min="9084" max="9087" width="2.85546875" style="151" customWidth="1"/>
    <col min="9088" max="9102" width="2.7109375" style="151" customWidth="1"/>
    <col min="9103" max="9106" width="2.85546875" style="151" customWidth="1"/>
    <col min="9107" max="9107" width="9.140625" style="151"/>
    <col min="9108" max="9109" width="4.28515625" style="151" customWidth="1"/>
    <col min="9110" max="9110" width="7.85546875" style="151" customWidth="1"/>
    <col min="9111" max="9111" width="9.5703125" style="151" customWidth="1"/>
    <col min="9112" max="9112" width="15.140625" style="151" customWidth="1"/>
    <col min="9113" max="9113" width="7.140625" style="151" customWidth="1"/>
    <col min="9114" max="9114" width="3" style="151" customWidth="1"/>
    <col min="9115" max="9115" width="2" style="151" customWidth="1"/>
    <col min="9116" max="9116" width="2.5703125" style="151" customWidth="1"/>
    <col min="9117" max="9120" width="2" style="151" customWidth="1"/>
    <col min="9121" max="9121" width="3" style="151" customWidth="1"/>
    <col min="9122" max="9127" width="2" style="151" customWidth="1"/>
    <col min="9128" max="9128" width="9.140625" style="151"/>
    <col min="9129" max="9130" width="4.28515625" style="151" customWidth="1"/>
    <col min="9131" max="9131" width="9.5703125" style="151" customWidth="1"/>
    <col min="9132" max="9132" width="9.5703125" style="151" bestFit="1" customWidth="1"/>
    <col min="9133" max="9133" width="15.140625" style="151" bestFit="1" customWidth="1"/>
    <col min="9134" max="9134" width="7.140625" style="151" customWidth="1"/>
    <col min="9135" max="9135" width="3" style="151" bestFit="1" customWidth="1"/>
    <col min="9136" max="9136" width="2" style="151" bestFit="1" customWidth="1"/>
    <col min="9137" max="9137" width="2.5703125" style="151" customWidth="1"/>
    <col min="9138" max="9141" width="2" style="151" bestFit="1" customWidth="1"/>
    <col min="9142" max="9142" width="3" style="151" bestFit="1" customWidth="1"/>
    <col min="9143" max="9148" width="2" style="151" bestFit="1" customWidth="1"/>
    <col min="9149" max="9217" width="9.140625" style="151"/>
    <col min="9218" max="9219" width="4.28515625" style="151" customWidth="1"/>
    <col min="9220" max="9220" width="11.85546875" style="151" customWidth="1"/>
    <col min="9221" max="9221" width="11.42578125" style="151" customWidth="1"/>
    <col min="9222" max="9222" width="17" style="151" customWidth="1"/>
    <col min="9223" max="9223" width="7.140625" style="151" customWidth="1"/>
    <col min="9224" max="9224" width="3" style="151" customWidth="1"/>
    <col min="9225" max="9234" width="2" style="151" customWidth="1"/>
    <col min="9235" max="9235" width="3" style="151" customWidth="1"/>
    <col min="9236" max="9242" width="2" style="151" customWidth="1"/>
    <col min="9243" max="9243" width="9.140625" style="151"/>
    <col min="9244" max="9245" width="4.28515625" style="151" customWidth="1"/>
    <col min="9246" max="9246" width="11.85546875" style="151" customWidth="1"/>
    <col min="9247" max="9247" width="11.42578125" style="151" customWidth="1"/>
    <col min="9248" max="9248" width="17" style="151" customWidth="1"/>
    <col min="9249" max="9249" width="7.140625" style="151" customWidth="1"/>
    <col min="9250" max="9250" width="3" style="151" customWidth="1"/>
    <col min="9251" max="9260" width="2" style="151" customWidth="1"/>
    <col min="9261" max="9261" width="3" style="151" customWidth="1"/>
    <col min="9262" max="9268" width="2" style="151" customWidth="1"/>
    <col min="9269" max="9269" width="9.140625" style="151"/>
    <col min="9270" max="9270" width="4.28515625" style="151" customWidth="1"/>
    <col min="9271" max="9271" width="8.85546875" style="151" customWidth="1"/>
    <col min="9272" max="9272" width="2.85546875" style="151" customWidth="1"/>
    <col min="9273" max="9273" width="19" style="151" customWidth="1"/>
    <col min="9274" max="9274" width="7.140625" style="151" customWidth="1"/>
    <col min="9275" max="9276" width="3" style="151" customWidth="1"/>
    <col min="9277" max="9277" width="2" style="151" customWidth="1"/>
    <col min="9278" max="9278" width="2.7109375" style="151" customWidth="1"/>
    <col min="9279" max="9279" width="3" style="151" customWidth="1"/>
    <col min="9280" max="9280" width="4" style="151" customWidth="1"/>
    <col min="9281" max="9282" width="2.7109375" style="151" customWidth="1"/>
    <col min="9283" max="9284" width="4" style="151" customWidth="1"/>
    <col min="9285" max="9286" width="2.7109375" style="151" customWidth="1"/>
    <col min="9287" max="9287" width="3.28515625" style="151" customWidth="1"/>
    <col min="9288" max="9288" width="3.140625" style="151" customWidth="1"/>
    <col min="9289" max="9289" width="2.7109375" style="151" customWidth="1"/>
    <col min="9290" max="9291" width="4" style="151" customWidth="1"/>
    <col min="9292" max="9297" width="2.85546875" style="151" customWidth="1"/>
    <col min="9298" max="9299" width="4.140625" style="151" bestFit="1" customWidth="1"/>
    <col min="9300" max="9301" width="2.85546875" style="151" bestFit="1" customWidth="1"/>
    <col min="9302" max="9303" width="4.140625" style="151" bestFit="1" customWidth="1"/>
    <col min="9304" max="9305" width="2.85546875" style="151" bestFit="1" customWidth="1"/>
    <col min="9306" max="9306" width="3.42578125" style="151" bestFit="1" customWidth="1"/>
    <col min="9307" max="9307" width="3.28515625" style="151" bestFit="1" customWidth="1"/>
    <col min="9308" max="9308" width="2.85546875" style="151" bestFit="1" customWidth="1"/>
    <col min="9309" max="9310" width="4.140625" style="151" bestFit="1" customWidth="1"/>
    <col min="9311" max="9312" width="2.85546875" style="151" bestFit="1" customWidth="1"/>
    <col min="9313" max="9316" width="2.85546875" style="151" customWidth="1"/>
    <col min="9317" max="9317" width="9.140625" style="151"/>
    <col min="9318" max="9318" width="3.140625" style="151" customWidth="1"/>
    <col min="9319" max="9319" width="16.7109375" style="151" customWidth="1"/>
    <col min="9320" max="9320" width="9.140625" style="151"/>
    <col min="9321" max="9339" width="2.7109375" style="151" customWidth="1"/>
    <col min="9340" max="9343" width="2.85546875" style="151" customWidth="1"/>
    <col min="9344" max="9358" width="2.7109375" style="151" customWidth="1"/>
    <col min="9359" max="9362" width="2.85546875" style="151" customWidth="1"/>
    <col min="9363" max="9363" width="9.140625" style="151"/>
    <col min="9364" max="9365" width="4.28515625" style="151" customWidth="1"/>
    <col min="9366" max="9366" width="7.85546875" style="151" customWidth="1"/>
    <col min="9367" max="9367" width="9.5703125" style="151" customWidth="1"/>
    <col min="9368" max="9368" width="15.140625" style="151" customWidth="1"/>
    <col min="9369" max="9369" width="7.140625" style="151" customWidth="1"/>
    <col min="9370" max="9370" width="3" style="151" customWidth="1"/>
    <col min="9371" max="9371" width="2" style="151" customWidth="1"/>
    <col min="9372" max="9372" width="2.5703125" style="151" customWidth="1"/>
    <col min="9373" max="9376" width="2" style="151" customWidth="1"/>
    <col min="9377" max="9377" width="3" style="151" customWidth="1"/>
    <col min="9378" max="9383" width="2" style="151" customWidth="1"/>
    <col min="9384" max="9384" width="9.140625" style="151"/>
    <col min="9385" max="9386" width="4.28515625" style="151" customWidth="1"/>
    <col min="9387" max="9387" width="9.5703125" style="151" customWidth="1"/>
    <col min="9388" max="9388" width="9.5703125" style="151" bestFit="1" customWidth="1"/>
    <col min="9389" max="9389" width="15.140625" style="151" bestFit="1" customWidth="1"/>
    <col min="9390" max="9390" width="7.140625" style="151" customWidth="1"/>
    <col min="9391" max="9391" width="3" style="151" bestFit="1" customWidth="1"/>
    <col min="9392" max="9392" width="2" style="151" bestFit="1" customWidth="1"/>
    <col min="9393" max="9393" width="2.5703125" style="151" customWidth="1"/>
    <col min="9394" max="9397" width="2" style="151" bestFit="1" customWidth="1"/>
    <col min="9398" max="9398" width="3" style="151" bestFit="1" customWidth="1"/>
    <col min="9399" max="9404" width="2" style="151" bestFit="1" customWidth="1"/>
    <col min="9405" max="9473" width="9.140625" style="151"/>
    <col min="9474" max="9475" width="4.28515625" style="151" customWidth="1"/>
    <col min="9476" max="9476" width="11.85546875" style="151" customWidth="1"/>
    <col min="9477" max="9477" width="11.42578125" style="151" customWidth="1"/>
    <col min="9478" max="9478" width="17" style="151" customWidth="1"/>
    <col min="9479" max="9479" width="7.140625" style="151" customWidth="1"/>
    <col min="9480" max="9480" width="3" style="151" customWidth="1"/>
    <col min="9481" max="9490" width="2" style="151" customWidth="1"/>
    <col min="9491" max="9491" width="3" style="151" customWidth="1"/>
    <col min="9492" max="9498" width="2" style="151" customWidth="1"/>
    <col min="9499" max="9499" width="9.140625" style="151"/>
    <col min="9500" max="9501" width="4.28515625" style="151" customWidth="1"/>
    <col min="9502" max="9502" width="11.85546875" style="151" customWidth="1"/>
    <col min="9503" max="9503" width="11.42578125" style="151" customWidth="1"/>
    <col min="9504" max="9504" width="17" style="151" customWidth="1"/>
    <col min="9505" max="9505" width="7.140625" style="151" customWidth="1"/>
    <col min="9506" max="9506" width="3" style="151" customWidth="1"/>
    <col min="9507" max="9516" width="2" style="151" customWidth="1"/>
    <col min="9517" max="9517" width="3" style="151" customWidth="1"/>
    <col min="9518" max="9524" width="2" style="151" customWidth="1"/>
    <col min="9525" max="9525" width="9.140625" style="151"/>
    <col min="9526" max="9526" width="4.28515625" style="151" customWidth="1"/>
    <col min="9527" max="9527" width="8.85546875" style="151" customWidth="1"/>
    <col min="9528" max="9528" width="2.85546875" style="151" customWidth="1"/>
    <col min="9529" max="9529" width="19" style="151" customWidth="1"/>
    <col min="9530" max="9530" width="7.140625" style="151" customWidth="1"/>
    <col min="9531" max="9532" width="3" style="151" customWidth="1"/>
    <col min="9533" max="9533" width="2" style="151" customWidth="1"/>
    <col min="9534" max="9534" width="2.7109375" style="151" customWidth="1"/>
    <col min="9535" max="9535" width="3" style="151" customWidth="1"/>
    <col min="9536" max="9536" width="4" style="151" customWidth="1"/>
    <col min="9537" max="9538" width="2.7109375" style="151" customWidth="1"/>
    <col min="9539" max="9540" width="4" style="151" customWidth="1"/>
    <col min="9541" max="9542" width="2.7109375" style="151" customWidth="1"/>
    <col min="9543" max="9543" width="3.28515625" style="151" customWidth="1"/>
    <col min="9544" max="9544" width="3.140625" style="151" customWidth="1"/>
    <col min="9545" max="9545" width="2.7109375" style="151" customWidth="1"/>
    <col min="9546" max="9547" width="4" style="151" customWidth="1"/>
    <col min="9548" max="9553" width="2.85546875" style="151" customWidth="1"/>
    <col min="9554" max="9555" width="4.140625" style="151" bestFit="1" customWidth="1"/>
    <col min="9556" max="9557" width="2.85546875" style="151" bestFit="1" customWidth="1"/>
    <col min="9558" max="9559" width="4.140625" style="151" bestFit="1" customWidth="1"/>
    <col min="9560" max="9561" width="2.85546875" style="151" bestFit="1" customWidth="1"/>
    <col min="9562" max="9562" width="3.42578125" style="151" bestFit="1" customWidth="1"/>
    <col min="9563" max="9563" width="3.28515625" style="151" bestFit="1" customWidth="1"/>
    <col min="9564" max="9564" width="2.85546875" style="151" bestFit="1" customWidth="1"/>
    <col min="9565" max="9566" width="4.140625" style="151" bestFit="1" customWidth="1"/>
    <col min="9567" max="9568" width="2.85546875" style="151" bestFit="1" customWidth="1"/>
    <col min="9569" max="9572" width="2.85546875" style="151" customWidth="1"/>
    <col min="9573" max="9573" width="9.140625" style="151"/>
    <col min="9574" max="9574" width="3.140625" style="151" customWidth="1"/>
    <col min="9575" max="9575" width="16.7109375" style="151" customWidth="1"/>
    <col min="9576" max="9576" width="9.140625" style="151"/>
    <col min="9577" max="9595" width="2.7109375" style="151" customWidth="1"/>
    <col min="9596" max="9599" width="2.85546875" style="151" customWidth="1"/>
    <col min="9600" max="9614" width="2.7109375" style="151" customWidth="1"/>
    <col min="9615" max="9618" width="2.85546875" style="151" customWidth="1"/>
    <col min="9619" max="9619" width="9.140625" style="151"/>
    <col min="9620" max="9621" width="4.28515625" style="151" customWidth="1"/>
    <col min="9622" max="9622" width="7.85546875" style="151" customWidth="1"/>
    <col min="9623" max="9623" width="9.5703125" style="151" customWidth="1"/>
    <col min="9624" max="9624" width="15.140625" style="151" customWidth="1"/>
    <col min="9625" max="9625" width="7.140625" style="151" customWidth="1"/>
    <col min="9626" max="9626" width="3" style="151" customWidth="1"/>
    <col min="9627" max="9627" width="2" style="151" customWidth="1"/>
    <col min="9628" max="9628" width="2.5703125" style="151" customWidth="1"/>
    <col min="9629" max="9632" width="2" style="151" customWidth="1"/>
    <col min="9633" max="9633" width="3" style="151" customWidth="1"/>
    <col min="9634" max="9639" width="2" style="151" customWidth="1"/>
    <col min="9640" max="9640" width="9.140625" style="151"/>
    <col min="9641" max="9642" width="4.28515625" style="151" customWidth="1"/>
    <col min="9643" max="9643" width="9.5703125" style="151" customWidth="1"/>
    <col min="9644" max="9644" width="9.5703125" style="151" bestFit="1" customWidth="1"/>
    <col min="9645" max="9645" width="15.140625" style="151" bestFit="1" customWidth="1"/>
    <col min="9646" max="9646" width="7.140625" style="151" customWidth="1"/>
    <col min="9647" max="9647" width="3" style="151" bestFit="1" customWidth="1"/>
    <col min="9648" max="9648" width="2" style="151" bestFit="1" customWidth="1"/>
    <col min="9649" max="9649" width="2.5703125" style="151" customWidth="1"/>
    <col min="9650" max="9653" width="2" style="151" bestFit="1" customWidth="1"/>
    <col min="9654" max="9654" width="3" style="151" bestFit="1" customWidth="1"/>
    <col min="9655" max="9660" width="2" style="151" bestFit="1" customWidth="1"/>
    <col min="9661" max="9729" width="9.140625" style="151"/>
    <col min="9730" max="9731" width="4.28515625" style="151" customWidth="1"/>
    <col min="9732" max="9732" width="11.85546875" style="151" customWidth="1"/>
    <col min="9733" max="9733" width="11.42578125" style="151" customWidth="1"/>
    <col min="9734" max="9734" width="17" style="151" customWidth="1"/>
    <col min="9735" max="9735" width="7.140625" style="151" customWidth="1"/>
    <col min="9736" max="9736" width="3" style="151" customWidth="1"/>
    <col min="9737" max="9746" width="2" style="151" customWidth="1"/>
    <col min="9747" max="9747" width="3" style="151" customWidth="1"/>
    <col min="9748" max="9754" width="2" style="151" customWidth="1"/>
    <col min="9755" max="9755" width="9.140625" style="151"/>
    <col min="9756" max="9757" width="4.28515625" style="151" customWidth="1"/>
    <col min="9758" max="9758" width="11.85546875" style="151" customWidth="1"/>
    <col min="9759" max="9759" width="11.42578125" style="151" customWidth="1"/>
    <col min="9760" max="9760" width="17" style="151" customWidth="1"/>
    <col min="9761" max="9761" width="7.140625" style="151" customWidth="1"/>
    <col min="9762" max="9762" width="3" style="151" customWidth="1"/>
    <col min="9763" max="9772" width="2" style="151" customWidth="1"/>
    <col min="9773" max="9773" width="3" style="151" customWidth="1"/>
    <col min="9774" max="9780" width="2" style="151" customWidth="1"/>
    <col min="9781" max="9781" width="9.140625" style="151"/>
    <col min="9782" max="9782" width="4.28515625" style="151" customWidth="1"/>
    <col min="9783" max="9783" width="8.85546875" style="151" customWidth="1"/>
    <col min="9784" max="9784" width="2.85546875" style="151" customWidth="1"/>
    <col min="9785" max="9785" width="19" style="151" customWidth="1"/>
    <col min="9786" max="9786" width="7.140625" style="151" customWidth="1"/>
    <col min="9787" max="9788" width="3" style="151" customWidth="1"/>
    <col min="9789" max="9789" width="2" style="151" customWidth="1"/>
    <col min="9790" max="9790" width="2.7109375" style="151" customWidth="1"/>
    <col min="9791" max="9791" width="3" style="151" customWidth="1"/>
    <col min="9792" max="9792" width="4" style="151" customWidth="1"/>
    <col min="9793" max="9794" width="2.7109375" style="151" customWidth="1"/>
    <col min="9795" max="9796" width="4" style="151" customWidth="1"/>
    <col min="9797" max="9798" width="2.7109375" style="151" customWidth="1"/>
    <col min="9799" max="9799" width="3.28515625" style="151" customWidth="1"/>
    <col min="9800" max="9800" width="3.140625" style="151" customWidth="1"/>
    <col min="9801" max="9801" width="2.7109375" style="151" customWidth="1"/>
    <col min="9802" max="9803" width="4" style="151" customWidth="1"/>
    <col min="9804" max="9809" width="2.85546875" style="151" customWidth="1"/>
    <col min="9810" max="9811" width="4.140625" style="151" bestFit="1" customWidth="1"/>
    <col min="9812" max="9813" width="2.85546875" style="151" bestFit="1" customWidth="1"/>
    <col min="9814" max="9815" width="4.140625" style="151" bestFit="1" customWidth="1"/>
    <col min="9816" max="9817" width="2.85546875" style="151" bestFit="1" customWidth="1"/>
    <col min="9818" max="9818" width="3.42578125" style="151" bestFit="1" customWidth="1"/>
    <col min="9819" max="9819" width="3.28515625" style="151" bestFit="1" customWidth="1"/>
    <col min="9820" max="9820" width="2.85546875" style="151" bestFit="1" customWidth="1"/>
    <col min="9821" max="9822" width="4.140625" style="151" bestFit="1" customWidth="1"/>
    <col min="9823" max="9824" width="2.85546875" style="151" bestFit="1" customWidth="1"/>
    <col min="9825" max="9828" width="2.85546875" style="151" customWidth="1"/>
    <col min="9829" max="9829" width="9.140625" style="151"/>
    <col min="9830" max="9830" width="3.140625" style="151" customWidth="1"/>
    <col min="9831" max="9831" width="16.7109375" style="151" customWidth="1"/>
    <col min="9832" max="9832" width="9.140625" style="151"/>
    <col min="9833" max="9851" width="2.7109375" style="151" customWidth="1"/>
    <col min="9852" max="9855" width="2.85546875" style="151" customWidth="1"/>
    <col min="9856" max="9870" width="2.7109375" style="151" customWidth="1"/>
    <col min="9871" max="9874" width="2.85546875" style="151" customWidth="1"/>
    <col min="9875" max="9875" width="9.140625" style="151"/>
    <col min="9876" max="9877" width="4.28515625" style="151" customWidth="1"/>
    <col min="9878" max="9878" width="7.85546875" style="151" customWidth="1"/>
    <col min="9879" max="9879" width="9.5703125" style="151" customWidth="1"/>
    <col min="9880" max="9880" width="15.140625" style="151" customWidth="1"/>
    <col min="9881" max="9881" width="7.140625" style="151" customWidth="1"/>
    <col min="9882" max="9882" width="3" style="151" customWidth="1"/>
    <col min="9883" max="9883" width="2" style="151" customWidth="1"/>
    <col min="9884" max="9884" width="2.5703125" style="151" customWidth="1"/>
    <col min="9885" max="9888" width="2" style="151" customWidth="1"/>
    <col min="9889" max="9889" width="3" style="151" customWidth="1"/>
    <col min="9890" max="9895" width="2" style="151" customWidth="1"/>
    <col min="9896" max="9896" width="9.140625" style="151"/>
    <col min="9897" max="9898" width="4.28515625" style="151" customWidth="1"/>
    <col min="9899" max="9899" width="9.5703125" style="151" customWidth="1"/>
    <col min="9900" max="9900" width="9.5703125" style="151" bestFit="1" customWidth="1"/>
    <col min="9901" max="9901" width="15.140625" style="151" bestFit="1" customWidth="1"/>
    <col min="9902" max="9902" width="7.140625" style="151" customWidth="1"/>
    <col min="9903" max="9903" width="3" style="151" bestFit="1" customWidth="1"/>
    <col min="9904" max="9904" width="2" style="151" bestFit="1" customWidth="1"/>
    <col min="9905" max="9905" width="2.5703125" style="151" customWidth="1"/>
    <col min="9906" max="9909" width="2" style="151" bestFit="1" customWidth="1"/>
    <col min="9910" max="9910" width="3" style="151" bestFit="1" customWidth="1"/>
    <col min="9911" max="9916" width="2" style="151" bestFit="1" customWidth="1"/>
    <col min="9917" max="9985" width="9.140625" style="151"/>
    <col min="9986" max="9987" width="4.28515625" style="151" customWidth="1"/>
    <col min="9988" max="9988" width="11.85546875" style="151" customWidth="1"/>
    <col min="9989" max="9989" width="11.42578125" style="151" customWidth="1"/>
    <col min="9990" max="9990" width="17" style="151" customWidth="1"/>
    <col min="9991" max="9991" width="7.140625" style="151" customWidth="1"/>
    <col min="9992" max="9992" width="3" style="151" customWidth="1"/>
    <col min="9993" max="10002" width="2" style="151" customWidth="1"/>
    <col min="10003" max="10003" width="3" style="151" customWidth="1"/>
    <col min="10004" max="10010" width="2" style="151" customWidth="1"/>
    <col min="10011" max="10011" width="9.140625" style="151"/>
    <col min="10012" max="10013" width="4.28515625" style="151" customWidth="1"/>
    <col min="10014" max="10014" width="11.85546875" style="151" customWidth="1"/>
    <col min="10015" max="10015" width="11.42578125" style="151" customWidth="1"/>
    <col min="10016" max="10016" width="17" style="151" customWidth="1"/>
    <col min="10017" max="10017" width="7.140625" style="151" customWidth="1"/>
    <col min="10018" max="10018" width="3" style="151" customWidth="1"/>
    <col min="10019" max="10028" width="2" style="151" customWidth="1"/>
    <col min="10029" max="10029" width="3" style="151" customWidth="1"/>
    <col min="10030" max="10036" width="2" style="151" customWidth="1"/>
    <col min="10037" max="10037" width="9.140625" style="151"/>
    <col min="10038" max="10038" width="4.28515625" style="151" customWidth="1"/>
    <col min="10039" max="10039" width="8.85546875" style="151" customWidth="1"/>
    <col min="10040" max="10040" width="2.85546875" style="151" customWidth="1"/>
    <col min="10041" max="10041" width="19" style="151" customWidth="1"/>
    <col min="10042" max="10042" width="7.140625" style="151" customWidth="1"/>
    <col min="10043" max="10044" width="3" style="151" customWidth="1"/>
    <col min="10045" max="10045" width="2" style="151" customWidth="1"/>
    <col min="10046" max="10046" width="2.7109375" style="151" customWidth="1"/>
    <col min="10047" max="10047" width="3" style="151" customWidth="1"/>
    <col min="10048" max="10048" width="4" style="151" customWidth="1"/>
    <col min="10049" max="10050" width="2.7109375" style="151" customWidth="1"/>
    <col min="10051" max="10052" width="4" style="151" customWidth="1"/>
    <col min="10053" max="10054" width="2.7109375" style="151" customWidth="1"/>
    <col min="10055" max="10055" width="3.28515625" style="151" customWidth="1"/>
    <col min="10056" max="10056" width="3.140625" style="151" customWidth="1"/>
    <col min="10057" max="10057" width="2.7109375" style="151" customWidth="1"/>
    <col min="10058" max="10059" width="4" style="151" customWidth="1"/>
    <col min="10060" max="10065" width="2.85546875" style="151" customWidth="1"/>
    <col min="10066" max="10067" width="4.140625" style="151" bestFit="1" customWidth="1"/>
    <col min="10068" max="10069" width="2.85546875" style="151" bestFit="1" customWidth="1"/>
    <col min="10070" max="10071" width="4.140625" style="151" bestFit="1" customWidth="1"/>
    <col min="10072" max="10073" width="2.85546875" style="151" bestFit="1" customWidth="1"/>
    <col min="10074" max="10074" width="3.42578125" style="151" bestFit="1" customWidth="1"/>
    <col min="10075" max="10075" width="3.28515625" style="151" bestFit="1" customWidth="1"/>
    <col min="10076" max="10076" width="2.85546875" style="151" bestFit="1" customWidth="1"/>
    <col min="10077" max="10078" width="4.140625" style="151" bestFit="1" customWidth="1"/>
    <col min="10079" max="10080" width="2.85546875" style="151" bestFit="1" customWidth="1"/>
    <col min="10081" max="10084" width="2.85546875" style="151" customWidth="1"/>
    <col min="10085" max="10085" width="9.140625" style="151"/>
    <col min="10086" max="10086" width="3.140625" style="151" customWidth="1"/>
    <col min="10087" max="10087" width="16.7109375" style="151" customWidth="1"/>
    <col min="10088" max="10088" width="9.140625" style="151"/>
    <col min="10089" max="10107" width="2.7109375" style="151" customWidth="1"/>
    <col min="10108" max="10111" width="2.85546875" style="151" customWidth="1"/>
    <col min="10112" max="10126" width="2.7109375" style="151" customWidth="1"/>
    <col min="10127" max="10130" width="2.85546875" style="151" customWidth="1"/>
    <col min="10131" max="10131" width="9.140625" style="151"/>
    <col min="10132" max="10133" width="4.28515625" style="151" customWidth="1"/>
    <col min="10134" max="10134" width="7.85546875" style="151" customWidth="1"/>
    <col min="10135" max="10135" width="9.5703125" style="151" customWidth="1"/>
    <col min="10136" max="10136" width="15.140625" style="151" customWidth="1"/>
    <col min="10137" max="10137" width="7.140625" style="151" customWidth="1"/>
    <col min="10138" max="10138" width="3" style="151" customWidth="1"/>
    <col min="10139" max="10139" width="2" style="151" customWidth="1"/>
    <col min="10140" max="10140" width="2.5703125" style="151" customWidth="1"/>
    <col min="10141" max="10144" width="2" style="151" customWidth="1"/>
    <col min="10145" max="10145" width="3" style="151" customWidth="1"/>
    <col min="10146" max="10151" width="2" style="151" customWidth="1"/>
    <col min="10152" max="10152" width="9.140625" style="151"/>
    <col min="10153" max="10154" width="4.28515625" style="151" customWidth="1"/>
    <col min="10155" max="10155" width="9.5703125" style="151" customWidth="1"/>
    <col min="10156" max="10156" width="9.5703125" style="151" bestFit="1" customWidth="1"/>
    <col min="10157" max="10157" width="15.140625" style="151" bestFit="1" customWidth="1"/>
    <col min="10158" max="10158" width="7.140625" style="151" customWidth="1"/>
    <col min="10159" max="10159" width="3" style="151" bestFit="1" customWidth="1"/>
    <col min="10160" max="10160" width="2" style="151" bestFit="1" customWidth="1"/>
    <col min="10161" max="10161" width="2.5703125" style="151" customWidth="1"/>
    <col min="10162" max="10165" width="2" style="151" bestFit="1" customWidth="1"/>
    <col min="10166" max="10166" width="3" style="151" bestFit="1" customWidth="1"/>
    <col min="10167" max="10172" width="2" style="151" bestFit="1" customWidth="1"/>
    <col min="10173" max="10241" width="9.140625" style="151"/>
    <col min="10242" max="10243" width="4.28515625" style="151" customWidth="1"/>
    <col min="10244" max="10244" width="11.85546875" style="151" customWidth="1"/>
    <col min="10245" max="10245" width="11.42578125" style="151" customWidth="1"/>
    <col min="10246" max="10246" width="17" style="151" customWidth="1"/>
    <col min="10247" max="10247" width="7.140625" style="151" customWidth="1"/>
    <col min="10248" max="10248" width="3" style="151" customWidth="1"/>
    <col min="10249" max="10258" width="2" style="151" customWidth="1"/>
    <col min="10259" max="10259" width="3" style="151" customWidth="1"/>
    <col min="10260" max="10266" width="2" style="151" customWidth="1"/>
    <col min="10267" max="10267" width="9.140625" style="151"/>
    <col min="10268" max="10269" width="4.28515625" style="151" customWidth="1"/>
    <col min="10270" max="10270" width="11.85546875" style="151" customWidth="1"/>
    <col min="10271" max="10271" width="11.42578125" style="151" customWidth="1"/>
    <col min="10272" max="10272" width="17" style="151" customWidth="1"/>
    <col min="10273" max="10273" width="7.140625" style="151" customWidth="1"/>
    <col min="10274" max="10274" width="3" style="151" customWidth="1"/>
    <col min="10275" max="10284" width="2" style="151" customWidth="1"/>
    <col min="10285" max="10285" width="3" style="151" customWidth="1"/>
    <col min="10286" max="10292" width="2" style="151" customWidth="1"/>
    <col min="10293" max="10293" width="9.140625" style="151"/>
    <col min="10294" max="10294" width="4.28515625" style="151" customWidth="1"/>
    <col min="10295" max="10295" width="8.85546875" style="151" customWidth="1"/>
    <col min="10296" max="10296" width="2.85546875" style="151" customWidth="1"/>
    <col min="10297" max="10297" width="19" style="151" customWidth="1"/>
    <col min="10298" max="10298" width="7.140625" style="151" customWidth="1"/>
    <col min="10299" max="10300" width="3" style="151" customWidth="1"/>
    <col min="10301" max="10301" width="2" style="151" customWidth="1"/>
    <col min="10302" max="10302" width="2.7109375" style="151" customWidth="1"/>
    <col min="10303" max="10303" width="3" style="151" customWidth="1"/>
    <col min="10304" max="10304" width="4" style="151" customWidth="1"/>
    <col min="10305" max="10306" width="2.7109375" style="151" customWidth="1"/>
    <col min="10307" max="10308" width="4" style="151" customWidth="1"/>
    <col min="10309" max="10310" width="2.7109375" style="151" customWidth="1"/>
    <col min="10311" max="10311" width="3.28515625" style="151" customWidth="1"/>
    <col min="10312" max="10312" width="3.140625" style="151" customWidth="1"/>
    <col min="10313" max="10313" width="2.7109375" style="151" customWidth="1"/>
    <col min="10314" max="10315" width="4" style="151" customWidth="1"/>
    <col min="10316" max="10321" width="2.85546875" style="151" customWidth="1"/>
    <col min="10322" max="10323" width="4.140625" style="151" bestFit="1" customWidth="1"/>
    <col min="10324" max="10325" width="2.85546875" style="151" bestFit="1" customWidth="1"/>
    <col min="10326" max="10327" width="4.140625" style="151" bestFit="1" customWidth="1"/>
    <col min="10328" max="10329" width="2.85546875" style="151" bestFit="1" customWidth="1"/>
    <col min="10330" max="10330" width="3.42578125" style="151" bestFit="1" customWidth="1"/>
    <col min="10331" max="10331" width="3.28515625" style="151" bestFit="1" customWidth="1"/>
    <col min="10332" max="10332" width="2.85546875" style="151" bestFit="1" customWidth="1"/>
    <col min="10333" max="10334" width="4.140625" style="151" bestFit="1" customWidth="1"/>
    <col min="10335" max="10336" width="2.85546875" style="151" bestFit="1" customWidth="1"/>
    <col min="10337" max="10340" width="2.85546875" style="151" customWidth="1"/>
    <col min="10341" max="10341" width="9.140625" style="151"/>
    <col min="10342" max="10342" width="3.140625" style="151" customWidth="1"/>
    <col min="10343" max="10343" width="16.7109375" style="151" customWidth="1"/>
    <col min="10344" max="10344" width="9.140625" style="151"/>
    <col min="10345" max="10363" width="2.7109375" style="151" customWidth="1"/>
    <col min="10364" max="10367" width="2.85546875" style="151" customWidth="1"/>
    <col min="10368" max="10382" width="2.7109375" style="151" customWidth="1"/>
    <col min="10383" max="10386" width="2.85546875" style="151" customWidth="1"/>
    <col min="10387" max="10387" width="9.140625" style="151"/>
    <col min="10388" max="10389" width="4.28515625" style="151" customWidth="1"/>
    <col min="10390" max="10390" width="7.85546875" style="151" customWidth="1"/>
    <col min="10391" max="10391" width="9.5703125" style="151" customWidth="1"/>
    <col min="10392" max="10392" width="15.140625" style="151" customWidth="1"/>
    <col min="10393" max="10393" width="7.140625" style="151" customWidth="1"/>
    <col min="10394" max="10394" width="3" style="151" customWidth="1"/>
    <col min="10395" max="10395" width="2" style="151" customWidth="1"/>
    <col min="10396" max="10396" width="2.5703125" style="151" customWidth="1"/>
    <col min="10397" max="10400" width="2" style="151" customWidth="1"/>
    <col min="10401" max="10401" width="3" style="151" customWidth="1"/>
    <col min="10402" max="10407" width="2" style="151" customWidth="1"/>
    <col min="10408" max="10408" width="9.140625" style="151"/>
    <col min="10409" max="10410" width="4.28515625" style="151" customWidth="1"/>
    <col min="10411" max="10411" width="9.5703125" style="151" customWidth="1"/>
    <col min="10412" max="10412" width="9.5703125" style="151" bestFit="1" customWidth="1"/>
    <col min="10413" max="10413" width="15.140625" style="151" bestFit="1" customWidth="1"/>
    <col min="10414" max="10414" width="7.140625" style="151" customWidth="1"/>
    <col min="10415" max="10415" width="3" style="151" bestFit="1" customWidth="1"/>
    <col min="10416" max="10416" width="2" style="151" bestFit="1" customWidth="1"/>
    <col min="10417" max="10417" width="2.5703125" style="151" customWidth="1"/>
    <col min="10418" max="10421" width="2" style="151" bestFit="1" customWidth="1"/>
    <col min="10422" max="10422" width="3" style="151" bestFit="1" customWidth="1"/>
    <col min="10423" max="10428" width="2" style="151" bestFit="1" customWidth="1"/>
    <col min="10429" max="10497" width="9.140625" style="151"/>
    <col min="10498" max="10499" width="4.28515625" style="151" customWidth="1"/>
    <col min="10500" max="10500" width="11.85546875" style="151" customWidth="1"/>
    <col min="10501" max="10501" width="11.42578125" style="151" customWidth="1"/>
    <col min="10502" max="10502" width="17" style="151" customWidth="1"/>
    <col min="10503" max="10503" width="7.140625" style="151" customWidth="1"/>
    <col min="10504" max="10504" width="3" style="151" customWidth="1"/>
    <col min="10505" max="10514" width="2" style="151" customWidth="1"/>
    <col min="10515" max="10515" width="3" style="151" customWidth="1"/>
    <col min="10516" max="10522" width="2" style="151" customWidth="1"/>
    <col min="10523" max="10523" width="9.140625" style="151"/>
    <col min="10524" max="10525" width="4.28515625" style="151" customWidth="1"/>
    <col min="10526" max="10526" width="11.85546875" style="151" customWidth="1"/>
    <col min="10527" max="10527" width="11.42578125" style="151" customWidth="1"/>
    <col min="10528" max="10528" width="17" style="151" customWidth="1"/>
    <col min="10529" max="10529" width="7.140625" style="151" customWidth="1"/>
    <col min="10530" max="10530" width="3" style="151" customWidth="1"/>
    <col min="10531" max="10540" width="2" style="151" customWidth="1"/>
    <col min="10541" max="10541" width="3" style="151" customWidth="1"/>
    <col min="10542" max="10548" width="2" style="151" customWidth="1"/>
    <col min="10549" max="10549" width="9.140625" style="151"/>
    <col min="10550" max="10550" width="4.28515625" style="151" customWidth="1"/>
    <col min="10551" max="10551" width="8.85546875" style="151" customWidth="1"/>
    <col min="10552" max="10552" width="2.85546875" style="151" customWidth="1"/>
    <col min="10553" max="10553" width="19" style="151" customWidth="1"/>
    <col min="10554" max="10554" width="7.140625" style="151" customWidth="1"/>
    <col min="10555" max="10556" width="3" style="151" customWidth="1"/>
    <col min="10557" max="10557" width="2" style="151" customWidth="1"/>
    <col min="10558" max="10558" width="2.7109375" style="151" customWidth="1"/>
    <col min="10559" max="10559" width="3" style="151" customWidth="1"/>
    <col min="10560" max="10560" width="4" style="151" customWidth="1"/>
    <col min="10561" max="10562" width="2.7109375" style="151" customWidth="1"/>
    <col min="10563" max="10564" width="4" style="151" customWidth="1"/>
    <col min="10565" max="10566" width="2.7109375" style="151" customWidth="1"/>
    <col min="10567" max="10567" width="3.28515625" style="151" customWidth="1"/>
    <col min="10568" max="10568" width="3.140625" style="151" customWidth="1"/>
    <col min="10569" max="10569" width="2.7109375" style="151" customWidth="1"/>
    <col min="10570" max="10571" width="4" style="151" customWidth="1"/>
    <col min="10572" max="10577" width="2.85546875" style="151" customWidth="1"/>
    <col min="10578" max="10579" width="4.140625" style="151" bestFit="1" customWidth="1"/>
    <col min="10580" max="10581" width="2.85546875" style="151" bestFit="1" customWidth="1"/>
    <col min="10582" max="10583" width="4.140625" style="151" bestFit="1" customWidth="1"/>
    <col min="10584" max="10585" width="2.85546875" style="151" bestFit="1" customWidth="1"/>
    <col min="10586" max="10586" width="3.42578125" style="151" bestFit="1" customWidth="1"/>
    <col min="10587" max="10587" width="3.28515625" style="151" bestFit="1" customWidth="1"/>
    <col min="10588" max="10588" width="2.85546875" style="151" bestFit="1" customWidth="1"/>
    <col min="10589" max="10590" width="4.140625" style="151" bestFit="1" customWidth="1"/>
    <col min="10591" max="10592" width="2.85546875" style="151" bestFit="1" customWidth="1"/>
    <col min="10593" max="10596" width="2.85546875" style="151" customWidth="1"/>
    <col min="10597" max="10597" width="9.140625" style="151"/>
    <col min="10598" max="10598" width="3.140625" style="151" customWidth="1"/>
    <col min="10599" max="10599" width="16.7109375" style="151" customWidth="1"/>
    <col min="10600" max="10600" width="9.140625" style="151"/>
    <col min="10601" max="10619" width="2.7109375" style="151" customWidth="1"/>
    <col min="10620" max="10623" width="2.85546875" style="151" customWidth="1"/>
    <col min="10624" max="10638" width="2.7109375" style="151" customWidth="1"/>
    <col min="10639" max="10642" width="2.85546875" style="151" customWidth="1"/>
    <col min="10643" max="10643" width="9.140625" style="151"/>
    <col min="10644" max="10645" width="4.28515625" style="151" customWidth="1"/>
    <col min="10646" max="10646" width="7.85546875" style="151" customWidth="1"/>
    <col min="10647" max="10647" width="9.5703125" style="151" customWidth="1"/>
    <col min="10648" max="10648" width="15.140625" style="151" customWidth="1"/>
    <col min="10649" max="10649" width="7.140625" style="151" customWidth="1"/>
    <col min="10650" max="10650" width="3" style="151" customWidth="1"/>
    <col min="10651" max="10651" width="2" style="151" customWidth="1"/>
    <col min="10652" max="10652" width="2.5703125" style="151" customWidth="1"/>
    <col min="10653" max="10656" width="2" style="151" customWidth="1"/>
    <col min="10657" max="10657" width="3" style="151" customWidth="1"/>
    <col min="10658" max="10663" width="2" style="151" customWidth="1"/>
    <col min="10664" max="10664" width="9.140625" style="151"/>
    <col min="10665" max="10666" width="4.28515625" style="151" customWidth="1"/>
    <col min="10667" max="10667" width="9.5703125" style="151" customWidth="1"/>
    <col min="10668" max="10668" width="9.5703125" style="151" bestFit="1" customWidth="1"/>
    <col min="10669" max="10669" width="15.140625" style="151" bestFit="1" customWidth="1"/>
    <col min="10670" max="10670" width="7.140625" style="151" customWidth="1"/>
    <col min="10671" max="10671" width="3" style="151" bestFit="1" customWidth="1"/>
    <col min="10672" max="10672" width="2" style="151" bestFit="1" customWidth="1"/>
    <col min="10673" max="10673" width="2.5703125" style="151" customWidth="1"/>
    <col min="10674" max="10677" width="2" style="151" bestFit="1" customWidth="1"/>
    <col min="10678" max="10678" width="3" style="151" bestFit="1" customWidth="1"/>
    <col min="10679" max="10684" width="2" style="151" bestFit="1" customWidth="1"/>
    <col min="10685" max="10753" width="9.140625" style="151"/>
    <col min="10754" max="10755" width="4.28515625" style="151" customWidth="1"/>
    <col min="10756" max="10756" width="11.85546875" style="151" customWidth="1"/>
    <col min="10757" max="10757" width="11.42578125" style="151" customWidth="1"/>
    <col min="10758" max="10758" width="17" style="151" customWidth="1"/>
    <col min="10759" max="10759" width="7.140625" style="151" customWidth="1"/>
    <col min="10760" max="10760" width="3" style="151" customWidth="1"/>
    <col min="10761" max="10770" width="2" style="151" customWidth="1"/>
    <col min="10771" max="10771" width="3" style="151" customWidth="1"/>
    <col min="10772" max="10778" width="2" style="151" customWidth="1"/>
    <col min="10779" max="10779" width="9.140625" style="151"/>
    <col min="10780" max="10781" width="4.28515625" style="151" customWidth="1"/>
    <col min="10782" max="10782" width="11.85546875" style="151" customWidth="1"/>
    <col min="10783" max="10783" width="11.42578125" style="151" customWidth="1"/>
    <col min="10784" max="10784" width="17" style="151" customWidth="1"/>
    <col min="10785" max="10785" width="7.140625" style="151" customWidth="1"/>
    <col min="10786" max="10786" width="3" style="151" customWidth="1"/>
    <col min="10787" max="10796" width="2" style="151" customWidth="1"/>
    <col min="10797" max="10797" width="3" style="151" customWidth="1"/>
    <col min="10798" max="10804" width="2" style="151" customWidth="1"/>
    <col min="10805" max="10805" width="9.140625" style="151"/>
    <col min="10806" max="10806" width="4.28515625" style="151" customWidth="1"/>
    <col min="10807" max="10807" width="8.85546875" style="151" customWidth="1"/>
    <col min="10808" max="10808" width="2.85546875" style="151" customWidth="1"/>
    <col min="10809" max="10809" width="19" style="151" customWidth="1"/>
    <col min="10810" max="10810" width="7.140625" style="151" customWidth="1"/>
    <col min="10811" max="10812" width="3" style="151" customWidth="1"/>
    <col min="10813" max="10813" width="2" style="151" customWidth="1"/>
    <col min="10814" max="10814" width="2.7109375" style="151" customWidth="1"/>
    <col min="10815" max="10815" width="3" style="151" customWidth="1"/>
    <col min="10816" max="10816" width="4" style="151" customWidth="1"/>
    <col min="10817" max="10818" width="2.7109375" style="151" customWidth="1"/>
    <col min="10819" max="10820" width="4" style="151" customWidth="1"/>
    <col min="10821" max="10822" width="2.7109375" style="151" customWidth="1"/>
    <col min="10823" max="10823" width="3.28515625" style="151" customWidth="1"/>
    <col min="10824" max="10824" width="3.140625" style="151" customWidth="1"/>
    <col min="10825" max="10825" width="2.7109375" style="151" customWidth="1"/>
    <col min="10826" max="10827" width="4" style="151" customWidth="1"/>
    <col min="10828" max="10833" width="2.85546875" style="151" customWidth="1"/>
    <col min="10834" max="10835" width="4.140625" style="151" bestFit="1" customWidth="1"/>
    <col min="10836" max="10837" width="2.85546875" style="151" bestFit="1" customWidth="1"/>
    <col min="10838" max="10839" width="4.140625" style="151" bestFit="1" customWidth="1"/>
    <col min="10840" max="10841" width="2.85546875" style="151" bestFit="1" customWidth="1"/>
    <col min="10842" max="10842" width="3.42578125" style="151" bestFit="1" customWidth="1"/>
    <col min="10843" max="10843" width="3.28515625" style="151" bestFit="1" customWidth="1"/>
    <col min="10844" max="10844" width="2.85546875" style="151" bestFit="1" customWidth="1"/>
    <col min="10845" max="10846" width="4.140625" style="151" bestFit="1" customWidth="1"/>
    <col min="10847" max="10848" width="2.85546875" style="151" bestFit="1" customWidth="1"/>
    <col min="10849" max="10852" width="2.85546875" style="151" customWidth="1"/>
    <col min="10853" max="10853" width="9.140625" style="151"/>
    <col min="10854" max="10854" width="3.140625" style="151" customWidth="1"/>
    <col min="10855" max="10855" width="16.7109375" style="151" customWidth="1"/>
    <col min="10856" max="10856" width="9.140625" style="151"/>
    <col min="10857" max="10875" width="2.7109375" style="151" customWidth="1"/>
    <col min="10876" max="10879" width="2.85546875" style="151" customWidth="1"/>
    <col min="10880" max="10894" width="2.7109375" style="151" customWidth="1"/>
    <col min="10895" max="10898" width="2.85546875" style="151" customWidth="1"/>
    <col min="10899" max="10899" width="9.140625" style="151"/>
    <col min="10900" max="10901" width="4.28515625" style="151" customWidth="1"/>
    <col min="10902" max="10902" width="7.85546875" style="151" customWidth="1"/>
    <col min="10903" max="10903" width="9.5703125" style="151" customWidth="1"/>
    <col min="10904" max="10904" width="15.140625" style="151" customWidth="1"/>
    <col min="10905" max="10905" width="7.140625" style="151" customWidth="1"/>
    <col min="10906" max="10906" width="3" style="151" customWidth="1"/>
    <col min="10907" max="10907" width="2" style="151" customWidth="1"/>
    <col min="10908" max="10908" width="2.5703125" style="151" customWidth="1"/>
    <col min="10909" max="10912" width="2" style="151" customWidth="1"/>
    <col min="10913" max="10913" width="3" style="151" customWidth="1"/>
    <col min="10914" max="10919" width="2" style="151" customWidth="1"/>
    <col min="10920" max="10920" width="9.140625" style="151"/>
    <col min="10921" max="10922" width="4.28515625" style="151" customWidth="1"/>
    <col min="10923" max="10923" width="9.5703125" style="151" customWidth="1"/>
    <col min="10924" max="10924" width="9.5703125" style="151" bestFit="1" customWidth="1"/>
    <col min="10925" max="10925" width="15.140625" style="151" bestFit="1" customWidth="1"/>
    <col min="10926" max="10926" width="7.140625" style="151" customWidth="1"/>
    <col min="10927" max="10927" width="3" style="151" bestFit="1" customWidth="1"/>
    <col min="10928" max="10928" width="2" style="151" bestFit="1" customWidth="1"/>
    <col min="10929" max="10929" width="2.5703125" style="151" customWidth="1"/>
    <col min="10930" max="10933" width="2" style="151" bestFit="1" customWidth="1"/>
    <col min="10934" max="10934" width="3" style="151" bestFit="1" customWidth="1"/>
    <col min="10935" max="10940" width="2" style="151" bestFit="1" customWidth="1"/>
    <col min="10941" max="11009" width="9.140625" style="151"/>
    <col min="11010" max="11011" width="4.28515625" style="151" customWidth="1"/>
    <col min="11012" max="11012" width="11.85546875" style="151" customWidth="1"/>
    <col min="11013" max="11013" width="11.42578125" style="151" customWidth="1"/>
    <col min="11014" max="11014" width="17" style="151" customWidth="1"/>
    <col min="11015" max="11015" width="7.140625" style="151" customWidth="1"/>
    <col min="11016" max="11016" width="3" style="151" customWidth="1"/>
    <col min="11017" max="11026" width="2" style="151" customWidth="1"/>
    <col min="11027" max="11027" width="3" style="151" customWidth="1"/>
    <col min="11028" max="11034" width="2" style="151" customWidth="1"/>
    <col min="11035" max="11035" width="9.140625" style="151"/>
    <col min="11036" max="11037" width="4.28515625" style="151" customWidth="1"/>
    <col min="11038" max="11038" width="11.85546875" style="151" customWidth="1"/>
    <col min="11039" max="11039" width="11.42578125" style="151" customWidth="1"/>
    <col min="11040" max="11040" width="17" style="151" customWidth="1"/>
    <col min="11041" max="11041" width="7.140625" style="151" customWidth="1"/>
    <col min="11042" max="11042" width="3" style="151" customWidth="1"/>
    <col min="11043" max="11052" width="2" style="151" customWidth="1"/>
    <col min="11053" max="11053" width="3" style="151" customWidth="1"/>
    <col min="11054" max="11060" width="2" style="151" customWidth="1"/>
    <col min="11061" max="11061" width="9.140625" style="151"/>
    <col min="11062" max="11062" width="4.28515625" style="151" customWidth="1"/>
    <col min="11063" max="11063" width="8.85546875" style="151" customWidth="1"/>
    <col min="11064" max="11064" width="2.85546875" style="151" customWidth="1"/>
    <col min="11065" max="11065" width="19" style="151" customWidth="1"/>
    <col min="11066" max="11066" width="7.140625" style="151" customWidth="1"/>
    <col min="11067" max="11068" width="3" style="151" customWidth="1"/>
    <col min="11069" max="11069" width="2" style="151" customWidth="1"/>
    <col min="11070" max="11070" width="2.7109375" style="151" customWidth="1"/>
    <col min="11071" max="11071" width="3" style="151" customWidth="1"/>
    <col min="11072" max="11072" width="4" style="151" customWidth="1"/>
    <col min="11073" max="11074" width="2.7109375" style="151" customWidth="1"/>
    <col min="11075" max="11076" width="4" style="151" customWidth="1"/>
    <col min="11077" max="11078" width="2.7109375" style="151" customWidth="1"/>
    <col min="11079" max="11079" width="3.28515625" style="151" customWidth="1"/>
    <col min="11080" max="11080" width="3.140625" style="151" customWidth="1"/>
    <col min="11081" max="11081" width="2.7109375" style="151" customWidth="1"/>
    <col min="11082" max="11083" width="4" style="151" customWidth="1"/>
    <col min="11084" max="11089" width="2.85546875" style="151" customWidth="1"/>
    <col min="11090" max="11091" width="4.140625" style="151" bestFit="1" customWidth="1"/>
    <col min="11092" max="11093" width="2.85546875" style="151" bestFit="1" customWidth="1"/>
    <col min="11094" max="11095" width="4.140625" style="151" bestFit="1" customWidth="1"/>
    <col min="11096" max="11097" width="2.85546875" style="151" bestFit="1" customWidth="1"/>
    <col min="11098" max="11098" width="3.42578125" style="151" bestFit="1" customWidth="1"/>
    <col min="11099" max="11099" width="3.28515625" style="151" bestFit="1" customWidth="1"/>
    <col min="11100" max="11100" width="2.85546875" style="151" bestFit="1" customWidth="1"/>
    <col min="11101" max="11102" width="4.140625" style="151" bestFit="1" customWidth="1"/>
    <col min="11103" max="11104" width="2.85546875" style="151" bestFit="1" customWidth="1"/>
    <col min="11105" max="11108" width="2.85546875" style="151" customWidth="1"/>
    <col min="11109" max="11109" width="9.140625" style="151"/>
    <col min="11110" max="11110" width="3.140625" style="151" customWidth="1"/>
    <col min="11111" max="11111" width="16.7109375" style="151" customWidth="1"/>
    <col min="11112" max="11112" width="9.140625" style="151"/>
    <col min="11113" max="11131" width="2.7109375" style="151" customWidth="1"/>
    <col min="11132" max="11135" width="2.85546875" style="151" customWidth="1"/>
    <col min="11136" max="11150" width="2.7109375" style="151" customWidth="1"/>
    <col min="11151" max="11154" width="2.85546875" style="151" customWidth="1"/>
    <col min="11155" max="11155" width="9.140625" style="151"/>
    <col min="11156" max="11157" width="4.28515625" style="151" customWidth="1"/>
    <col min="11158" max="11158" width="7.85546875" style="151" customWidth="1"/>
    <col min="11159" max="11159" width="9.5703125" style="151" customWidth="1"/>
    <col min="11160" max="11160" width="15.140625" style="151" customWidth="1"/>
    <col min="11161" max="11161" width="7.140625" style="151" customWidth="1"/>
    <col min="11162" max="11162" width="3" style="151" customWidth="1"/>
    <col min="11163" max="11163" width="2" style="151" customWidth="1"/>
    <col min="11164" max="11164" width="2.5703125" style="151" customWidth="1"/>
    <col min="11165" max="11168" width="2" style="151" customWidth="1"/>
    <col min="11169" max="11169" width="3" style="151" customWidth="1"/>
    <col min="11170" max="11175" width="2" style="151" customWidth="1"/>
    <col min="11176" max="11176" width="9.140625" style="151"/>
    <col min="11177" max="11178" width="4.28515625" style="151" customWidth="1"/>
    <col min="11179" max="11179" width="9.5703125" style="151" customWidth="1"/>
    <col min="11180" max="11180" width="9.5703125" style="151" bestFit="1" customWidth="1"/>
    <col min="11181" max="11181" width="15.140625" style="151" bestFit="1" customWidth="1"/>
    <col min="11182" max="11182" width="7.140625" style="151" customWidth="1"/>
    <col min="11183" max="11183" width="3" style="151" bestFit="1" customWidth="1"/>
    <col min="11184" max="11184" width="2" style="151" bestFit="1" customWidth="1"/>
    <col min="11185" max="11185" width="2.5703125" style="151" customWidth="1"/>
    <col min="11186" max="11189" width="2" style="151" bestFit="1" customWidth="1"/>
    <col min="11190" max="11190" width="3" style="151" bestFit="1" customWidth="1"/>
    <col min="11191" max="11196" width="2" style="151" bestFit="1" customWidth="1"/>
    <col min="11197" max="11265" width="9.140625" style="151"/>
    <col min="11266" max="11267" width="4.28515625" style="151" customWidth="1"/>
    <col min="11268" max="11268" width="11.85546875" style="151" customWidth="1"/>
    <col min="11269" max="11269" width="11.42578125" style="151" customWidth="1"/>
    <col min="11270" max="11270" width="17" style="151" customWidth="1"/>
    <col min="11271" max="11271" width="7.140625" style="151" customWidth="1"/>
    <col min="11272" max="11272" width="3" style="151" customWidth="1"/>
    <col min="11273" max="11282" width="2" style="151" customWidth="1"/>
    <col min="11283" max="11283" width="3" style="151" customWidth="1"/>
    <col min="11284" max="11290" width="2" style="151" customWidth="1"/>
    <col min="11291" max="11291" width="9.140625" style="151"/>
    <col min="11292" max="11293" width="4.28515625" style="151" customWidth="1"/>
    <col min="11294" max="11294" width="11.85546875" style="151" customWidth="1"/>
    <col min="11295" max="11295" width="11.42578125" style="151" customWidth="1"/>
    <col min="11296" max="11296" width="17" style="151" customWidth="1"/>
    <col min="11297" max="11297" width="7.140625" style="151" customWidth="1"/>
    <col min="11298" max="11298" width="3" style="151" customWidth="1"/>
    <col min="11299" max="11308" width="2" style="151" customWidth="1"/>
    <col min="11309" max="11309" width="3" style="151" customWidth="1"/>
    <col min="11310" max="11316" width="2" style="151" customWidth="1"/>
    <col min="11317" max="11317" width="9.140625" style="151"/>
    <col min="11318" max="11318" width="4.28515625" style="151" customWidth="1"/>
    <col min="11319" max="11319" width="8.85546875" style="151" customWidth="1"/>
    <col min="11320" max="11320" width="2.85546875" style="151" customWidth="1"/>
    <col min="11321" max="11321" width="19" style="151" customWidth="1"/>
    <col min="11322" max="11322" width="7.140625" style="151" customWidth="1"/>
    <col min="11323" max="11324" width="3" style="151" customWidth="1"/>
    <col min="11325" max="11325" width="2" style="151" customWidth="1"/>
    <col min="11326" max="11326" width="2.7109375" style="151" customWidth="1"/>
    <col min="11327" max="11327" width="3" style="151" customWidth="1"/>
    <col min="11328" max="11328" width="4" style="151" customWidth="1"/>
    <col min="11329" max="11330" width="2.7109375" style="151" customWidth="1"/>
    <col min="11331" max="11332" width="4" style="151" customWidth="1"/>
    <col min="11333" max="11334" width="2.7109375" style="151" customWidth="1"/>
    <col min="11335" max="11335" width="3.28515625" style="151" customWidth="1"/>
    <col min="11336" max="11336" width="3.140625" style="151" customWidth="1"/>
    <col min="11337" max="11337" width="2.7109375" style="151" customWidth="1"/>
    <col min="11338" max="11339" width="4" style="151" customWidth="1"/>
    <col min="11340" max="11345" width="2.85546875" style="151" customWidth="1"/>
    <col min="11346" max="11347" width="4.140625" style="151" bestFit="1" customWidth="1"/>
    <col min="11348" max="11349" width="2.85546875" style="151" bestFit="1" customWidth="1"/>
    <col min="11350" max="11351" width="4.140625" style="151" bestFit="1" customWidth="1"/>
    <col min="11352" max="11353" width="2.85546875" style="151" bestFit="1" customWidth="1"/>
    <col min="11354" max="11354" width="3.42578125" style="151" bestFit="1" customWidth="1"/>
    <col min="11355" max="11355" width="3.28515625" style="151" bestFit="1" customWidth="1"/>
    <col min="11356" max="11356" width="2.85546875" style="151" bestFit="1" customWidth="1"/>
    <col min="11357" max="11358" width="4.140625" style="151" bestFit="1" customWidth="1"/>
    <col min="11359" max="11360" width="2.85546875" style="151" bestFit="1" customWidth="1"/>
    <col min="11361" max="11364" width="2.85546875" style="151" customWidth="1"/>
    <col min="11365" max="11365" width="9.140625" style="151"/>
    <col min="11366" max="11366" width="3.140625" style="151" customWidth="1"/>
    <col min="11367" max="11367" width="16.7109375" style="151" customWidth="1"/>
    <col min="11368" max="11368" width="9.140625" style="151"/>
    <col min="11369" max="11387" width="2.7109375" style="151" customWidth="1"/>
    <col min="11388" max="11391" width="2.85546875" style="151" customWidth="1"/>
    <col min="11392" max="11406" width="2.7109375" style="151" customWidth="1"/>
    <col min="11407" max="11410" width="2.85546875" style="151" customWidth="1"/>
    <col min="11411" max="11411" width="9.140625" style="151"/>
    <col min="11412" max="11413" width="4.28515625" style="151" customWidth="1"/>
    <col min="11414" max="11414" width="7.85546875" style="151" customWidth="1"/>
    <col min="11415" max="11415" width="9.5703125" style="151" customWidth="1"/>
    <col min="11416" max="11416" width="15.140625" style="151" customWidth="1"/>
    <col min="11417" max="11417" width="7.140625" style="151" customWidth="1"/>
    <col min="11418" max="11418" width="3" style="151" customWidth="1"/>
    <col min="11419" max="11419" width="2" style="151" customWidth="1"/>
    <col min="11420" max="11420" width="2.5703125" style="151" customWidth="1"/>
    <col min="11421" max="11424" width="2" style="151" customWidth="1"/>
    <col min="11425" max="11425" width="3" style="151" customWidth="1"/>
    <col min="11426" max="11431" width="2" style="151" customWidth="1"/>
    <col min="11432" max="11432" width="9.140625" style="151"/>
    <col min="11433" max="11434" width="4.28515625" style="151" customWidth="1"/>
    <col min="11435" max="11435" width="9.5703125" style="151" customWidth="1"/>
    <col min="11436" max="11436" width="9.5703125" style="151" bestFit="1" customWidth="1"/>
    <col min="11437" max="11437" width="15.140625" style="151" bestFit="1" customWidth="1"/>
    <col min="11438" max="11438" width="7.140625" style="151" customWidth="1"/>
    <col min="11439" max="11439" width="3" style="151" bestFit="1" customWidth="1"/>
    <col min="11440" max="11440" width="2" style="151" bestFit="1" customWidth="1"/>
    <col min="11441" max="11441" width="2.5703125" style="151" customWidth="1"/>
    <col min="11442" max="11445" width="2" style="151" bestFit="1" customWidth="1"/>
    <col min="11446" max="11446" width="3" style="151" bestFit="1" customWidth="1"/>
    <col min="11447" max="11452" width="2" style="151" bestFit="1" customWidth="1"/>
    <col min="11453" max="11521" width="9.140625" style="151"/>
    <col min="11522" max="11523" width="4.28515625" style="151" customWidth="1"/>
    <col min="11524" max="11524" width="11.85546875" style="151" customWidth="1"/>
    <col min="11525" max="11525" width="11.42578125" style="151" customWidth="1"/>
    <col min="11526" max="11526" width="17" style="151" customWidth="1"/>
    <col min="11527" max="11527" width="7.140625" style="151" customWidth="1"/>
    <col min="11528" max="11528" width="3" style="151" customWidth="1"/>
    <col min="11529" max="11538" width="2" style="151" customWidth="1"/>
    <col min="11539" max="11539" width="3" style="151" customWidth="1"/>
    <col min="11540" max="11546" width="2" style="151" customWidth="1"/>
    <col min="11547" max="11547" width="9.140625" style="151"/>
    <col min="11548" max="11549" width="4.28515625" style="151" customWidth="1"/>
    <col min="11550" max="11550" width="11.85546875" style="151" customWidth="1"/>
    <col min="11551" max="11551" width="11.42578125" style="151" customWidth="1"/>
    <col min="11552" max="11552" width="17" style="151" customWidth="1"/>
    <col min="11553" max="11553" width="7.140625" style="151" customWidth="1"/>
    <col min="11554" max="11554" width="3" style="151" customWidth="1"/>
    <col min="11555" max="11564" width="2" style="151" customWidth="1"/>
    <col min="11565" max="11565" width="3" style="151" customWidth="1"/>
    <col min="11566" max="11572" width="2" style="151" customWidth="1"/>
    <col min="11573" max="11573" width="9.140625" style="151"/>
    <col min="11574" max="11574" width="4.28515625" style="151" customWidth="1"/>
    <col min="11575" max="11575" width="8.85546875" style="151" customWidth="1"/>
    <col min="11576" max="11576" width="2.85546875" style="151" customWidth="1"/>
    <col min="11577" max="11577" width="19" style="151" customWidth="1"/>
    <col min="11578" max="11578" width="7.140625" style="151" customWidth="1"/>
    <col min="11579" max="11580" width="3" style="151" customWidth="1"/>
    <col min="11581" max="11581" width="2" style="151" customWidth="1"/>
    <col min="11582" max="11582" width="2.7109375" style="151" customWidth="1"/>
    <col min="11583" max="11583" width="3" style="151" customWidth="1"/>
    <col min="11584" max="11584" width="4" style="151" customWidth="1"/>
    <col min="11585" max="11586" width="2.7109375" style="151" customWidth="1"/>
    <col min="11587" max="11588" width="4" style="151" customWidth="1"/>
    <col min="11589" max="11590" width="2.7109375" style="151" customWidth="1"/>
    <col min="11591" max="11591" width="3.28515625" style="151" customWidth="1"/>
    <col min="11592" max="11592" width="3.140625" style="151" customWidth="1"/>
    <col min="11593" max="11593" width="2.7109375" style="151" customWidth="1"/>
    <col min="11594" max="11595" width="4" style="151" customWidth="1"/>
    <col min="11596" max="11601" width="2.85546875" style="151" customWidth="1"/>
    <col min="11602" max="11603" width="4.140625" style="151" bestFit="1" customWidth="1"/>
    <col min="11604" max="11605" width="2.85546875" style="151" bestFit="1" customWidth="1"/>
    <col min="11606" max="11607" width="4.140625" style="151" bestFit="1" customWidth="1"/>
    <col min="11608" max="11609" width="2.85546875" style="151" bestFit="1" customWidth="1"/>
    <col min="11610" max="11610" width="3.42578125" style="151" bestFit="1" customWidth="1"/>
    <col min="11611" max="11611" width="3.28515625" style="151" bestFit="1" customWidth="1"/>
    <col min="11612" max="11612" width="2.85546875" style="151" bestFit="1" customWidth="1"/>
    <col min="11613" max="11614" width="4.140625" style="151" bestFit="1" customWidth="1"/>
    <col min="11615" max="11616" width="2.85546875" style="151" bestFit="1" customWidth="1"/>
    <col min="11617" max="11620" width="2.85546875" style="151" customWidth="1"/>
    <col min="11621" max="11621" width="9.140625" style="151"/>
    <col min="11622" max="11622" width="3.140625" style="151" customWidth="1"/>
    <col min="11623" max="11623" width="16.7109375" style="151" customWidth="1"/>
    <col min="11624" max="11624" width="9.140625" style="151"/>
    <col min="11625" max="11643" width="2.7109375" style="151" customWidth="1"/>
    <col min="11644" max="11647" width="2.85546875" style="151" customWidth="1"/>
    <col min="11648" max="11662" width="2.7109375" style="151" customWidth="1"/>
    <col min="11663" max="11666" width="2.85546875" style="151" customWidth="1"/>
    <col min="11667" max="11667" width="9.140625" style="151"/>
    <col min="11668" max="11669" width="4.28515625" style="151" customWidth="1"/>
    <col min="11670" max="11670" width="7.85546875" style="151" customWidth="1"/>
    <col min="11671" max="11671" width="9.5703125" style="151" customWidth="1"/>
    <col min="11672" max="11672" width="15.140625" style="151" customWidth="1"/>
    <col min="11673" max="11673" width="7.140625" style="151" customWidth="1"/>
    <col min="11674" max="11674" width="3" style="151" customWidth="1"/>
    <col min="11675" max="11675" width="2" style="151" customWidth="1"/>
    <col min="11676" max="11676" width="2.5703125" style="151" customWidth="1"/>
    <col min="11677" max="11680" width="2" style="151" customWidth="1"/>
    <col min="11681" max="11681" width="3" style="151" customWidth="1"/>
    <col min="11682" max="11687" width="2" style="151" customWidth="1"/>
    <col min="11688" max="11688" width="9.140625" style="151"/>
    <col min="11689" max="11690" width="4.28515625" style="151" customWidth="1"/>
    <col min="11691" max="11691" width="9.5703125" style="151" customWidth="1"/>
    <col min="11692" max="11692" width="9.5703125" style="151" bestFit="1" customWidth="1"/>
    <col min="11693" max="11693" width="15.140625" style="151" bestFit="1" customWidth="1"/>
    <col min="11694" max="11694" width="7.140625" style="151" customWidth="1"/>
    <col min="11695" max="11695" width="3" style="151" bestFit="1" customWidth="1"/>
    <col min="11696" max="11696" width="2" style="151" bestFit="1" customWidth="1"/>
    <col min="11697" max="11697" width="2.5703125" style="151" customWidth="1"/>
    <col min="11698" max="11701" width="2" style="151" bestFit="1" customWidth="1"/>
    <col min="11702" max="11702" width="3" style="151" bestFit="1" customWidth="1"/>
    <col min="11703" max="11708" width="2" style="151" bestFit="1" customWidth="1"/>
    <col min="11709" max="11777" width="9.140625" style="151"/>
    <col min="11778" max="11779" width="4.28515625" style="151" customWidth="1"/>
    <col min="11780" max="11780" width="11.85546875" style="151" customWidth="1"/>
    <col min="11781" max="11781" width="11.42578125" style="151" customWidth="1"/>
    <col min="11782" max="11782" width="17" style="151" customWidth="1"/>
    <col min="11783" max="11783" width="7.140625" style="151" customWidth="1"/>
    <col min="11784" max="11784" width="3" style="151" customWidth="1"/>
    <col min="11785" max="11794" width="2" style="151" customWidth="1"/>
    <col min="11795" max="11795" width="3" style="151" customWidth="1"/>
    <col min="11796" max="11802" width="2" style="151" customWidth="1"/>
    <col min="11803" max="11803" width="9.140625" style="151"/>
    <col min="11804" max="11805" width="4.28515625" style="151" customWidth="1"/>
    <col min="11806" max="11806" width="11.85546875" style="151" customWidth="1"/>
    <col min="11807" max="11807" width="11.42578125" style="151" customWidth="1"/>
    <col min="11808" max="11808" width="17" style="151" customWidth="1"/>
    <col min="11809" max="11809" width="7.140625" style="151" customWidth="1"/>
    <col min="11810" max="11810" width="3" style="151" customWidth="1"/>
    <col min="11811" max="11820" width="2" style="151" customWidth="1"/>
    <col min="11821" max="11821" width="3" style="151" customWidth="1"/>
    <col min="11822" max="11828" width="2" style="151" customWidth="1"/>
    <col min="11829" max="11829" width="9.140625" style="151"/>
    <col min="11830" max="11830" width="4.28515625" style="151" customWidth="1"/>
    <col min="11831" max="11831" width="8.85546875" style="151" customWidth="1"/>
    <col min="11832" max="11832" width="2.85546875" style="151" customWidth="1"/>
    <col min="11833" max="11833" width="19" style="151" customWidth="1"/>
    <col min="11834" max="11834" width="7.140625" style="151" customWidth="1"/>
    <col min="11835" max="11836" width="3" style="151" customWidth="1"/>
    <col min="11837" max="11837" width="2" style="151" customWidth="1"/>
    <col min="11838" max="11838" width="2.7109375" style="151" customWidth="1"/>
    <col min="11839" max="11839" width="3" style="151" customWidth="1"/>
    <col min="11840" max="11840" width="4" style="151" customWidth="1"/>
    <col min="11841" max="11842" width="2.7109375" style="151" customWidth="1"/>
    <col min="11843" max="11844" width="4" style="151" customWidth="1"/>
    <col min="11845" max="11846" width="2.7109375" style="151" customWidth="1"/>
    <col min="11847" max="11847" width="3.28515625" style="151" customWidth="1"/>
    <col min="11848" max="11848" width="3.140625" style="151" customWidth="1"/>
    <col min="11849" max="11849" width="2.7109375" style="151" customWidth="1"/>
    <col min="11850" max="11851" width="4" style="151" customWidth="1"/>
    <col min="11852" max="11857" width="2.85546875" style="151" customWidth="1"/>
    <col min="11858" max="11859" width="4.140625" style="151" bestFit="1" customWidth="1"/>
    <col min="11860" max="11861" width="2.85546875" style="151" bestFit="1" customWidth="1"/>
    <col min="11862" max="11863" width="4.140625" style="151" bestFit="1" customWidth="1"/>
    <col min="11864" max="11865" width="2.85546875" style="151" bestFit="1" customWidth="1"/>
    <col min="11866" max="11866" width="3.42578125" style="151" bestFit="1" customWidth="1"/>
    <col min="11867" max="11867" width="3.28515625" style="151" bestFit="1" customWidth="1"/>
    <col min="11868" max="11868" width="2.85546875" style="151" bestFit="1" customWidth="1"/>
    <col min="11869" max="11870" width="4.140625" style="151" bestFit="1" customWidth="1"/>
    <col min="11871" max="11872" width="2.85546875" style="151" bestFit="1" customWidth="1"/>
    <col min="11873" max="11876" width="2.85546875" style="151" customWidth="1"/>
    <col min="11877" max="11877" width="9.140625" style="151"/>
    <col min="11878" max="11878" width="3.140625" style="151" customWidth="1"/>
    <col min="11879" max="11879" width="16.7109375" style="151" customWidth="1"/>
    <col min="11880" max="11880" width="9.140625" style="151"/>
    <col min="11881" max="11899" width="2.7109375" style="151" customWidth="1"/>
    <col min="11900" max="11903" width="2.85546875" style="151" customWidth="1"/>
    <col min="11904" max="11918" width="2.7109375" style="151" customWidth="1"/>
    <col min="11919" max="11922" width="2.85546875" style="151" customWidth="1"/>
    <col min="11923" max="11923" width="9.140625" style="151"/>
    <col min="11924" max="11925" width="4.28515625" style="151" customWidth="1"/>
    <col min="11926" max="11926" width="7.85546875" style="151" customWidth="1"/>
    <col min="11927" max="11927" width="9.5703125" style="151" customWidth="1"/>
    <col min="11928" max="11928" width="15.140625" style="151" customWidth="1"/>
    <col min="11929" max="11929" width="7.140625" style="151" customWidth="1"/>
    <col min="11930" max="11930" width="3" style="151" customWidth="1"/>
    <col min="11931" max="11931" width="2" style="151" customWidth="1"/>
    <col min="11932" max="11932" width="2.5703125" style="151" customWidth="1"/>
    <col min="11933" max="11936" width="2" style="151" customWidth="1"/>
    <col min="11937" max="11937" width="3" style="151" customWidth="1"/>
    <col min="11938" max="11943" width="2" style="151" customWidth="1"/>
    <col min="11944" max="11944" width="9.140625" style="151"/>
    <col min="11945" max="11946" width="4.28515625" style="151" customWidth="1"/>
    <col min="11947" max="11947" width="9.5703125" style="151" customWidth="1"/>
    <col min="11948" max="11948" width="9.5703125" style="151" bestFit="1" customWidth="1"/>
    <col min="11949" max="11949" width="15.140625" style="151" bestFit="1" customWidth="1"/>
    <col min="11950" max="11950" width="7.140625" style="151" customWidth="1"/>
    <col min="11951" max="11951" width="3" style="151" bestFit="1" customWidth="1"/>
    <col min="11952" max="11952" width="2" style="151" bestFit="1" customWidth="1"/>
    <col min="11953" max="11953" width="2.5703125" style="151" customWidth="1"/>
    <col min="11954" max="11957" width="2" style="151" bestFit="1" customWidth="1"/>
    <col min="11958" max="11958" width="3" style="151" bestFit="1" customWidth="1"/>
    <col min="11959" max="11964" width="2" style="151" bestFit="1" customWidth="1"/>
    <col min="11965" max="12033" width="9.140625" style="151"/>
    <col min="12034" max="12035" width="4.28515625" style="151" customWidth="1"/>
    <col min="12036" max="12036" width="11.85546875" style="151" customWidth="1"/>
    <col min="12037" max="12037" width="11.42578125" style="151" customWidth="1"/>
    <col min="12038" max="12038" width="17" style="151" customWidth="1"/>
    <col min="12039" max="12039" width="7.140625" style="151" customWidth="1"/>
    <col min="12040" max="12040" width="3" style="151" customWidth="1"/>
    <col min="12041" max="12050" width="2" style="151" customWidth="1"/>
    <col min="12051" max="12051" width="3" style="151" customWidth="1"/>
    <col min="12052" max="12058" width="2" style="151" customWidth="1"/>
    <col min="12059" max="12059" width="9.140625" style="151"/>
    <col min="12060" max="12061" width="4.28515625" style="151" customWidth="1"/>
    <col min="12062" max="12062" width="11.85546875" style="151" customWidth="1"/>
    <col min="12063" max="12063" width="11.42578125" style="151" customWidth="1"/>
    <col min="12064" max="12064" width="17" style="151" customWidth="1"/>
    <col min="12065" max="12065" width="7.140625" style="151" customWidth="1"/>
    <col min="12066" max="12066" width="3" style="151" customWidth="1"/>
    <col min="12067" max="12076" width="2" style="151" customWidth="1"/>
    <col min="12077" max="12077" width="3" style="151" customWidth="1"/>
    <col min="12078" max="12084" width="2" style="151" customWidth="1"/>
    <col min="12085" max="12085" width="9.140625" style="151"/>
    <col min="12086" max="12086" width="4.28515625" style="151" customWidth="1"/>
    <col min="12087" max="12087" width="8.85546875" style="151" customWidth="1"/>
    <col min="12088" max="12088" width="2.85546875" style="151" customWidth="1"/>
    <col min="12089" max="12089" width="19" style="151" customWidth="1"/>
    <col min="12090" max="12090" width="7.140625" style="151" customWidth="1"/>
    <col min="12091" max="12092" width="3" style="151" customWidth="1"/>
    <col min="12093" max="12093" width="2" style="151" customWidth="1"/>
    <col min="12094" max="12094" width="2.7109375" style="151" customWidth="1"/>
    <col min="12095" max="12095" width="3" style="151" customWidth="1"/>
    <col min="12096" max="12096" width="4" style="151" customWidth="1"/>
    <col min="12097" max="12098" width="2.7109375" style="151" customWidth="1"/>
    <col min="12099" max="12100" width="4" style="151" customWidth="1"/>
    <col min="12101" max="12102" width="2.7109375" style="151" customWidth="1"/>
    <col min="12103" max="12103" width="3.28515625" style="151" customWidth="1"/>
    <col min="12104" max="12104" width="3.140625" style="151" customWidth="1"/>
    <col min="12105" max="12105" width="2.7109375" style="151" customWidth="1"/>
    <col min="12106" max="12107" width="4" style="151" customWidth="1"/>
    <col min="12108" max="12113" width="2.85546875" style="151" customWidth="1"/>
    <col min="12114" max="12115" width="4.140625" style="151" bestFit="1" customWidth="1"/>
    <col min="12116" max="12117" width="2.85546875" style="151" bestFit="1" customWidth="1"/>
    <col min="12118" max="12119" width="4.140625" style="151" bestFit="1" customWidth="1"/>
    <col min="12120" max="12121" width="2.85546875" style="151" bestFit="1" customWidth="1"/>
    <col min="12122" max="12122" width="3.42578125" style="151" bestFit="1" customWidth="1"/>
    <col min="12123" max="12123" width="3.28515625" style="151" bestFit="1" customWidth="1"/>
    <col min="12124" max="12124" width="2.85546875" style="151" bestFit="1" customWidth="1"/>
    <col min="12125" max="12126" width="4.140625" style="151" bestFit="1" customWidth="1"/>
    <col min="12127" max="12128" width="2.85546875" style="151" bestFit="1" customWidth="1"/>
    <col min="12129" max="12132" width="2.85546875" style="151" customWidth="1"/>
    <col min="12133" max="12133" width="9.140625" style="151"/>
    <col min="12134" max="12134" width="3.140625" style="151" customWidth="1"/>
    <col min="12135" max="12135" width="16.7109375" style="151" customWidth="1"/>
    <col min="12136" max="12136" width="9.140625" style="151"/>
    <col min="12137" max="12155" width="2.7109375" style="151" customWidth="1"/>
    <col min="12156" max="12159" width="2.85546875" style="151" customWidth="1"/>
    <col min="12160" max="12174" width="2.7109375" style="151" customWidth="1"/>
    <col min="12175" max="12178" width="2.85546875" style="151" customWidth="1"/>
    <col min="12179" max="12179" width="9.140625" style="151"/>
    <col min="12180" max="12181" width="4.28515625" style="151" customWidth="1"/>
    <col min="12182" max="12182" width="7.85546875" style="151" customWidth="1"/>
    <col min="12183" max="12183" width="9.5703125" style="151" customWidth="1"/>
    <col min="12184" max="12184" width="15.140625" style="151" customWidth="1"/>
    <col min="12185" max="12185" width="7.140625" style="151" customWidth="1"/>
    <col min="12186" max="12186" width="3" style="151" customWidth="1"/>
    <col min="12187" max="12187" width="2" style="151" customWidth="1"/>
    <col min="12188" max="12188" width="2.5703125" style="151" customWidth="1"/>
    <col min="12189" max="12192" width="2" style="151" customWidth="1"/>
    <col min="12193" max="12193" width="3" style="151" customWidth="1"/>
    <col min="12194" max="12199" width="2" style="151" customWidth="1"/>
    <col min="12200" max="12200" width="9.140625" style="151"/>
    <col min="12201" max="12202" width="4.28515625" style="151" customWidth="1"/>
    <col min="12203" max="12203" width="9.5703125" style="151" customWidth="1"/>
    <col min="12204" max="12204" width="9.5703125" style="151" bestFit="1" customWidth="1"/>
    <col min="12205" max="12205" width="15.140625" style="151" bestFit="1" customWidth="1"/>
    <col min="12206" max="12206" width="7.140625" style="151" customWidth="1"/>
    <col min="12207" max="12207" width="3" style="151" bestFit="1" customWidth="1"/>
    <col min="12208" max="12208" width="2" style="151" bestFit="1" customWidth="1"/>
    <col min="12209" max="12209" width="2.5703125" style="151" customWidth="1"/>
    <col min="12210" max="12213" width="2" style="151" bestFit="1" customWidth="1"/>
    <col min="12214" max="12214" width="3" style="151" bestFit="1" customWidth="1"/>
    <col min="12215" max="12220" width="2" style="151" bestFit="1" customWidth="1"/>
    <col min="12221" max="12289" width="9.140625" style="151"/>
    <col min="12290" max="12291" width="4.28515625" style="151" customWidth="1"/>
    <col min="12292" max="12292" width="11.85546875" style="151" customWidth="1"/>
    <col min="12293" max="12293" width="11.42578125" style="151" customWidth="1"/>
    <col min="12294" max="12294" width="17" style="151" customWidth="1"/>
    <col min="12295" max="12295" width="7.140625" style="151" customWidth="1"/>
    <col min="12296" max="12296" width="3" style="151" customWidth="1"/>
    <col min="12297" max="12306" width="2" style="151" customWidth="1"/>
    <col min="12307" max="12307" width="3" style="151" customWidth="1"/>
    <col min="12308" max="12314" width="2" style="151" customWidth="1"/>
    <col min="12315" max="12315" width="9.140625" style="151"/>
    <col min="12316" max="12317" width="4.28515625" style="151" customWidth="1"/>
    <col min="12318" max="12318" width="11.85546875" style="151" customWidth="1"/>
    <col min="12319" max="12319" width="11.42578125" style="151" customWidth="1"/>
    <col min="12320" max="12320" width="17" style="151" customWidth="1"/>
    <col min="12321" max="12321" width="7.140625" style="151" customWidth="1"/>
    <col min="12322" max="12322" width="3" style="151" customWidth="1"/>
    <col min="12323" max="12332" width="2" style="151" customWidth="1"/>
    <col min="12333" max="12333" width="3" style="151" customWidth="1"/>
    <col min="12334" max="12340" width="2" style="151" customWidth="1"/>
    <col min="12341" max="12341" width="9.140625" style="151"/>
    <col min="12342" max="12342" width="4.28515625" style="151" customWidth="1"/>
    <col min="12343" max="12343" width="8.85546875" style="151" customWidth="1"/>
    <col min="12344" max="12344" width="2.85546875" style="151" customWidth="1"/>
    <col min="12345" max="12345" width="19" style="151" customWidth="1"/>
    <col min="12346" max="12346" width="7.140625" style="151" customWidth="1"/>
    <col min="12347" max="12348" width="3" style="151" customWidth="1"/>
    <col min="12349" max="12349" width="2" style="151" customWidth="1"/>
    <col min="12350" max="12350" width="2.7109375" style="151" customWidth="1"/>
    <col min="12351" max="12351" width="3" style="151" customWidth="1"/>
    <col min="12352" max="12352" width="4" style="151" customWidth="1"/>
    <col min="12353" max="12354" width="2.7109375" style="151" customWidth="1"/>
    <col min="12355" max="12356" width="4" style="151" customWidth="1"/>
    <col min="12357" max="12358" width="2.7109375" style="151" customWidth="1"/>
    <col min="12359" max="12359" width="3.28515625" style="151" customWidth="1"/>
    <col min="12360" max="12360" width="3.140625" style="151" customWidth="1"/>
    <col min="12361" max="12361" width="2.7109375" style="151" customWidth="1"/>
    <col min="12362" max="12363" width="4" style="151" customWidth="1"/>
    <col min="12364" max="12369" width="2.85546875" style="151" customWidth="1"/>
    <col min="12370" max="12371" width="4.140625" style="151" bestFit="1" customWidth="1"/>
    <col min="12372" max="12373" width="2.85546875" style="151" bestFit="1" customWidth="1"/>
    <col min="12374" max="12375" width="4.140625" style="151" bestFit="1" customWidth="1"/>
    <col min="12376" max="12377" width="2.85546875" style="151" bestFit="1" customWidth="1"/>
    <col min="12378" max="12378" width="3.42578125" style="151" bestFit="1" customWidth="1"/>
    <col min="12379" max="12379" width="3.28515625" style="151" bestFit="1" customWidth="1"/>
    <col min="12380" max="12380" width="2.85546875" style="151" bestFit="1" customWidth="1"/>
    <col min="12381" max="12382" width="4.140625" style="151" bestFit="1" customWidth="1"/>
    <col min="12383" max="12384" width="2.85546875" style="151" bestFit="1" customWidth="1"/>
    <col min="12385" max="12388" width="2.85546875" style="151" customWidth="1"/>
    <col min="12389" max="12389" width="9.140625" style="151"/>
    <col min="12390" max="12390" width="3.140625" style="151" customWidth="1"/>
    <col min="12391" max="12391" width="16.7109375" style="151" customWidth="1"/>
    <col min="12392" max="12392" width="9.140625" style="151"/>
    <col min="12393" max="12411" width="2.7109375" style="151" customWidth="1"/>
    <col min="12412" max="12415" width="2.85546875" style="151" customWidth="1"/>
    <col min="12416" max="12430" width="2.7109375" style="151" customWidth="1"/>
    <col min="12431" max="12434" width="2.85546875" style="151" customWidth="1"/>
    <col min="12435" max="12435" width="9.140625" style="151"/>
    <col min="12436" max="12437" width="4.28515625" style="151" customWidth="1"/>
    <col min="12438" max="12438" width="7.85546875" style="151" customWidth="1"/>
    <col min="12439" max="12439" width="9.5703125" style="151" customWidth="1"/>
    <col min="12440" max="12440" width="15.140625" style="151" customWidth="1"/>
    <col min="12441" max="12441" width="7.140625" style="151" customWidth="1"/>
    <col min="12442" max="12442" width="3" style="151" customWidth="1"/>
    <col min="12443" max="12443" width="2" style="151" customWidth="1"/>
    <col min="12444" max="12444" width="2.5703125" style="151" customWidth="1"/>
    <col min="12445" max="12448" width="2" style="151" customWidth="1"/>
    <col min="12449" max="12449" width="3" style="151" customWidth="1"/>
    <col min="12450" max="12455" width="2" style="151" customWidth="1"/>
    <col min="12456" max="12456" width="9.140625" style="151"/>
    <col min="12457" max="12458" width="4.28515625" style="151" customWidth="1"/>
    <col min="12459" max="12459" width="9.5703125" style="151" customWidth="1"/>
    <col min="12460" max="12460" width="9.5703125" style="151" bestFit="1" customWidth="1"/>
    <col min="12461" max="12461" width="15.140625" style="151" bestFit="1" customWidth="1"/>
    <col min="12462" max="12462" width="7.140625" style="151" customWidth="1"/>
    <col min="12463" max="12463" width="3" style="151" bestFit="1" customWidth="1"/>
    <col min="12464" max="12464" width="2" style="151" bestFit="1" customWidth="1"/>
    <col min="12465" max="12465" width="2.5703125" style="151" customWidth="1"/>
    <col min="12466" max="12469" width="2" style="151" bestFit="1" customWidth="1"/>
    <col min="12470" max="12470" width="3" style="151" bestFit="1" customWidth="1"/>
    <col min="12471" max="12476" width="2" style="151" bestFit="1" customWidth="1"/>
    <col min="12477" max="12545" width="9.140625" style="151"/>
    <col min="12546" max="12547" width="4.28515625" style="151" customWidth="1"/>
    <col min="12548" max="12548" width="11.85546875" style="151" customWidth="1"/>
    <col min="12549" max="12549" width="11.42578125" style="151" customWidth="1"/>
    <col min="12550" max="12550" width="17" style="151" customWidth="1"/>
    <col min="12551" max="12551" width="7.140625" style="151" customWidth="1"/>
    <col min="12552" max="12552" width="3" style="151" customWidth="1"/>
    <col min="12553" max="12562" width="2" style="151" customWidth="1"/>
    <col min="12563" max="12563" width="3" style="151" customWidth="1"/>
    <col min="12564" max="12570" width="2" style="151" customWidth="1"/>
    <col min="12571" max="12571" width="9.140625" style="151"/>
    <col min="12572" max="12573" width="4.28515625" style="151" customWidth="1"/>
    <col min="12574" max="12574" width="11.85546875" style="151" customWidth="1"/>
    <col min="12575" max="12575" width="11.42578125" style="151" customWidth="1"/>
    <col min="12576" max="12576" width="17" style="151" customWidth="1"/>
    <col min="12577" max="12577" width="7.140625" style="151" customWidth="1"/>
    <col min="12578" max="12578" width="3" style="151" customWidth="1"/>
    <col min="12579" max="12588" width="2" style="151" customWidth="1"/>
    <col min="12589" max="12589" width="3" style="151" customWidth="1"/>
    <col min="12590" max="12596" width="2" style="151" customWidth="1"/>
    <col min="12597" max="12597" width="9.140625" style="151"/>
    <col min="12598" max="12598" width="4.28515625" style="151" customWidth="1"/>
    <col min="12599" max="12599" width="8.85546875" style="151" customWidth="1"/>
    <col min="12600" max="12600" width="2.85546875" style="151" customWidth="1"/>
    <col min="12601" max="12601" width="19" style="151" customWidth="1"/>
    <col min="12602" max="12602" width="7.140625" style="151" customWidth="1"/>
    <col min="12603" max="12604" width="3" style="151" customWidth="1"/>
    <col min="12605" max="12605" width="2" style="151" customWidth="1"/>
    <col min="12606" max="12606" width="2.7109375" style="151" customWidth="1"/>
    <col min="12607" max="12607" width="3" style="151" customWidth="1"/>
    <col min="12608" max="12608" width="4" style="151" customWidth="1"/>
    <col min="12609" max="12610" width="2.7109375" style="151" customWidth="1"/>
    <col min="12611" max="12612" width="4" style="151" customWidth="1"/>
    <col min="12613" max="12614" width="2.7109375" style="151" customWidth="1"/>
    <col min="12615" max="12615" width="3.28515625" style="151" customWidth="1"/>
    <col min="12616" max="12616" width="3.140625" style="151" customWidth="1"/>
    <col min="12617" max="12617" width="2.7109375" style="151" customWidth="1"/>
    <col min="12618" max="12619" width="4" style="151" customWidth="1"/>
    <col min="12620" max="12625" width="2.85546875" style="151" customWidth="1"/>
    <col min="12626" max="12627" width="4.140625" style="151" bestFit="1" customWidth="1"/>
    <col min="12628" max="12629" width="2.85546875" style="151" bestFit="1" customWidth="1"/>
    <col min="12630" max="12631" width="4.140625" style="151" bestFit="1" customWidth="1"/>
    <col min="12632" max="12633" width="2.85546875" style="151" bestFit="1" customWidth="1"/>
    <col min="12634" max="12634" width="3.42578125" style="151" bestFit="1" customWidth="1"/>
    <col min="12635" max="12635" width="3.28515625" style="151" bestFit="1" customWidth="1"/>
    <col min="12636" max="12636" width="2.85546875" style="151" bestFit="1" customWidth="1"/>
    <col min="12637" max="12638" width="4.140625" style="151" bestFit="1" customWidth="1"/>
    <col min="12639" max="12640" width="2.85546875" style="151" bestFit="1" customWidth="1"/>
    <col min="12641" max="12644" width="2.85546875" style="151" customWidth="1"/>
    <col min="12645" max="12645" width="9.140625" style="151"/>
    <col min="12646" max="12646" width="3.140625" style="151" customWidth="1"/>
    <col min="12647" max="12647" width="16.7109375" style="151" customWidth="1"/>
    <col min="12648" max="12648" width="9.140625" style="151"/>
    <col min="12649" max="12667" width="2.7109375" style="151" customWidth="1"/>
    <col min="12668" max="12671" width="2.85546875" style="151" customWidth="1"/>
    <col min="12672" max="12686" width="2.7109375" style="151" customWidth="1"/>
    <col min="12687" max="12690" width="2.85546875" style="151" customWidth="1"/>
    <col min="12691" max="12691" width="9.140625" style="151"/>
    <col min="12692" max="12693" width="4.28515625" style="151" customWidth="1"/>
    <col min="12694" max="12694" width="7.85546875" style="151" customWidth="1"/>
    <col min="12695" max="12695" width="9.5703125" style="151" customWidth="1"/>
    <col min="12696" max="12696" width="15.140625" style="151" customWidth="1"/>
    <col min="12697" max="12697" width="7.140625" style="151" customWidth="1"/>
    <col min="12698" max="12698" width="3" style="151" customWidth="1"/>
    <col min="12699" max="12699" width="2" style="151" customWidth="1"/>
    <col min="12700" max="12700" width="2.5703125" style="151" customWidth="1"/>
    <col min="12701" max="12704" width="2" style="151" customWidth="1"/>
    <col min="12705" max="12705" width="3" style="151" customWidth="1"/>
    <col min="12706" max="12711" width="2" style="151" customWidth="1"/>
    <col min="12712" max="12712" width="9.140625" style="151"/>
    <col min="12713" max="12714" width="4.28515625" style="151" customWidth="1"/>
    <col min="12715" max="12715" width="9.5703125" style="151" customWidth="1"/>
    <col min="12716" max="12716" width="9.5703125" style="151" bestFit="1" customWidth="1"/>
    <col min="12717" max="12717" width="15.140625" style="151" bestFit="1" customWidth="1"/>
    <col min="12718" max="12718" width="7.140625" style="151" customWidth="1"/>
    <col min="12719" max="12719" width="3" style="151" bestFit="1" customWidth="1"/>
    <col min="12720" max="12720" width="2" style="151" bestFit="1" customWidth="1"/>
    <col min="12721" max="12721" width="2.5703125" style="151" customWidth="1"/>
    <col min="12722" max="12725" width="2" style="151" bestFit="1" customWidth="1"/>
    <col min="12726" max="12726" width="3" style="151" bestFit="1" customWidth="1"/>
    <col min="12727" max="12732" width="2" style="151" bestFit="1" customWidth="1"/>
    <col min="12733" max="12801" width="9.140625" style="151"/>
    <col min="12802" max="12803" width="4.28515625" style="151" customWidth="1"/>
    <col min="12804" max="12804" width="11.85546875" style="151" customWidth="1"/>
    <col min="12805" max="12805" width="11.42578125" style="151" customWidth="1"/>
    <col min="12806" max="12806" width="17" style="151" customWidth="1"/>
    <col min="12807" max="12807" width="7.140625" style="151" customWidth="1"/>
    <col min="12808" max="12808" width="3" style="151" customWidth="1"/>
    <col min="12809" max="12818" width="2" style="151" customWidth="1"/>
    <col min="12819" max="12819" width="3" style="151" customWidth="1"/>
    <col min="12820" max="12826" width="2" style="151" customWidth="1"/>
    <col min="12827" max="12827" width="9.140625" style="151"/>
    <col min="12828" max="12829" width="4.28515625" style="151" customWidth="1"/>
    <col min="12830" max="12830" width="11.85546875" style="151" customWidth="1"/>
    <col min="12831" max="12831" width="11.42578125" style="151" customWidth="1"/>
    <col min="12832" max="12832" width="17" style="151" customWidth="1"/>
    <col min="12833" max="12833" width="7.140625" style="151" customWidth="1"/>
    <col min="12834" max="12834" width="3" style="151" customWidth="1"/>
    <col min="12835" max="12844" width="2" style="151" customWidth="1"/>
    <col min="12845" max="12845" width="3" style="151" customWidth="1"/>
    <col min="12846" max="12852" width="2" style="151" customWidth="1"/>
    <col min="12853" max="12853" width="9.140625" style="151"/>
    <col min="12854" max="12854" width="4.28515625" style="151" customWidth="1"/>
    <col min="12855" max="12855" width="8.85546875" style="151" customWidth="1"/>
    <col min="12856" max="12856" width="2.85546875" style="151" customWidth="1"/>
    <col min="12857" max="12857" width="19" style="151" customWidth="1"/>
    <col min="12858" max="12858" width="7.140625" style="151" customWidth="1"/>
    <col min="12859" max="12860" width="3" style="151" customWidth="1"/>
    <col min="12861" max="12861" width="2" style="151" customWidth="1"/>
    <col min="12862" max="12862" width="2.7109375" style="151" customWidth="1"/>
    <col min="12863" max="12863" width="3" style="151" customWidth="1"/>
    <col min="12864" max="12864" width="4" style="151" customWidth="1"/>
    <col min="12865" max="12866" width="2.7109375" style="151" customWidth="1"/>
    <col min="12867" max="12868" width="4" style="151" customWidth="1"/>
    <col min="12869" max="12870" width="2.7109375" style="151" customWidth="1"/>
    <col min="12871" max="12871" width="3.28515625" style="151" customWidth="1"/>
    <col min="12872" max="12872" width="3.140625" style="151" customWidth="1"/>
    <col min="12873" max="12873" width="2.7109375" style="151" customWidth="1"/>
    <col min="12874" max="12875" width="4" style="151" customWidth="1"/>
    <col min="12876" max="12881" width="2.85546875" style="151" customWidth="1"/>
    <col min="12882" max="12883" width="4.140625" style="151" bestFit="1" customWidth="1"/>
    <col min="12884" max="12885" width="2.85546875" style="151" bestFit="1" customWidth="1"/>
    <col min="12886" max="12887" width="4.140625" style="151" bestFit="1" customWidth="1"/>
    <col min="12888" max="12889" width="2.85546875" style="151" bestFit="1" customWidth="1"/>
    <col min="12890" max="12890" width="3.42578125" style="151" bestFit="1" customWidth="1"/>
    <col min="12891" max="12891" width="3.28515625" style="151" bestFit="1" customWidth="1"/>
    <col min="12892" max="12892" width="2.85546875" style="151" bestFit="1" customWidth="1"/>
    <col min="12893" max="12894" width="4.140625" style="151" bestFit="1" customWidth="1"/>
    <col min="12895" max="12896" width="2.85546875" style="151" bestFit="1" customWidth="1"/>
    <col min="12897" max="12900" width="2.85546875" style="151" customWidth="1"/>
    <col min="12901" max="12901" width="9.140625" style="151"/>
    <col min="12902" max="12902" width="3.140625" style="151" customWidth="1"/>
    <col min="12903" max="12903" width="16.7109375" style="151" customWidth="1"/>
    <col min="12904" max="12904" width="9.140625" style="151"/>
    <col min="12905" max="12923" width="2.7109375" style="151" customWidth="1"/>
    <col min="12924" max="12927" width="2.85546875" style="151" customWidth="1"/>
    <col min="12928" max="12942" width="2.7109375" style="151" customWidth="1"/>
    <col min="12943" max="12946" width="2.85546875" style="151" customWidth="1"/>
    <col min="12947" max="12947" width="9.140625" style="151"/>
    <col min="12948" max="12949" width="4.28515625" style="151" customWidth="1"/>
    <col min="12950" max="12950" width="7.85546875" style="151" customWidth="1"/>
    <col min="12951" max="12951" width="9.5703125" style="151" customWidth="1"/>
    <col min="12952" max="12952" width="15.140625" style="151" customWidth="1"/>
    <col min="12953" max="12953" width="7.140625" style="151" customWidth="1"/>
    <col min="12954" max="12954" width="3" style="151" customWidth="1"/>
    <col min="12955" max="12955" width="2" style="151" customWidth="1"/>
    <col min="12956" max="12956" width="2.5703125" style="151" customWidth="1"/>
    <col min="12957" max="12960" width="2" style="151" customWidth="1"/>
    <col min="12961" max="12961" width="3" style="151" customWidth="1"/>
    <col min="12962" max="12967" width="2" style="151" customWidth="1"/>
    <col min="12968" max="12968" width="9.140625" style="151"/>
    <col min="12969" max="12970" width="4.28515625" style="151" customWidth="1"/>
    <col min="12971" max="12971" width="9.5703125" style="151" customWidth="1"/>
    <col min="12972" max="12972" width="9.5703125" style="151" bestFit="1" customWidth="1"/>
    <col min="12973" max="12973" width="15.140625" style="151" bestFit="1" customWidth="1"/>
    <col min="12974" max="12974" width="7.140625" style="151" customWidth="1"/>
    <col min="12975" max="12975" width="3" style="151" bestFit="1" customWidth="1"/>
    <col min="12976" max="12976" width="2" style="151" bestFit="1" customWidth="1"/>
    <col min="12977" max="12977" width="2.5703125" style="151" customWidth="1"/>
    <col min="12978" max="12981" width="2" style="151" bestFit="1" customWidth="1"/>
    <col min="12982" max="12982" width="3" style="151" bestFit="1" customWidth="1"/>
    <col min="12983" max="12988" width="2" style="151" bestFit="1" customWidth="1"/>
    <col min="12989" max="13057" width="9.140625" style="151"/>
    <col min="13058" max="13059" width="4.28515625" style="151" customWidth="1"/>
    <col min="13060" max="13060" width="11.85546875" style="151" customWidth="1"/>
    <col min="13061" max="13061" width="11.42578125" style="151" customWidth="1"/>
    <col min="13062" max="13062" width="17" style="151" customWidth="1"/>
    <col min="13063" max="13063" width="7.140625" style="151" customWidth="1"/>
    <col min="13064" max="13064" width="3" style="151" customWidth="1"/>
    <col min="13065" max="13074" width="2" style="151" customWidth="1"/>
    <col min="13075" max="13075" width="3" style="151" customWidth="1"/>
    <col min="13076" max="13082" width="2" style="151" customWidth="1"/>
    <col min="13083" max="13083" width="9.140625" style="151"/>
    <col min="13084" max="13085" width="4.28515625" style="151" customWidth="1"/>
    <col min="13086" max="13086" width="11.85546875" style="151" customWidth="1"/>
    <col min="13087" max="13087" width="11.42578125" style="151" customWidth="1"/>
    <col min="13088" max="13088" width="17" style="151" customWidth="1"/>
    <col min="13089" max="13089" width="7.140625" style="151" customWidth="1"/>
    <col min="13090" max="13090" width="3" style="151" customWidth="1"/>
    <col min="13091" max="13100" width="2" style="151" customWidth="1"/>
    <col min="13101" max="13101" width="3" style="151" customWidth="1"/>
    <col min="13102" max="13108" width="2" style="151" customWidth="1"/>
    <col min="13109" max="13109" width="9.140625" style="151"/>
    <col min="13110" max="13110" width="4.28515625" style="151" customWidth="1"/>
    <col min="13111" max="13111" width="8.85546875" style="151" customWidth="1"/>
    <col min="13112" max="13112" width="2.85546875" style="151" customWidth="1"/>
    <col min="13113" max="13113" width="19" style="151" customWidth="1"/>
    <col min="13114" max="13114" width="7.140625" style="151" customWidth="1"/>
    <col min="13115" max="13116" width="3" style="151" customWidth="1"/>
    <col min="13117" max="13117" width="2" style="151" customWidth="1"/>
    <col min="13118" max="13118" width="2.7109375" style="151" customWidth="1"/>
    <col min="13119" max="13119" width="3" style="151" customWidth="1"/>
    <col min="13120" max="13120" width="4" style="151" customWidth="1"/>
    <col min="13121" max="13122" width="2.7109375" style="151" customWidth="1"/>
    <col min="13123" max="13124" width="4" style="151" customWidth="1"/>
    <col min="13125" max="13126" width="2.7109375" style="151" customWidth="1"/>
    <col min="13127" max="13127" width="3.28515625" style="151" customWidth="1"/>
    <col min="13128" max="13128" width="3.140625" style="151" customWidth="1"/>
    <col min="13129" max="13129" width="2.7109375" style="151" customWidth="1"/>
    <col min="13130" max="13131" width="4" style="151" customWidth="1"/>
    <col min="13132" max="13137" width="2.85546875" style="151" customWidth="1"/>
    <col min="13138" max="13139" width="4.140625" style="151" bestFit="1" customWidth="1"/>
    <col min="13140" max="13141" width="2.85546875" style="151" bestFit="1" customWidth="1"/>
    <col min="13142" max="13143" width="4.140625" style="151" bestFit="1" customWidth="1"/>
    <col min="13144" max="13145" width="2.85546875" style="151" bestFit="1" customWidth="1"/>
    <col min="13146" max="13146" width="3.42578125" style="151" bestFit="1" customWidth="1"/>
    <col min="13147" max="13147" width="3.28515625" style="151" bestFit="1" customWidth="1"/>
    <col min="13148" max="13148" width="2.85546875" style="151" bestFit="1" customWidth="1"/>
    <col min="13149" max="13150" width="4.140625" style="151" bestFit="1" customWidth="1"/>
    <col min="13151" max="13152" width="2.85546875" style="151" bestFit="1" customWidth="1"/>
    <col min="13153" max="13156" width="2.85546875" style="151" customWidth="1"/>
    <col min="13157" max="13157" width="9.140625" style="151"/>
    <col min="13158" max="13158" width="3.140625" style="151" customWidth="1"/>
    <col min="13159" max="13159" width="16.7109375" style="151" customWidth="1"/>
    <col min="13160" max="13160" width="9.140625" style="151"/>
    <col min="13161" max="13179" width="2.7109375" style="151" customWidth="1"/>
    <col min="13180" max="13183" width="2.85546875" style="151" customWidth="1"/>
    <col min="13184" max="13198" width="2.7109375" style="151" customWidth="1"/>
    <col min="13199" max="13202" width="2.85546875" style="151" customWidth="1"/>
    <col min="13203" max="13203" width="9.140625" style="151"/>
    <col min="13204" max="13205" width="4.28515625" style="151" customWidth="1"/>
    <col min="13206" max="13206" width="7.85546875" style="151" customWidth="1"/>
    <col min="13207" max="13207" width="9.5703125" style="151" customWidth="1"/>
    <col min="13208" max="13208" width="15.140625" style="151" customWidth="1"/>
    <col min="13209" max="13209" width="7.140625" style="151" customWidth="1"/>
    <col min="13210" max="13210" width="3" style="151" customWidth="1"/>
    <col min="13211" max="13211" width="2" style="151" customWidth="1"/>
    <col min="13212" max="13212" width="2.5703125" style="151" customWidth="1"/>
    <col min="13213" max="13216" width="2" style="151" customWidth="1"/>
    <col min="13217" max="13217" width="3" style="151" customWidth="1"/>
    <col min="13218" max="13223" width="2" style="151" customWidth="1"/>
    <col min="13224" max="13224" width="9.140625" style="151"/>
    <col min="13225" max="13226" width="4.28515625" style="151" customWidth="1"/>
    <col min="13227" max="13227" width="9.5703125" style="151" customWidth="1"/>
    <col min="13228" max="13228" width="9.5703125" style="151" bestFit="1" customWidth="1"/>
    <col min="13229" max="13229" width="15.140625" style="151" bestFit="1" customWidth="1"/>
    <col min="13230" max="13230" width="7.140625" style="151" customWidth="1"/>
    <col min="13231" max="13231" width="3" style="151" bestFit="1" customWidth="1"/>
    <col min="13232" max="13232" width="2" style="151" bestFit="1" customWidth="1"/>
    <col min="13233" max="13233" width="2.5703125" style="151" customWidth="1"/>
    <col min="13234" max="13237" width="2" style="151" bestFit="1" customWidth="1"/>
    <col min="13238" max="13238" width="3" style="151" bestFit="1" customWidth="1"/>
    <col min="13239" max="13244" width="2" style="151" bestFit="1" customWidth="1"/>
    <col min="13245" max="13313" width="9.140625" style="151"/>
    <col min="13314" max="13315" width="4.28515625" style="151" customWidth="1"/>
    <col min="13316" max="13316" width="11.85546875" style="151" customWidth="1"/>
    <col min="13317" max="13317" width="11.42578125" style="151" customWidth="1"/>
    <col min="13318" max="13318" width="17" style="151" customWidth="1"/>
    <col min="13319" max="13319" width="7.140625" style="151" customWidth="1"/>
    <col min="13320" max="13320" width="3" style="151" customWidth="1"/>
    <col min="13321" max="13330" width="2" style="151" customWidth="1"/>
    <col min="13331" max="13331" width="3" style="151" customWidth="1"/>
    <col min="13332" max="13338" width="2" style="151" customWidth="1"/>
    <col min="13339" max="13339" width="9.140625" style="151"/>
    <col min="13340" max="13341" width="4.28515625" style="151" customWidth="1"/>
    <col min="13342" max="13342" width="11.85546875" style="151" customWidth="1"/>
    <col min="13343" max="13343" width="11.42578125" style="151" customWidth="1"/>
    <col min="13344" max="13344" width="17" style="151" customWidth="1"/>
    <col min="13345" max="13345" width="7.140625" style="151" customWidth="1"/>
    <col min="13346" max="13346" width="3" style="151" customWidth="1"/>
    <col min="13347" max="13356" width="2" style="151" customWidth="1"/>
    <col min="13357" max="13357" width="3" style="151" customWidth="1"/>
    <col min="13358" max="13364" width="2" style="151" customWidth="1"/>
    <col min="13365" max="13365" width="9.140625" style="151"/>
    <col min="13366" max="13366" width="4.28515625" style="151" customWidth="1"/>
    <col min="13367" max="13367" width="8.85546875" style="151" customWidth="1"/>
    <col min="13368" max="13368" width="2.85546875" style="151" customWidth="1"/>
    <col min="13369" max="13369" width="19" style="151" customWidth="1"/>
    <col min="13370" max="13370" width="7.140625" style="151" customWidth="1"/>
    <col min="13371" max="13372" width="3" style="151" customWidth="1"/>
    <col min="13373" max="13373" width="2" style="151" customWidth="1"/>
    <col min="13374" max="13374" width="2.7109375" style="151" customWidth="1"/>
    <col min="13375" max="13375" width="3" style="151" customWidth="1"/>
    <col min="13376" max="13376" width="4" style="151" customWidth="1"/>
    <col min="13377" max="13378" width="2.7109375" style="151" customWidth="1"/>
    <col min="13379" max="13380" width="4" style="151" customWidth="1"/>
    <col min="13381" max="13382" width="2.7109375" style="151" customWidth="1"/>
    <col min="13383" max="13383" width="3.28515625" style="151" customWidth="1"/>
    <col min="13384" max="13384" width="3.140625" style="151" customWidth="1"/>
    <col min="13385" max="13385" width="2.7109375" style="151" customWidth="1"/>
    <col min="13386" max="13387" width="4" style="151" customWidth="1"/>
    <col min="13388" max="13393" width="2.85546875" style="151" customWidth="1"/>
    <col min="13394" max="13395" width="4.140625" style="151" bestFit="1" customWidth="1"/>
    <col min="13396" max="13397" width="2.85546875" style="151" bestFit="1" customWidth="1"/>
    <col min="13398" max="13399" width="4.140625" style="151" bestFit="1" customWidth="1"/>
    <col min="13400" max="13401" width="2.85546875" style="151" bestFit="1" customWidth="1"/>
    <col min="13402" max="13402" width="3.42578125" style="151" bestFit="1" customWidth="1"/>
    <col min="13403" max="13403" width="3.28515625" style="151" bestFit="1" customWidth="1"/>
    <col min="13404" max="13404" width="2.85546875" style="151" bestFit="1" customWidth="1"/>
    <col min="13405" max="13406" width="4.140625" style="151" bestFit="1" customWidth="1"/>
    <col min="13407" max="13408" width="2.85546875" style="151" bestFit="1" customWidth="1"/>
    <col min="13409" max="13412" width="2.85546875" style="151" customWidth="1"/>
    <col min="13413" max="13413" width="9.140625" style="151"/>
    <col min="13414" max="13414" width="3.140625" style="151" customWidth="1"/>
    <col min="13415" max="13415" width="16.7109375" style="151" customWidth="1"/>
    <col min="13416" max="13416" width="9.140625" style="151"/>
    <col min="13417" max="13435" width="2.7109375" style="151" customWidth="1"/>
    <col min="13436" max="13439" width="2.85546875" style="151" customWidth="1"/>
    <col min="13440" max="13454" width="2.7109375" style="151" customWidth="1"/>
    <col min="13455" max="13458" width="2.85546875" style="151" customWidth="1"/>
    <col min="13459" max="13459" width="9.140625" style="151"/>
    <col min="13460" max="13461" width="4.28515625" style="151" customWidth="1"/>
    <col min="13462" max="13462" width="7.85546875" style="151" customWidth="1"/>
    <col min="13463" max="13463" width="9.5703125" style="151" customWidth="1"/>
    <col min="13464" max="13464" width="15.140625" style="151" customWidth="1"/>
    <col min="13465" max="13465" width="7.140625" style="151" customWidth="1"/>
    <col min="13466" max="13466" width="3" style="151" customWidth="1"/>
    <col min="13467" max="13467" width="2" style="151" customWidth="1"/>
    <col min="13468" max="13468" width="2.5703125" style="151" customWidth="1"/>
    <col min="13469" max="13472" width="2" style="151" customWidth="1"/>
    <col min="13473" max="13473" width="3" style="151" customWidth="1"/>
    <col min="13474" max="13479" width="2" style="151" customWidth="1"/>
    <col min="13480" max="13480" width="9.140625" style="151"/>
    <col min="13481" max="13482" width="4.28515625" style="151" customWidth="1"/>
    <col min="13483" max="13483" width="9.5703125" style="151" customWidth="1"/>
    <col min="13484" max="13484" width="9.5703125" style="151" bestFit="1" customWidth="1"/>
    <col min="13485" max="13485" width="15.140625" style="151" bestFit="1" customWidth="1"/>
    <col min="13486" max="13486" width="7.140625" style="151" customWidth="1"/>
    <col min="13487" max="13487" width="3" style="151" bestFit="1" customWidth="1"/>
    <col min="13488" max="13488" width="2" style="151" bestFit="1" customWidth="1"/>
    <col min="13489" max="13489" width="2.5703125" style="151" customWidth="1"/>
    <col min="13490" max="13493" width="2" style="151" bestFit="1" customWidth="1"/>
    <col min="13494" max="13494" width="3" style="151" bestFit="1" customWidth="1"/>
    <col min="13495" max="13500" width="2" style="151" bestFit="1" customWidth="1"/>
    <col min="13501" max="13569" width="9.140625" style="151"/>
    <col min="13570" max="13571" width="4.28515625" style="151" customWidth="1"/>
    <col min="13572" max="13572" width="11.85546875" style="151" customWidth="1"/>
    <col min="13573" max="13573" width="11.42578125" style="151" customWidth="1"/>
    <col min="13574" max="13574" width="17" style="151" customWidth="1"/>
    <col min="13575" max="13575" width="7.140625" style="151" customWidth="1"/>
    <col min="13576" max="13576" width="3" style="151" customWidth="1"/>
    <col min="13577" max="13586" width="2" style="151" customWidth="1"/>
    <col min="13587" max="13587" width="3" style="151" customWidth="1"/>
    <col min="13588" max="13594" width="2" style="151" customWidth="1"/>
    <col min="13595" max="13595" width="9.140625" style="151"/>
    <col min="13596" max="13597" width="4.28515625" style="151" customWidth="1"/>
    <col min="13598" max="13598" width="11.85546875" style="151" customWidth="1"/>
    <col min="13599" max="13599" width="11.42578125" style="151" customWidth="1"/>
    <col min="13600" max="13600" width="17" style="151" customWidth="1"/>
    <col min="13601" max="13601" width="7.140625" style="151" customWidth="1"/>
    <col min="13602" max="13602" width="3" style="151" customWidth="1"/>
    <col min="13603" max="13612" width="2" style="151" customWidth="1"/>
    <col min="13613" max="13613" width="3" style="151" customWidth="1"/>
    <col min="13614" max="13620" width="2" style="151" customWidth="1"/>
    <col min="13621" max="13621" width="9.140625" style="151"/>
    <col min="13622" max="13622" width="4.28515625" style="151" customWidth="1"/>
    <col min="13623" max="13623" width="8.85546875" style="151" customWidth="1"/>
    <col min="13624" max="13624" width="2.85546875" style="151" customWidth="1"/>
    <col min="13625" max="13625" width="19" style="151" customWidth="1"/>
    <col min="13626" max="13626" width="7.140625" style="151" customWidth="1"/>
    <col min="13627" max="13628" width="3" style="151" customWidth="1"/>
    <col min="13629" max="13629" width="2" style="151" customWidth="1"/>
    <col min="13630" max="13630" width="2.7109375" style="151" customWidth="1"/>
    <col min="13631" max="13631" width="3" style="151" customWidth="1"/>
    <col min="13632" max="13632" width="4" style="151" customWidth="1"/>
    <col min="13633" max="13634" width="2.7109375" style="151" customWidth="1"/>
    <col min="13635" max="13636" width="4" style="151" customWidth="1"/>
    <col min="13637" max="13638" width="2.7109375" style="151" customWidth="1"/>
    <col min="13639" max="13639" width="3.28515625" style="151" customWidth="1"/>
    <col min="13640" max="13640" width="3.140625" style="151" customWidth="1"/>
    <col min="13641" max="13641" width="2.7109375" style="151" customWidth="1"/>
    <col min="13642" max="13643" width="4" style="151" customWidth="1"/>
    <col min="13644" max="13649" width="2.85546875" style="151" customWidth="1"/>
    <col min="13650" max="13651" width="4.140625" style="151" bestFit="1" customWidth="1"/>
    <col min="13652" max="13653" width="2.85546875" style="151" bestFit="1" customWidth="1"/>
    <col min="13654" max="13655" width="4.140625" style="151" bestFit="1" customWidth="1"/>
    <col min="13656" max="13657" width="2.85546875" style="151" bestFit="1" customWidth="1"/>
    <col min="13658" max="13658" width="3.42578125" style="151" bestFit="1" customWidth="1"/>
    <col min="13659" max="13659" width="3.28515625" style="151" bestFit="1" customWidth="1"/>
    <col min="13660" max="13660" width="2.85546875" style="151" bestFit="1" customWidth="1"/>
    <col min="13661" max="13662" width="4.140625" style="151" bestFit="1" customWidth="1"/>
    <col min="13663" max="13664" width="2.85546875" style="151" bestFit="1" customWidth="1"/>
    <col min="13665" max="13668" width="2.85546875" style="151" customWidth="1"/>
    <col min="13669" max="13669" width="9.140625" style="151"/>
    <col min="13670" max="13670" width="3.140625" style="151" customWidth="1"/>
    <col min="13671" max="13671" width="16.7109375" style="151" customWidth="1"/>
    <col min="13672" max="13672" width="9.140625" style="151"/>
    <col min="13673" max="13691" width="2.7109375" style="151" customWidth="1"/>
    <col min="13692" max="13695" width="2.85546875" style="151" customWidth="1"/>
    <col min="13696" max="13710" width="2.7109375" style="151" customWidth="1"/>
    <col min="13711" max="13714" width="2.85546875" style="151" customWidth="1"/>
    <col min="13715" max="13715" width="9.140625" style="151"/>
    <col min="13716" max="13717" width="4.28515625" style="151" customWidth="1"/>
    <col min="13718" max="13718" width="7.85546875" style="151" customWidth="1"/>
    <col min="13719" max="13719" width="9.5703125" style="151" customWidth="1"/>
    <col min="13720" max="13720" width="15.140625" style="151" customWidth="1"/>
    <col min="13721" max="13721" width="7.140625" style="151" customWidth="1"/>
    <col min="13722" max="13722" width="3" style="151" customWidth="1"/>
    <col min="13723" max="13723" width="2" style="151" customWidth="1"/>
    <col min="13724" max="13724" width="2.5703125" style="151" customWidth="1"/>
    <col min="13725" max="13728" width="2" style="151" customWidth="1"/>
    <col min="13729" max="13729" width="3" style="151" customWidth="1"/>
    <col min="13730" max="13735" width="2" style="151" customWidth="1"/>
    <col min="13736" max="13736" width="9.140625" style="151"/>
    <col min="13737" max="13738" width="4.28515625" style="151" customWidth="1"/>
    <col min="13739" max="13739" width="9.5703125" style="151" customWidth="1"/>
    <col min="13740" max="13740" width="9.5703125" style="151" bestFit="1" customWidth="1"/>
    <col min="13741" max="13741" width="15.140625" style="151" bestFit="1" customWidth="1"/>
    <col min="13742" max="13742" width="7.140625" style="151" customWidth="1"/>
    <col min="13743" max="13743" width="3" style="151" bestFit="1" customWidth="1"/>
    <col min="13744" max="13744" width="2" style="151" bestFit="1" customWidth="1"/>
    <col min="13745" max="13745" width="2.5703125" style="151" customWidth="1"/>
    <col min="13746" max="13749" width="2" style="151" bestFit="1" customWidth="1"/>
    <col min="13750" max="13750" width="3" style="151" bestFit="1" customWidth="1"/>
    <col min="13751" max="13756" width="2" style="151" bestFit="1" customWidth="1"/>
    <col min="13757" max="13825" width="9.140625" style="151"/>
    <col min="13826" max="13827" width="4.28515625" style="151" customWidth="1"/>
    <col min="13828" max="13828" width="11.85546875" style="151" customWidth="1"/>
    <col min="13829" max="13829" width="11.42578125" style="151" customWidth="1"/>
    <col min="13830" max="13830" width="17" style="151" customWidth="1"/>
    <col min="13831" max="13831" width="7.140625" style="151" customWidth="1"/>
    <col min="13832" max="13832" width="3" style="151" customWidth="1"/>
    <col min="13833" max="13842" width="2" style="151" customWidth="1"/>
    <col min="13843" max="13843" width="3" style="151" customWidth="1"/>
    <col min="13844" max="13850" width="2" style="151" customWidth="1"/>
    <col min="13851" max="13851" width="9.140625" style="151"/>
    <col min="13852" max="13853" width="4.28515625" style="151" customWidth="1"/>
    <col min="13854" max="13854" width="11.85546875" style="151" customWidth="1"/>
    <col min="13855" max="13855" width="11.42578125" style="151" customWidth="1"/>
    <col min="13856" max="13856" width="17" style="151" customWidth="1"/>
    <col min="13857" max="13857" width="7.140625" style="151" customWidth="1"/>
    <col min="13858" max="13858" width="3" style="151" customWidth="1"/>
    <col min="13859" max="13868" width="2" style="151" customWidth="1"/>
    <col min="13869" max="13869" width="3" style="151" customWidth="1"/>
    <col min="13870" max="13876" width="2" style="151" customWidth="1"/>
    <col min="13877" max="13877" width="9.140625" style="151"/>
    <col min="13878" max="13878" width="4.28515625" style="151" customWidth="1"/>
    <col min="13879" max="13879" width="8.85546875" style="151" customWidth="1"/>
    <col min="13880" max="13880" width="2.85546875" style="151" customWidth="1"/>
    <col min="13881" max="13881" width="19" style="151" customWidth="1"/>
    <col min="13882" max="13882" width="7.140625" style="151" customWidth="1"/>
    <col min="13883" max="13884" width="3" style="151" customWidth="1"/>
    <col min="13885" max="13885" width="2" style="151" customWidth="1"/>
    <col min="13886" max="13886" width="2.7109375" style="151" customWidth="1"/>
    <col min="13887" max="13887" width="3" style="151" customWidth="1"/>
    <col min="13888" max="13888" width="4" style="151" customWidth="1"/>
    <col min="13889" max="13890" width="2.7109375" style="151" customWidth="1"/>
    <col min="13891" max="13892" width="4" style="151" customWidth="1"/>
    <col min="13893" max="13894" width="2.7109375" style="151" customWidth="1"/>
    <col min="13895" max="13895" width="3.28515625" style="151" customWidth="1"/>
    <col min="13896" max="13896" width="3.140625" style="151" customWidth="1"/>
    <col min="13897" max="13897" width="2.7109375" style="151" customWidth="1"/>
    <col min="13898" max="13899" width="4" style="151" customWidth="1"/>
    <col min="13900" max="13905" width="2.85546875" style="151" customWidth="1"/>
    <col min="13906" max="13907" width="4.140625" style="151" bestFit="1" customWidth="1"/>
    <col min="13908" max="13909" width="2.85546875" style="151" bestFit="1" customWidth="1"/>
    <col min="13910" max="13911" width="4.140625" style="151" bestFit="1" customWidth="1"/>
    <col min="13912" max="13913" width="2.85546875" style="151" bestFit="1" customWidth="1"/>
    <col min="13914" max="13914" width="3.42578125" style="151" bestFit="1" customWidth="1"/>
    <col min="13915" max="13915" width="3.28515625" style="151" bestFit="1" customWidth="1"/>
    <col min="13916" max="13916" width="2.85546875" style="151" bestFit="1" customWidth="1"/>
    <col min="13917" max="13918" width="4.140625" style="151" bestFit="1" customWidth="1"/>
    <col min="13919" max="13920" width="2.85546875" style="151" bestFit="1" customWidth="1"/>
    <col min="13921" max="13924" width="2.85546875" style="151" customWidth="1"/>
    <col min="13925" max="13925" width="9.140625" style="151"/>
    <col min="13926" max="13926" width="3.140625" style="151" customWidth="1"/>
    <col min="13927" max="13927" width="16.7109375" style="151" customWidth="1"/>
    <col min="13928" max="13928" width="9.140625" style="151"/>
    <col min="13929" max="13947" width="2.7109375" style="151" customWidth="1"/>
    <col min="13948" max="13951" width="2.85546875" style="151" customWidth="1"/>
    <col min="13952" max="13966" width="2.7109375" style="151" customWidth="1"/>
    <col min="13967" max="13970" width="2.85546875" style="151" customWidth="1"/>
    <col min="13971" max="13971" width="9.140625" style="151"/>
    <col min="13972" max="13973" width="4.28515625" style="151" customWidth="1"/>
    <col min="13974" max="13974" width="7.85546875" style="151" customWidth="1"/>
    <col min="13975" max="13975" width="9.5703125" style="151" customWidth="1"/>
    <col min="13976" max="13976" width="15.140625" style="151" customWidth="1"/>
    <col min="13977" max="13977" width="7.140625" style="151" customWidth="1"/>
    <col min="13978" max="13978" width="3" style="151" customWidth="1"/>
    <col min="13979" max="13979" width="2" style="151" customWidth="1"/>
    <col min="13980" max="13980" width="2.5703125" style="151" customWidth="1"/>
    <col min="13981" max="13984" width="2" style="151" customWidth="1"/>
    <col min="13985" max="13985" width="3" style="151" customWidth="1"/>
    <col min="13986" max="13991" width="2" style="151" customWidth="1"/>
    <col min="13992" max="13992" width="9.140625" style="151"/>
    <col min="13993" max="13994" width="4.28515625" style="151" customWidth="1"/>
    <col min="13995" max="13995" width="9.5703125" style="151" customWidth="1"/>
    <col min="13996" max="13996" width="9.5703125" style="151" bestFit="1" customWidth="1"/>
    <col min="13997" max="13997" width="15.140625" style="151" bestFit="1" customWidth="1"/>
    <col min="13998" max="13998" width="7.140625" style="151" customWidth="1"/>
    <col min="13999" max="13999" width="3" style="151" bestFit="1" customWidth="1"/>
    <col min="14000" max="14000" width="2" style="151" bestFit="1" customWidth="1"/>
    <col min="14001" max="14001" width="2.5703125" style="151" customWidth="1"/>
    <col min="14002" max="14005" width="2" style="151" bestFit="1" customWidth="1"/>
    <col min="14006" max="14006" width="3" style="151" bestFit="1" customWidth="1"/>
    <col min="14007" max="14012" width="2" style="151" bestFit="1" customWidth="1"/>
    <col min="14013" max="14081" width="9.140625" style="151"/>
    <col min="14082" max="14083" width="4.28515625" style="151" customWidth="1"/>
    <col min="14084" max="14084" width="11.85546875" style="151" customWidth="1"/>
    <col min="14085" max="14085" width="11.42578125" style="151" customWidth="1"/>
    <col min="14086" max="14086" width="17" style="151" customWidth="1"/>
    <col min="14087" max="14087" width="7.140625" style="151" customWidth="1"/>
    <col min="14088" max="14088" width="3" style="151" customWidth="1"/>
    <col min="14089" max="14098" width="2" style="151" customWidth="1"/>
    <col min="14099" max="14099" width="3" style="151" customWidth="1"/>
    <col min="14100" max="14106" width="2" style="151" customWidth="1"/>
    <col min="14107" max="14107" width="9.140625" style="151"/>
    <col min="14108" max="14109" width="4.28515625" style="151" customWidth="1"/>
    <col min="14110" max="14110" width="11.85546875" style="151" customWidth="1"/>
    <col min="14111" max="14111" width="11.42578125" style="151" customWidth="1"/>
    <col min="14112" max="14112" width="17" style="151" customWidth="1"/>
    <col min="14113" max="14113" width="7.140625" style="151" customWidth="1"/>
    <col min="14114" max="14114" width="3" style="151" customWidth="1"/>
    <col min="14115" max="14124" width="2" style="151" customWidth="1"/>
    <col min="14125" max="14125" width="3" style="151" customWidth="1"/>
    <col min="14126" max="14132" width="2" style="151" customWidth="1"/>
    <col min="14133" max="14133" width="9.140625" style="151"/>
    <col min="14134" max="14134" width="4.28515625" style="151" customWidth="1"/>
    <col min="14135" max="14135" width="8.85546875" style="151" customWidth="1"/>
    <col min="14136" max="14136" width="2.85546875" style="151" customWidth="1"/>
    <col min="14137" max="14137" width="19" style="151" customWidth="1"/>
    <col min="14138" max="14138" width="7.140625" style="151" customWidth="1"/>
    <col min="14139" max="14140" width="3" style="151" customWidth="1"/>
    <col min="14141" max="14141" width="2" style="151" customWidth="1"/>
    <col min="14142" max="14142" width="2.7109375" style="151" customWidth="1"/>
    <col min="14143" max="14143" width="3" style="151" customWidth="1"/>
    <col min="14144" max="14144" width="4" style="151" customWidth="1"/>
    <col min="14145" max="14146" width="2.7109375" style="151" customWidth="1"/>
    <col min="14147" max="14148" width="4" style="151" customWidth="1"/>
    <col min="14149" max="14150" width="2.7109375" style="151" customWidth="1"/>
    <col min="14151" max="14151" width="3.28515625" style="151" customWidth="1"/>
    <col min="14152" max="14152" width="3.140625" style="151" customWidth="1"/>
    <col min="14153" max="14153" width="2.7109375" style="151" customWidth="1"/>
    <col min="14154" max="14155" width="4" style="151" customWidth="1"/>
    <col min="14156" max="14161" width="2.85546875" style="151" customWidth="1"/>
    <col min="14162" max="14163" width="4.140625" style="151" bestFit="1" customWidth="1"/>
    <col min="14164" max="14165" width="2.85546875" style="151" bestFit="1" customWidth="1"/>
    <col min="14166" max="14167" width="4.140625" style="151" bestFit="1" customWidth="1"/>
    <col min="14168" max="14169" width="2.85546875" style="151" bestFit="1" customWidth="1"/>
    <col min="14170" max="14170" width="3.42578125" style="151" bestFit="1" customWidth="1"/>
    <col min="14171" max="14171" width="3.28515625" style="151" bestFit="1" customWidth="1"/>
    <col min="14172" max="14172" width="2.85546875" style="151" bestFit="1" customWidth="1"/>
    <col min="14173" max="14174" width="4.140625" style="151" bestFit="1" customWidth="1"/>
    <col min="14175" max="14176" width="2.85546875" style="151" bestFit="1" customWidth="1"/>
    <col min="14177" max="14180" width="2.85546875" style="151" customWidth="1"/>
    <col min="14181" max="14181" width="9.140625" style="151"/>
    <col min="14182" max="14182" width="3.140625" style="151" customWidth="1"/>
    <col min="14183" max="14183" width="16.7109375" style="151" customWidth="1"/>
    <col min="14184" max="14184" width="9.140625" style="151"/>
    <col min="14185" max="14203" width="2.7109375" style="151" customWidth="1"/>
    <col min="14204" max="14207" width="2.85546875" style="151" customWidth="1"/>
    <col min="14208" max="14222" width="2.7109375" style="151" customWidth="1"/>
    <col min="14223" max="14226" width="2.85546875" style="151" customWidth="1"/>
    <col min="14227" max="14227" width="9.140625" style="151"/>
    <col min="14228" max="14229" width="4.28515625" style="151" customWidth="1"/>
    <col min="14230" max="14230" width="7.85546875" style="151" customWidth="1"/>
    <col min="14231" max="14231" width="9.5703125" style="151" customWidth="1"/>
    <col min="14232" max="14232" width="15.140625" style="151" customWidth="1"/>
    <col min="14233" max="14233" width="7.140625" style="151" customWidth="1"/>
    <col min="14234" max="14234" width="3" style="151" customWidth="1"/>
    <col min="14235" max="14235" width="2" style="151" customWidth="1"/>
    <col min="14236" max="14236" width="2.5703125" style="151" customWidth="1"/>
    <col min="14237" max="14240" width="2" style="151" customWidth="1"/>
    <col min="14241" max="14241" width="3" style="151" customWidth="1"/>
    <col min="14242" max="14247" width="2" style="151" customWidth="1"/>
    <col min="14248" max="14248" width="9.140625" style="151"/>
    <col min="14249" max="14250" width="4.28515625" style="151" customWidth="1"/>
    <col min="14251" max="14251" width="9.5703125" style="151" customWidth="1"/>
    <col min="14252" max="14252" width="9.5703125" style="151" bestFit="1" customWidth="1"/>
    <col min="14253" max="14253" width="15.140625" style="151" bestFit="1" customWidth="1"/>
    <col min="14254" max="14254" width="7.140625" style="151" customWidth="1"/>
    <col min="14255" max="14255" width="3" style="151" bestFit="1" customWidth="1"/>
    <col min="14256" max="14256" width="2" style="151" bestFit="1" customWidth="1"/>
    <col min="14257" max="14257" width="2.5703125" style="151" customWidth="1"/>
    <col min="14258" max="14261" width="2" style="151" bestFit="1" customWidth="1"/>
    <col min="14262" max="14262" width="3" style="151" bestFit="1" customWidth="1"/>
    <col min="14263" max="14268" width="2" style="151" bestFit="1" customWidth="1"/>
    <col min="14269" max="14337" width="9.140625" style="151"/>
    <col min="14338" max="14339" width="4.28515625" style="151" customWidth="1"/>
    <col min="14340" max="14340" width="11.85546875" style="151" customWidth="1"/>
    <col min="14341" max="14341" width="11.42578125" style="151" customWidth="1"/>
    <col min="14342" max="14342" width="17" style="151" customWidth="1"/>
    <col min="14343" max="14343" width="7.140625" style="151" customWidth="1"/>
    <col min="14344" max="14344" width="3" style="151" customWidth="1"/>
    <col min="14345" max="14354" width="2" style="151" customWidth="1"/>
    <col min="14355" max="14355" width="3" style="151" customWidth="1"/>
    <col min="14356" max="14362" width="2" style="151" customWidth="1"/>
    <col min="14363" max="14363" width="9.140625" style="151"/>
    <col min="14364" max="14365" width="4.28515625" style="151" customWidth="1"/>
    <col min="14366" max="14366" width="11.85546875" style="151" customWidth="1"/>
    <col min="14367" max="14367" width="11.42578125" style="151" customWidth="1"/>
    <col min="14368" max="14368" width="17" style="151" customWidth="1"/>
    <col min="14369" max="14369" width="7.140625" style="151" customWidth="1"/>
    <col min="14370" max="14370" width="3" style="151" customWidth="1"/>
    <col min="14371" max="14380" width="2" style="151" customWidth="1"/>
    <col min="14381" max="14381" width="3" style="151" customWidth="1"/>
    <col min="14382" max="14388" width="2" style="151" customWidth="1"/>
    <col min="14389" max="14389" width="9.140625" style="151"/>
    <col min="14390" max="14390" width="4.28515625" style="151" customWidth="1"/>
    <col min="14391" max="14391" width="8.85546875" style="151" customWidth="1"/>
    <col min="14392" max="14392" width="2.85546875" style="151" customWidth="1"/>
    <col min="14393" max="14393" width="19" style="151" customWidth="1"/>
    <col min="14394" max="14394" width="7.140625" style="151" customWidth="1"/>
    <col min="14395" max="14396" width="3" style="151" customWidth="1"/>
    <col min="14397" max="14397" width="2" style="151" customWidth="1"/>
    <col min="14398" max="14398" width="2.7109375" style="151" customWidth="1"/>
    <col min="14399" max="14399" width="3" style="151" customWidth="1"/>
    <col min="14400" max="14400" width="4" style="151" customWidth="1"/>
    <col min="14401" max="14402" width="2.7109375" style="151" customWidth="1"/>
    <col min="14403" max="14404" width="4" style="151" customWidth="1"/>
    <col min="14405" max="14406" width="2.7109375" style="151" customWidth="1"/>
    <col min="14407" max="14407" width="3.28515625" style="151" customWidth="1"/>
    <col min="14408" max="14408" width="3.140625" style="151" customWidth="1"/>
    <col min="14409" max="14409" width="2.7109375" style="151" customWidth="1"/>
    <col min="14410" max="14411" width="4" style="151" customWidth="1"/>
    <col min="14412" max="14417" width="2.85546875" style="151" customWidth="1"/>
    <col min="14418" max="14419" width="4.140625" style="151" bestFit="1" customWidth="1"/>
    <col min="14420" max="14421" width="2.85546875" style="151" bestFit="1" customWidth="1"/>
    <col min="14422" max="14423" width="4.140625" style="151" bestFit="1" customWidth="1"/>
    <col min="14424" max="14425" width="2.85546875" style="151" bestFit="1" customWidth="1"/>
    <col min="14426" max="14426" width="3.42578125" style="151" bestFit="1" customWidth="1"/>
    <col min="14427" max="14427" width="3.28515625" style="151" bestFit="1" customWidth="1"/>
    <col min="14428" max="14428" width="2.85546875" style="151" bestFit="1" customWidth="1"/>
    <col min="14429" max="14430" width="4.140625" style="151" bestFit="1" customWidth="1"/>
    <col min="14431" max="14432" width="2.85546875" style="151" bestFit="1" customWidth="1"/>
    <col min="14433" max="14436" width="2.85546875" style="151" customWidth="1"/>
    <col min="14437" max="14437" width="9.140625" style="151"/>
    <col min="14438" max="14438" width="3.140625" style="151" customWidth="1"/>
    <col min="14439" max="14439" width="16.7109375" style="151" customWidth="1"/>
    <col min="14440" max="14440" width="9.140625" style="151"/>
    <col min="14441" max="14459" width="2.7109375" style="151" customWidth="1"/>
    <col min="14460" max="14463" width="2.85546875" style="151" customWidth="1"/>
    <col min="14464" max="14478" width="2.7109375" style="151" customWidth="1"/>
    <col min="14479" max="14482" width="2.85546875" style="151" customWidth="1"/>
    <col min="14483" max="14483" width="9.140625" style="151"/>
    <col min="14484" max="14485" width="4.28515625" style="151" customWidth="1"/>
    <col min="14486" max="14486" width="7.85546875" style="151" customWidth="1"/>
    <col min="14487" max="14487" width="9.5703125" style="151" customWidth="1"/>
    <col min="14488" max="14488" width="15.140625" style="151" customWidth="1"/>
    <col min="14489" max="14489" width="7.140625" style="151" customWidth="1"/>
    <col min="14490" max="14490" width="3" style="151" customWidth="1"/>
    <col min="14491" max="14491" width="2" style="151" customWidth="1"/>
    <col min="14492" max="14492" width="2.5703125" style="151" customWidth="1"/>
    <col min="14493" max="14496" width="2" style="151" customWidth="1"/>
    <col min="14497" max="14497" width="3" style="151" customWidth="1"/>
    <col min="14498" max="14503" width="2" style="151" customWidth="1"/>
    <col min="14504" max="14504" width="9.140625" style="151"/>
    <col min="14505" max="14506" width="4.28515625" style="151" customWidth="1"/>
    <col min="14507" max="14507" width="9.5703125" style="151" customWidth="1"/>
    <col min="14508" max="14508" width="9.5703125" style="151" bestFit="1" customWidth="1"/>
    <col min="14509" max="14509" width="15.140625" style="151" bestFit="1" customWidth="1"/>
    <col min="14510" max="14510" width="7.140625" style="151" customWidth="1"/>
    <col min="14511" max="14511" width="3" style="151" bestFit="1" customWidth="1"/>
    <col min="14512" max="14512" width="2" style="151" bestFit="1" customWidth="1"/>
    <col min="14513" max="14513" width="2.5703125" style="151" customWidth="1"/>
    <col min="14514" max="14517" width="2" style="151" bestFit="1" customWidth="1"/>
    <col min="14518" max="14518" width="3" style="151" bestFit="1" customWidth="1"/>
    <col min="14519" max="14524" width="2" style="151" bestFit="1" customWidth="1"/>
    <col min="14525" max="14593" width="9.140625" style="151"/>
    <col min="14594" max="14595" width="4.28515625" style="151" customWidth="1"/>
    <col min="14596" max="14596" width="11.85546875" style="151" customWidth="1"/>
    <col min="14597" max="14597" width="11.42578125" style="151" customWidth="1"/>
    <col min="14598" max="14598" width="17" style="151" customWidth="1"/>
    <col min="14599" max="14599" width="7.140625" style="151" customWidth="1"/>
    <col min="14600" max="14600" width="3" style="151" customWidth="1"/>
    <col min="14601" max="14610" width="2" style="151" customWidth="1"/>
    <col min="14611" max="14611" width="3" style="151" customWidth="1"/>
    <col min="14612" max="14618" width="2" style="151" customWidth="1"/>
    <col min="14619" max="14619" width="9.140625" style="151"/>
    <col min="14620" max="14621" width="4.28515625" style="151" customWidth="1"/>
    <col min="14622" max="14622" width="11.85546875" style="151" customWidth="1"/>
    <col min="14623" max="14623" width="11.42578125" style="151" customWidth="1"/>
    <col min="14624" max="14624" width="17" style="151" customWidth="1"/>
    <col min="14625" max="14625" width="7.140625" style="151" customWidth="1"/>
    <col min="14626" max="14626" width="3" style="151" customWidth="1"/>
    <col min="14627" max="14636" width="2" style="151" customWidth="1"/>
    <col min="14637" max="14637" width="3" style="151" customWidth="1"/>
    <col min="14638" max="14644" width="2" style="151" customWidth="1"/>
    <col min="14645" max="14645" width="9.140625" style="151"/>
    <col min="14646" max="14646" width="4.28515625" style="151" customWidth="1"/>
    <col min="14647" max="14647" width="8.85546875" style="151" customWidth="1"/>
    <col min="14648" max="14648" width="2.85546875" style="151" customWidth="1"/>
    <col min="14649" max="14649" width="19" style="151" customWidth="1"/>
    <col min="14650" max="14650" width="7.140625" style="151" customWidth="1"/>
    <col min="14651" max="14652" width="3" style="151" customWidth="1"/>
    <col min="14653" max="14653" width="2" style="151" customWidth="1"/>
    <col min="14654" max="14654" width="2.7109375" style="151" customWidth="1"/>
    <col min="14655" max="14655" width="3" style="151" customWidth="1"/>
    <col min="14656" max="14656" width="4" style="151" customWidth="1"/>
    <col min="14657" max="14658" width="2.7109375" style="151" customWidth="1"/>
    <col min="14659" max="14660" width="4" style="151" customWidth="1"/>
    <col min="14661" max="14662" width="2.7109375" style="151" customWidth="1"/>
    <col min="14663" max="14663" width="3.28515625" style="151" customWidth="1"/>
    <col min="14664" max="14664" width="3.140625" style="151" customWidth="1"/>
    <col min="14665" max="14665" width="2.7109375" style="151" customWidth="1"/>
    <col min="14666" max="14667" width="4" style="151" customWidth="1"/>
    <col min="14668" max="14673" width="2.85546875" style="151" customWidth="1"/>
    <col min="14674" max="14675" width="4.140625" style="151" bestFit="1" customWidth="1"/>
    <col min="14676" max="14677" width="2.85546875" style="151" bestFit="1" customWidth="1"/>
    <col min="14678" max="14679" width="4.140625" style="151" bestFit="1" customWidth="1"/>
    <col min="14680" max="14681" width="2.85546875" style="151" bestFit="1" customWidth="1"/>
    <col min="14682" max="14682" width="3.42578125" style="151" bestFit="1" customWidth="1"/>
    <col min="14683" max="14683" width="3.28515625" style="151" bestFit="1" customWidth="1"/>
    <col min="14684" max="14684" width="2.85546875" style="151" bestFit="1" customWidth="1"/>
    <col min="14685" max="14686" width="4.140625" style="151" bestFit="1" customWidth="1"/>
    <col min="14687" max="14688" width="2.85546875" style="151" bestFit="1" customWidth="1"/>
    <col min="14689" max="14692" width="2.85546875" style="151" customWidth="1"/>
    <col min="14693" max="14693" width="9.140625" style="151"/>
    <col min="14694" max="14694" width="3.140625" style="151" customWidth="1"/>
    <col min="14695" max="14695" width="16.7109375" style="151" customWidth="1"/>
    <col min="14696" max="14696" width="9.140625" style="151"/>
    <col min="14697" max="14715" width="2.7109375" style="151" customWidth="1"/>
    <col min="14716" max="14719" width="2.85546875" style="151" customWidth="1"/>
    <col min="14720" max="14734" width="2.7109375" style="151" customWidth="1"/>
    <col min="14735" max="14738" width="2.85546875" style="151" customWidth="1"/>
    <col min="14739" max="14739" width="9.140625" style="151"/>
    <col min="14740" max="14741" width="4.28515625" style="151" customWidth="1"/>
    <col min="14742" max="14742" width="7.85546875" style="151" customWidth="1"/>
    <col min="14743" max="14743" width="9.5703125" style="151" customWidth="1"/>
    <col min="14744" max="14744" width="15.140625" style="151" customWidth="1"/>
    <col min="14745" max="14745" width="7.140625" style="151" customWidth="1"/>
    <col min="14746" max="14746" width="3" style="151" customWidth="1"/>
    <col min="14747" max="14747" width="2" style="151" customWidth="1"/>
    <col min="14748" max="14748" width="2.5703125" style="151" customWidth="1"/>
    <col min="14749" max="14752" width="2" style="151" customWidth="1"/>
    <col min="14753" max="14753" width="3" style="151" customWidth="1"/>
    <col min="14754" max="14759" width="2" style="151" customWidth="1"/>
    <col min="14760" max="14760" width="9.140625" style="151"/>
    <col min="14761" max="14762" width="4.28515625" style="151" customWidth="1"/>
    <col min="14763" max="14763" width="9.5703125" style="151" customWidth="1"/>
    <col min="14764" max="14764" width="9.5703125" style="151" bestFit="1" customWidth="1"/>
    <col min="14765" max="14765" width="15.140625" style="151" bestFit="1" customWidth="1"/>
    <col min="14766" max="14766" width="7.140625" style="151" customWidth="1"/>
    <col min="14767" max="14767" width="3" style="151" bestFit="1" customWidth="1"/>
    <col min="14768" max="14768" width="2" style="151" bestFit="1" customWidth="1"/>
    <col min="14769" max="14769" width="2.5703125" style="151" customWidth="1"/>
    <col min="14770" max="14773" width="2" style="151" bestFit="1" customWidth="1"/>
    <col min="14774" max="14774" width="3" style="151" bestFit="1" customWidth="1"/>
    <col min="14775" max="14780" width="2" style="151" bestFit="1" customWidth="1"/>
    <col min="14781" max="14849" width="9.140625" style="151"/>
    <col min="14850" max="14851" width="4.28515625" style="151" customWidth="1"/>
    <col min="14852" max="14852" width="11.85546875" style="151" customWidth="1"/>
    <col min="14853" max="14853" width="11.42578125" style="151" customWidth="1"/>
    <col min="14854" max="14854" width="17" style="151" customWidth="1"/>
    <col min="14855" max="14855" width="7.140625" style="151" customWidth="1"/>
    <col min="14856" max="14856" width="3" style="151" customWidth="1"/>
    <col min="14857" max="14866" width="2" style="151" customWidth="1"/>
    <col min="14867" max="14867" width="3" style="151" customWidth="1"/>
    <col min="14868" max="14874" width="2" style="151" customWidth="1"/>
    <col min="14875" max="14875" width="9.140625" style="151"/>
    <col min="14876" max="14877" width="4.28515625" style="151" customWidth="1"/>
    <col min="14878" max="14878" width="11.85546875" style="151" customWidth="1"/>
    <col min="14879" max="14879" width="11.42578125" style="151" customWidth="1"/>
    <col min="14880" max="14880" width="17" style="151" customWidth="1"/>
    <col min="14881" max="14881" width="7.140625" style="151" customWidth="1"/>
    <col min="14882" max="14882" width="3" style="151" customWidth="1"/>
    <col min="14883" max="14892" width="2" style="151" customWidth="1"/>
    <col min="14893" max="14893" width="3" style="151" customWidth="1"/>
    <col min="14894" max="14900" width="2" style="151" customWidth="1"/>
    <col min="14901" max="14901" width="9.140625" style="151"/>
    <col min="14902" max="14902" width="4.28515625" style="151" customWidth="1"/>
    <col min="14903" max="14903" width="8.85546875" style="151" customWidth="1"/>
    <col min="14904" max="14904" width="2.85546875" style="151" customWidth="1"/>
    <col min="14905" max="14905" width="19" style="151" customWidth="1"/>
    <col min="14906" max="14906" width="7.140625" style="151" customWidth="1"/>
    <col min="14907" max="14908" width="3" style="151" customWidth="1"/>
    <col min="14909" max="14909" width="2" style="151" customWidth="1"/>
    <col min="14910" max="14910" width="2.7109375" style="151" customWidth="1"/>
    <col min="14911" max="14911" width="3" style="151" customWidth="1"/>
    <col min="14912" max="14912" width="4" style="151" customWidth="1"/>
    <col min="14913" max="14914" width="2.7109375" style="151" customWidth="1"/>
    <col min="14915" max="14916" width="4" style="151" customWidth="1"/>
    <col min="14917" max="14918" width="2.7109375" style="151" customWidth="1"/>
    <col min="14919" max="14919" width="3.28515625" style="151" customWidth="1"/>
    <col min="14920" max="14920" width="3.140625" style="151" customWidth="1"/>
    <col min="14921" max="14921" width="2.7109375" style="151" customWidth="1"/>
    <col min="14922" max="14923" width="4" style="151" customWidth="1"/>
    <col min="14924" max="14929" width="2.85546875" style="151" customWidth="1"/>
    <col min="14930" max="14931" width="4.140625" style="151" bestFit="1" customWidth="1"/>
    <col min="14932" max="14933" width="2.85546875" style="151" bestFit="1" customWidth="1"/>
    <col min="14934" max="14935" width="4.140625" style="151" bestFit="1" customWidth="1"/>
    <col min="14936" max="14937" width="2.85546875" style="151" bestFit="1" customWidth="1"/>
    <col min="14938" max="14938" width="3.42578125" style="151" bestFit="1" customWidth="1"/>
    <col min="14939" max="14939" width="3.28515625" style="151" bestFit="1" customWidth="1"/>
    <col min="14940" max="14940" width="2.85546875" style="151" bestFit="1" customWidth="1"/>
    <col min="14941" max="14942" width="4.140625" style="151" bestFit="1" customWidth="1"/>
    <col min="14943" max="14944" width="2.85546875" style="151" bestFit="1" customWidth="1"/>
    <col min="14945" max="14948" width="2.85546875" style="151" customWidth="1"/>
    <col min="14949" max="14949" width="9.140625" style="151"/>
    <col min="14950" max="14950" width="3.140625" style="151" customWidth="1"/>
    <col min="14951" max="14951" width="16.7109375" style="151" customWidth="1"/>
    <col min="14952" max="14952" width="9.140625" style="151"/>
    <col min="14953" max="14971" width="2.7109375" style="151" customWidth="1"/>
    <col min="14972" max="14975" width="2.85546875" style="151" customWidth="1"/>
    <col min="14976" max="14990" width="2.7109375" style="151" customWidth="1"/>
    <col min="14991" max="14994" width="2.85546875" style="151" customWidth="1"/>
    <col min="14995" max="14995" width="9.140625" style="151"/>
    <col min="14996" max="14997" width="4.28515625" style="151" customWidth="1"/>
    <col min="14998" max="14998" width="7.85546875" style="151" customWidth="1"/>
    <col min="14999" max="14999" width="9.5703125" style="151" customWidth="1"/>
    <col min="15000" max="15000" width="15.140625" style="151" customWidth="1"/>
    <col min="15001" max="15001" width="7.140625" style="151" customWidth="1"/>
    <col min="15002" max="15002" width="3" style="151" customWidth="1"/>
    <col min="15003" max="15003" width="2" style="151" customWidth="1"/>
    <col min="15004" max="15004" width="2.5703125" style="151" customWidth="1"/>
    <col min="15005" max="15008" width="2" style="151" customWidth="1"/>
    <col min="15009" max="15009" width="3" style="151" customWidth="1"/>
    <col min="15010" max="15015" width="2" style="151" customWidth="1"/>
    <col min="15016" max="15016" width="9.140625" style="151"/>
    <col min="15017" max="15018" width="4.28515625" style="151" customWidth="1"/>
    <col min="15019" max="15019" width="9.5703125" style="151" customWidth="1"/>
    <col min="15020" max="15020" width="9.5703125" style="151" bestFit="1" customWidth="1"/>
    <col min="15021" max="15021" width="15.140625" style="151" bestFit="1" customWidth="1"/>
    <col min="15022" max="15022" width="7.140625" style="151" customWidth="1"/>
    <col min="15023" max="15023" width="3" style="151" bestFit="1" customWidth="1"/>
    <col min="15024" max="15024" width="2" style="151" bestFit="1" customWidth="1"/>
    <col min="15025" max="15025" width="2.5703125" style="151" customWidth="1"/>
    <col min="15026" max="15029" width="2" style="151" bestFit="1" customWidth="1"/>
    <col min="15030" max="15030" width="3" style="151" bestFit="1" customWidth="1"/>
    <col min="15031" max="15036" width="2" style="151" bestFit="1" customWidth="1"/>
    <col min="15037" max="15105" width="9.140625" style="151"/>
    <col min="15106" max="15107" width="4.28515625" style="151" customWidth="1"/>
    <col min="15108" max="15108" width="11.85546875" style="151" customWidth="1"/>
    <col min="15109" max="15109" width="11.42578125" style="151" customWidth="1"/>
    <col min="15110" max="15110" width="17" style="151" customWidth="1"/>
    <col min="15111" max="15111" width="7.140625" style="151" customWidth="1"/>
    <col min="15112" max="15112" width="3" style="151" customWidth="1"/>
    <col min="15113" max="15122" width="2" style="151" customWidth="1"/>
    <col min="15123" max="15123" width="3" style="151" customWidth="1"/>
    <col min="15124" max="15130" width="2" style="151" customWidth="1"/>
    <col min="15131" max="15131" width="9.140625" style="151"/>
    <col min="15132" max="15133" width="4.28515625" style="151" customWidth="1"/>
    <col min="15134" max="15134" width="11.85546875" style="151" customWidth="1"/>
    <col min="15135" max="15135" width="11.42578125" style="151" customWidth="1"/>
    <col min="15136" max="15136" width="17" style="151" customWidth="1"/>
    <col min="15137" max="15137" width="7.140625" style="151" customWidth="1"/>
    <col min="15138" max="15138" width="3" style="151" customWidth="1"/>
    <col min="15139" max="15148" width="2" style="151" customWidth="1"/>
    <col min="15149" max="15149" width="3" style="151" customWidth="1"/>
    <col min="15150" max="15156" width="2" style="151" customWidth="1"/>
    <col min="15157" max="15157" width="9.140625" style="151"/>
    <col min="15158" max="15158" width="4.28515625" style="151" customWidth="1"/>
    <col min="15159" max="15159" width="8.85546875" style="151" customWidth="1"/>
    <col min="15160" max="15160" width="2.85546875" style="151" customWidth="1"/>
    <col min="15161" max="15161" width="19" style="151" customWidth="1"/>
    <col min="15162" max="15162" width="7.140625" style="151" customWidth="1"/>
    <col min="15163" max="15164" width="3" style="151" customWidth="1"/>
    <col min="15165" max="15165" width="2" style="151" customWidth="1"/>
    <col min="15166" max="15166" width="2.7109375" style="151" customWidth="1"/>
    <col min="15167" max="15167" width="3" style="151" customWidth="1"/>
    <col min="15168" max="15168" width="4" style="151" customWidth="1"/>
    <col min="15169" max="15170" width="2.7109375" style="151" customWidth="1"/>
    <col min="15171" max="15172" width="4" style="151" customWidth="1"/>
    <col min="15173" max="15174" width="2.7109375" style="151" customWidth="1"/>
    <col min="15175" max="15175" width="3.28515625" style="151" customWidth="1"/>
    <col min="15176" max="15176" width="3.140625" style="151" customWidth="1"/>
    <col min="15177" max="15177" width="2.7109375" style="151" customWidth="1"/>
    <col min="15178" max="15179" width="4" style="151" customWidth="1"/>
    <col min="15180" max="15185" width="2.85546875" style="151" customWidth="1"/>
    <col min="15186" max="15187" width="4.140625" style="151" bestFit="1" customWidth="1"/>
    <col min="15188" max="15189" width="2.85546875" style="151" bestFit="1" customWidth="1"/>
    <col min="15190" max="15191" width="4.140625" style="151" bestFit="1" customWidth="1"/>
    <col min="15192" max="15193" width="2.85546875" style="151" bestFit="1" customWidth="1"/>
    <col min="15194" max="15194" width="3.42578125" style="151" bestFit="1" customWidth="1"/>
    <col min="15195" max="15195" width="3.28515625" style="151" bestFit="1" customWidth="1"/>
    <col min="15196" max="15196" width="2.85546875" style="151" bestFit="1" customWidth="1"/>
    <col min="15197" max="15198" width="4.140625" style="151" bestFit="1" customWidth="1"/>
    <col min="15199" max="15200" width="2.85546875" style="151" bestFit="1" customWidth="1"/>
    <col min="15201" max="15204" width="2.85546875" style="151" customWidth="1"/>
    <col min="15205" max="15205" width="9.140625" style="151"/>
    <col min="15206" max="15206" width="3.140625" style="151" customWidth="1"/>
    <col min="15207" max="15207" width="16.7109375" style="151" customWidth="1"/>
    <col min="15208" max="15208" width="9.140625" style="151"/>
    <col min="15209" max="15227" width="2.7109375" style="151" customWidth="1"/>
    <col min="15228" max="15231" width="2.85546875" style="151" customWidth="1"/>
    <col min="15232" max="15246" width="2.7109375" style="151" customWidth="1"/>
    <col min="15247" max="15250" width="2.85546875" style="151" customWidth="1"/>
    <col min="15251" max="15251" width="9.140625" style="151"/>
    <col min="15252" max="15253" width="4.28515625" style="151" customWidth="1"/>
    <col min="15254" max="15254" width="7.85546875" style="151" customWidth="1"/>
    <col min="15255" max="15255" width="9.5703125" style="151" customWidth="1"/>
    <col min="15256" max="15256" width="15.140625" style="151" customWidth="1"/>
    <col min="15257" max="15257" width="7.140625" style="151" customWidth="1"/>
    <col min="15258" max="15258" width="3" style="151" customWidth="1"/>
    <col min="15259" max="15259" width="2" style="151" customWidth="1"/>
    <col min="15260" max="15260" width="2.5703125" style="151" customWidth="1"/>
    <col min="15261" max="15264" width="2" style="151" customWidth="1"/>
    <col min="15265" max="15265" width="3" style="151" customWidth="1"/>
    <col min="15266" max="15271" width="2" style="151" customWidth="1"/>
    <col min="15272" max="15272" width="9.140625" style="151"/>
    <col min="15273" max="15274" width="4.28515625" style="151" customWidth="1"/>
    <col min="15275" max="15275" width="9.5703125" style="151" customWidth="1"/>
    <col min="15276" max="15276" width="9.5703125" style="151" bestFit="1" customWidth="1"/>
    <col min="15277" max="15277" width="15.140625" style="151" bestFit="1" customWidth="1"/>
    <col min="15278" max="15278" width="7.140625" style="151" customWidth="1"/>
    <col min="15279" max="15279" width="3" style="151" bestFit="1" customWidth="1"/>
    <col min="15280" max="15280" width="2" style="151" bestFit="1" customWidth="1"/>
    <col min="15281" max="15281" width="2.5703125" style="151" customWidth="1"/>
    <col min="15282" max="15285" width="2" style="151" bestFit="1" customWidth="1"/>
    <col min="15286" max="15286" width="3" style="151" bestFit="1" customWidth="1"/>
    <col min="15287" max="15292" width="2" style="151" bestFit="1" customWidth="1"/>
    <col min="15293" max="15361" width="9.140625" style="151"/>
    <col min="15362" max="15363" width="4.28515625" style="151" customWidth="1"/>
    <col min="15364" max="15364" width="11.85546875" style="151" customWidth="1"/>
    <col min="15365" max="15365" width="11.42578125" style="151" customWidth="1"/>
    <col min="15366" max="15366" width="17" style="151" customWidth="1"/>
    <col min="15367" max="15367" width="7.140625" style="151" customWidth="1"/>
    <col min="15368" max="15368" width="3" style="151" customWidth="1"/>
    <col min="15369" max="15378" width="2" style="151" customWidth="1"/>
    <col min="15379" max="15379" width="3" style="151" customWidth="1"/>
    <col min="15380" max="15386" width="2" style="151" customWidth="1"/>
    <col min="15387" max="15387" width="9.140625" style="151"/>
    <col min="15388" max="15389" width="4.28515625" style="151" customWidth="1"/>
    <col min="15390" max="15390" width="11.85546875" style="151" customWidth="1"/>
    <col min="15391" max="15391" width="11.42578125" style="151" customWidth="1"/>
    <col min="15392" max="15392" width="17" style="151" customWidth="1"/>
    <col min="15393" max="15393" width="7.140625" style="151" customWidth="1"/>
    <col min="15394" max="15394" width="3" style="151" customWidth="1"/>
    <col min="15395" max="15404" width="2" style="151" customWidth="1"/>
    <col min="15405" max="15405" width="3" style="151" customWidth="1"/>
    <col min="15406" max="15412" width="2" style="151" customWidth="1"/>
    <col min="15413" max="15413" width="9.140625" style="151"/>
    <col min="15414" max="15414" width="4.28515625" style="151" customWidth="1"/>
    <col min="15415" max="15415" width="8.85546875" style="151" customWidth="1"/>
    <col min="15416" max="15416" width="2.85546875" style="151" customWidth="1"/>
    <col min="15417" max="15417" width="19" style="151" customWidth="1"/>
    <col min="15418" max="15418" width="7.140625" style="151" customWidth="1"/>
    <col min="15419" max="15420" width="3" style="151" customWidth="1"/>
    <col min="15421" max="15421" width="2" style="151" customWidth="1"/>
    <col min="15422" max="15422" width="2.7109375" style="151" customWidth="1"/>
    <col min="15423" max="15423" width="3" style="151" customWidth="1"/>
    <col min="15424" max="15424" width="4" style="151" customWidth="1"/>
    <col min="15425" max="15426" width="2.7109375" style="151" customWidth="1"/>
    <col min="15427" max="15428" width="4" style="151" customWidth="1"/>
    <col min="15429" max="15430" width="2.7109375" style="151" customWidth="1"/>
    <col min="15431" max="15431" width="3.28515625" style="151" customWidth="1"/>
    <col min="15432" max="15432" width="3.140625" style="151" customWidth="1"/>
    <col min="15433" max="15433" width="2.7109375" style="151" customWidth="1"/>
    <col min="15434" max="15435" width="4" style="151" customWidth="1"/>
    <col min="15436" max="15441" width="2.85546875" style="151" customWidth="1"/>
    <col min="15442" max="15443" width="4.140625" style="151" bestFit="1" customWidth="1"/>
    <col min="15444" max="15445" width="2.85546875" style="151" bestFit="1" customWidth="1"/>
    <col min="15446" max="15447" width="4.140625" style="151" bestFit="1" customWidth="1"/>
    <col min="15448" max="15449" width="2.85546875" style="151" bestFit="1" customWidth="1"/>
    <col min="15450" max="15450" width="3.42578125" style="151" bestFit="1" customWidth="1"/>
    <col min="15451" max="15451" width="3.28515625" style="151" bestFit="1" customWidth="1"/>
    <col min="15452" max="15452" width="2.85546875" style="151" bestFit="1" customWidth="1"/>
    <col min="15453" max="15454" width="4.140625" style="151" bestFit="1" customWidth="1"/>
    <col min="15455" max="15456" width="2.85546875" style="151" bestFit="1" customWidth="1"/>
    <col min="15457" max="15460" width="2.85546875" style="151" customWidth="1"/>
    <col min="15461" max="15461" width="9.140625" style="151"/>
    <col min="15462" max="15462" width="3.140625" style="151" customWidth="1"/>
    <col min="15463" max="15463" width="16.7109375" style="151" customWidth="1"/>
    <col min="15464" max="15464" width="9.140625" style="151"/>
    <col min="15465" max="15483" width="2.7109375" style="151" customWidth="1"/>
    <col min="15484" max="15487" width="2.85546875" style="151" customWidth="1"/>
    <col min="15488" max="15502" width="2.7109375" style="151" customWidth="1"/>
    <col min="15503" max="15506" width="2.85546875" style="151" customWidth="1"/>
    <col min="15507" max="15507" width="9.140625" style="151"/>
    <col min="15508" max="15509" width="4.28515625" style="151" customWidth="1"/>
    <col min="15510" max="15510" width="7.85546875" style="151" customWidth="1"/>
    <col min="15511" max="15511" width="9.5703125" style="151" customWidth="1"/>
    <col min="15512" max="15512" width="15.140625" style="151" customWidth="1"/>
    <col min="15513" max="15513" width="7.140625" style="151" customWidth="1"/>
    <col min="15514" max="15514" width="3" style="151" customWidth="1"/>
    <col min="15515" max="15515" width="2" style="151" customWidth="1"/>
    <col min="15516" max="15516" width="2.5703125" style="151" customWidth="1"/>
    <col min="15517" max="15520" width="2" style="151" customWidth="1"/>
    <col min="15521" max="15521" width="3" style="151" customWidth="1"/>
    <col min="15522" max="15527" width="2" style="151" customWidth="1"/>
    <col min="15528" max="15528" width="9.140625" style="151"/>
    <col min="15529" max="15530" width="4.28515625" style="151" customWidth="1"/>
    <col min="15531" max="15531" width="9.5703125" style="151" customWidth="1"/>
    <col min="15532" max="15532" width="9.5703125" style="151" bestFit="1" customWidth="1"/>
    <col min="15533" max="15533" width="15.140625" style="151" bestFit="1" customWidth="1"/>
    <col min="15534" max="15534" width="7.140625" style="151" customWidth="1"/>
    <col min="15535" max="15535" width="3" style="151" bestFit="1" customWidth="1"/>
    <col min="15536" max="15536" width="2" style="151" bestFit="1" customWidth="1"/>
    <col min="15537" max="15537" width="2.5703125" style="151" customWidth="1"/>
    <col min="15538" max="15541" width="2" style="151" bestFit="1" customWidth="1"/>
    <col min="15542" max="15542" width="3" style="151" bestFit="1" customWidth="1"/>
    <col min="15543" max="15548" width="2" style="151" bestFit="1" customWidth="1"/>
    <col min="15549" max="15617" width="9.140625" style="151"/>
    <col min="15618" max="15619" width="4.28515625" style="151" customWidth="1"/>
    <col min="15620" max="15620" width="11.85546875" style="151" customWidth="1"/>
    <col min="15621" max="15621" width="11.42578125" style="151" customWidth="1"/>
    <col min="15622" max="15622" width="17" style="151" customWidth="1"/>
    <col min="15623" max="15623" width="7.140625" style="151" customWidth="1"/>
    <col min="15624" max="15624" width="3" style="151" customWidth="1"/>
    <col min="15625" max="15634" width="2" style="151" customWidth="1"/>
    <col min="15635" max="15635" width="3" style="151" customWidth="1"/>
    <col min="15636" max="15642" width="2" style="151" customWidth="1"/>
    <col min="15643" max="15643" width="9.140625" style="151"/>
    <col min="15644" max="15645" width="4.28515625" style="151" customWidth="1"/>
    <col min="15646" max="15646" width="11.85546875" style="151" customWidth="1"/>
    <col min="15647" max="15647" width="11.42578125" style="151" customWidth="1"/>
    <col min="15648" max="15648" width="17" style="151" customWidth="1"/>
    <col min="15649" max="15649" width="7.140625" style="151" customWidth="1"/>
    <col min="15650" max="15650" width="3" style="151" customWidth="1"/>
    <col min="15651" max="15660" width="2" style="151" customWidth="1"/>
    <col min="15661" max="15661" width="3" style="151" customWidth="1"/>
    <col min="15662" max="15668" width="2" style="151" customWidth="1"/>
    <col min="15669" max="15669" width="9.140625" style="151"/>
    <col min="15670" max="15670" width="4.28515625" style="151" customWidth="1"/>
    <col min="15671" max="15671" width="8.85546875" style="151" customWidth="1"/>
    <col min="15672" max="15672" width="2.85546875" style="151" customWidth="1"/>
    <col min="15673" max="15673" width="19" style="151" customWidth="1"/>
    <col min="15674" max="15674" width="7.140625" style="151" customWidth="1"/>
    <col min="15675" max="15676" width="3" style="151" customWidth="1"/>
    <col min="15677" max="15677" width="2" style="151" customWidth="1"/>
    <col min="15678" max="15678" width="2.7109375" style="151" customWidth="1"/>
    <col min="15679" max="15679" width="3" style="151" customWidth="1"/>
    <col min="15680" max="15680" width="4" style="151" customWidth="1"/>
    <col min="15681" max="15682" width="2.7109375" style="151" customWidth="1"/>
    <col min="15683" max="15684" width="4" style="151" customWidth="1"/>
    <col min="15685" max="15686" width="2.7109375" style="151" customWidth="1"/>
    <col min="15687" max="15687" width="3.28515625" style="151" customWidth="1"/>
    <col min="15688" max="15688" width="3.140625" style="151" customWidth="1"/>
    <col min="15689" max="15689" width="2.7109375" style="151" customWidth="1"/>
    <col min="15690" max="15691" width="4" style="151" customWidth="1"/>
    <col min="15692" max="15697" width="2.85546875" style="151" customWidth="1"/>
    <col min="15698" max="15699" width="4.140625" style="151" bestFit="1" customWidth="1"/>
    <col min="15700" max="15701" width="2.85546875" style="151" bestFit="1" customWidth="1"/>
    <col min="15702" max="15703" width="4.140625" style="151" bestFit="1" customWidth="1"/>
    <col min="15704" max="15705" width="2.85546875" style="151" bestFit="1" customWidth="1"/>
    <col min="15706" max="15706" width="3.42578125" style="151" bestFit="1" customWidth="1"/>
    <col min="15707" max="15707" width="3.28515625" style="151" bestFit="1" customWidth="1"/>
    <col min="15708" max="15708" width="2.85546875" style="151" bestFit="1" customWidth="1"/>
    <col min="15709" max="15710" width="4.140625" style="151" bestFit="1" customWidth="1"/>
    <col min="15711" max="15712" width="2.85546875" style="151" bestFit="1" customWidth="1"/>
    <col min="15713" max="15716" width="2.85546875" style="151" customWidth="1"/>
    <col min="15717" max="15717" width="9.140625" style="151"/>
    <col min="15718" max="15718" width="3.140625" style="151" customWidth="1"/>
    <col min="15719" max="15719" width="16.7109375" style="151" customWidth="1"/>
    <col min="15720" max="15720" width="9.140625" style="151"/>
    <col min="15721" max="15739" width="2.7109375" style="151" customWidth="1"/>
    <col min="15740" max="15743" width="2.85546875" style="151" customWidth="1"/>
    <col min="15744" max="15758" width="2.7109375" style="151" customWidth="1"/>
    <col min="15759" max="15762" width="2.85546875" style="151" customWidth="1"/>
    <col min="15763" max="15763" width="9.140625" style="151"/>
    <col min="15764" max="15765" width="4.28515625" style="151" customWidth="1"/>
    <col min="15766" max="15766" width="7.85546875" style="151" customWidth="1"/>
    <col min="15767" max="15767" width="9.5703125" style="151" customWidth="1"/>
    <col min="15768" max="15768" width="15.140625" style="151" customWidth="1"/>
    <col min="15769" max="15769" width="7.140625" style="151" customWidth="1"/>
    <col min="15770" max="15770" width="3" style="151" customWidth="1"/>
    <col min="15771" max="15771" width="2" style="151" customWidth="1"/>
    <col min="15772" max="15772" width="2.5703125" style="151" customWidth="1"/>
    <col min="15773" max="15776" width="2" style="151" customWidth="1"/>
    <col min="15777" max="15777" width="3" style="151" customWidth="1"/>
    <col min="15778" max="15783" width="2" style="151" customWidth="1"/>
    <col min="15784" max="15784" width="9.140625" style="151"/>
    <col min="15785" max="15786" width="4.28515625" style="151" customWidth="1"/>
    <col min="15787" max="15787" width="9.5703125" style="151" customWidth="1"/>
    <col min="15788" max="15788" width="9.5703125" style="151" bestFit="1" customWidth="1"/>
    <col min="15789" max="15789" width="15.140625" style="151" bestFit="1" customWidth="1"/>
    <col min="15790" max="15790" width="7.140625" style="151" customWidth="1"/>
    <col min="15791" max="15791" width="3" style="151" bestFit="1" customWidth="1"/>
    <col min="15792" max="15792" width="2" style="151" bestFit="1" customWidth="1"/>
    <col min="15793" max="15793" width="2.5703125" style="151" customWidth="1"/>
    <col min="15794" max="15797" width="2" style="151" bestFit="1" customWidth="1"/>
    <col min="15798" max="15798" width="3" style="151" bestFit="1" customWidth="1"/>
    <col min="15799" max="15804" width="2" style="151" bestFit="1" customWidth="1"/>
    <col min="15805" max="15873" width="9.140625" style="151"/>
    <col min="15874" max="15875" width="4.28515625" style="151" customWidth="1"/>
    <col min="15876" max="15876" width="11.85546875" style="151" customWidth="1"/>
    <col min="15877" max="15877" width="11.42578125" style="151" customWidth="1"/>
    <col min="15878" max="15878" width="17" style="151" customWidth="1"/>
    <col min="15879" max="15879" width="7.140625" style="151" customWidth="1"/>
    <col min="15880" max="15880" width="3" style="151" customWidth="1"/>
    <col min="15881" max="15890" width="2" style="151" customWidth="1"/>
    <col min="15891" max="15891" width="3" style="151" customWidth="1"/>
    <col min="15892" max="15898" width="2" style="151" customWidth="1"/>
    <col min="15899" max="15899" width="9.140625" style="151"/>
    <col min="15900" max="15901" width="4.28515625" style="151" customWidth="1"/>
    <col min="15902" max="15902" width="11.85546875" style="151" customWidth="1"/>
    <col min="15903" max="15903" width="11.42578125" style="151" customWidth="1"/>
    <col min="15904" max="15904" width="17" style="151" customWidth="1"/>
    <col min="15905" max="15905" width="7.140625" style="151" customWidth="1"/>
    <col min="15906" max="15906" width="3" style="151" customWidth="1"/>
    <col min="15907" max="15916" width="2" style="151" customWidth="1"/>
    <col min="15917" max="15917" width="3" style="151" customWidth="1"/>
    <col min="15918" max="15924" width="2" style="151" customWidth="1"/>
    <col min="15925" max="15925" width="9.140625" style="151"/>
    <col min="15926" max="15926" width="4.28515625" style="151" customWidth="1"/>
    <col min="15927" max="15927" width="8.85546875" style="151" customWidth="1"/>
    <col min="15928" max="15928" width="2.85546875" style="151" customWidth="1"/>
    <col min="15929" max="15929" width="19" style="151" customWidth="1"/>
    <col min="15930" max="15930" width="7.140625" style="151" customWidth="1"/>
    <col min="15931" max="15932" width="3" style="151" customWidth="1"/>
    <col min="15933" max="15933" width="2" style="151" customWidth="1"/>
    <col min="15934" max="15934" width="2.7109375" style="151" customWidth="1"/>
    <col min="15935" max="15935" width="3" style="151" customWidth="1"/>
    <col min="15936" max="15936" width="4" style="151" customWidth="1"/>
    <col min="15937" max="15938" width="2.7109375" style="151" customWidth="1"/>
    <col min="15939" max="15940" width="4" style="151" customWidth="1"/>
    <col min="15941" max="15942" width="2.7109375" style="151" customWidth="1"/>
    <col min="15943" max="15943" width="3.28515625" style="151" customWidth="1"/>
    <col min="15944" max="15944" width="3.140625" style="151" customWidth="1"/>
    <col min="15945" max="15945" width="2.7109375" style="151" customWidth="1"/>
    <col min="15946" max="15947" width="4" style="151" customWidth="1"/>
    <col min="15948" max="15953" width="2.85546875" style="151" customWidth="1"/>
    <col min="15954" max="15955" width="4.140625" style="151" bestFit="1" customWidth="1"/>
    <col min="15956" max="15957" width="2.85546875" style="151" bestFit="1" customWidth="1"/>
    <col min="15958" max="15959" width="4.140625" style="151" bestFit="1" customWidth="1"/>
    <col min="15960" max="15961" width="2.85546875" style="151" bestFit="1" customWidth="1"/>
    <col min="15962" max="15962" width="3.42578125" style="151" bestFit="1" customWidth="1"/>
    <col min="15963" max="15963" width="3.28515625" style="151" bestFit="1" customWidth="1"/>
    <col min="15964" max="15964" width="2.85546875" style="151" bestFit="1" customWidth="1"/>
    <col min="15965" max="15966" width="4.140625" style="151" bestFit="1" customWidth="1"/>
    <col min="15967" max="15968" width="2.85546875" style="151" bestFit="1" customWidth="1"/>
    <col min="15969" max="15972" width="2.85546875" style="151" customWidth="1"/>
    <col min="15973" max="15973" width="9.140625" style="151"/>
    <col min="15974" max="15974" width="3.140625" style="151" customWidth="1"/>
    <col min="15975" max="15975" width="16.7109375" style="151" customWidth="1"/>
    <col min="15976" max="15976" width="9.140625" style="151"/>
    <col min="15977" max="15995" width="2.7109375" style="151" customWidth="1"/>
    <col min="15996" max="15999" width="2.85546875" style="151" customWidth="1"/>
    <col min="16000" max="16014" width="2.7109375" style="151" customWidth="1"/>
    <col min="16015" max="16018" width="2.85546875" style="151" customWidth="1"/>
    <col min="16019" max="16019" width="9.140625" style="151"/>
    <col min="16020" max="16021" width="4.28515625" style="151" customWidth="1"/>
    <col min="16022" max="16022" width="7.85546875" style="151" customWidth="1"/>
    <col min="16023" max="16023" width="9.5703125" style="151" customWidth="1"/>
    <col min="16024" max="16024" width="15.140625" style="151" customWidth="1"/>
    <col min="16025" max="16025" width="7.140625" style="151" customWidth="1"/>
    <col min="16026" max="16026" width="3" style="151" customWidth="1"/>
    <col min="16027" max="16027" width="2" style="151" customWidth="1"/>
    <col min="16028" max="16028" width="2.5703125" style="151" customWidth="1"/>
    <col min="16029" max="16032" width="2" style="151" customWidth="1"/>
    <col min="16033" max="16033" width="3" style="151" customWidth="1"/>
    <col min="16034" max="16039" width="2" style="151" customWidth="1"/>
    <col min="16040" max="16040" width="9.140625" style="151"/>
    <col min="16041" max="16042" width="4.28515625" style="151" customWidth="1"/>
    <col min="16043" max="16043" width="9.5703125" style="151" customWidth="1"/>
    <col min="16044" max="16044" width="9.5703125" style="151" bestFit="1" customWidth="1"/>
    <col min="16045" max="16045" width="15.140625" style="151" bestFit="1" customWidth="1"/>
    <col min="16046" max="16046" width="7.140625" style="151" customWidth="1"/>
    <col min="16047" max="16047" width="3" style="151" bestFit="1" customWidth="1"/>
    <col min="16048" max="16048" width="2" style="151" bestFit="1" customWidth="1"/>
    <col min="16049" max="16049" width="2.5703125" style="151" customWidth="1"/>
    <col min="16050" max="16053" width="2" style="151" bestFit="1" customWidth="1"/>
    <col min="16054" max="16054" width="3" style="151" bestFit="1" customWidth="1"/>
    <col min="16055" max="16060" width="2" style="151" bestFit="1" customWidth="1"/>
    <col min="16061" max="16129" width="9.140625" style="151"/>
    <col min="16130" max="16131" width="4.28515625" style="151" customWidth="1"/>
    <col min="16132" max="16132" width="11.85546875" style="151" customWidth="1"/>
    <col min="16133" max="16133" width="11.42578125" style="151" customWidth="1"/>
    <col min="16134" max="16134" width="17" style="151" customWidth="1"/>
    <col min="16135" max="16135" width="7.140625" style="151" customWidth="1"/>
    <col min="16136" max="16136" width="3" style="151" customWidth="1"/>
    <col min="16137" max="16146" width="2" style="151" customWidth="1"/>
    <col min="16147" max="16147" width="3" style="151" customWidth="1"/>
    <col min="16148" max="16154" width="2" style="151" customWidth="1"/>
    <col min="16155" max="16155" width="9.140625" style="151"/>
    <col min="16156" max="16157" width="4.28515625" style="151" customWidth="1"/>
    <col min="16158" max="16158" width="11.85546875" style="151" customWidth="1"/>
    <col min="16159" max="16159" width="11.42578125" style="151" customWidth="1"/>
    <col min="16160" max="16160" width="17" style="151" customWidth="1"/>
    <col min="16161" max="16161" width="7.140625" style="151" customWidth="1"/>
    <col min="16162" max="16162" width="3" style="151" customWidth="1"/>
    <col min="16163" max="16172" width="2" style="151" customWidth="1"/>
    <col min="16173" max="16173" width="3" style="151" customWidth="1"/>
    <col min="16174" max="16180" width="2" style="151" customWidth="1"/>
    <col min="16181" max="16181" width="9.140625" style="151"/>
    <col min="16182" max="16182" width="4.28515625" style="151" customWidth="1"/>
    <col min="16183" max="16183" width="8.85546875" style="151" customWidth="1"/>
    <col min="16184" max="16184" width="2.85546875" style="151" customWidth="1"/>
    <col min="16185" max="16185" width="19" style="151" customWidth="1"/>
    <col min="16186" max="16186" width="7.140625" style="151" customWidth="1"/>
    <col min="16187" max="16188" width="3" style="151" customWidth="1"/>
    <col min="16189" max="16189" width="2" style="151" customWidth="1"/>
    <col min="16190" max="16190" width="2.7109375" style="151" customWidth="1"/>
    <col min="16191" max="16191" width="3" style="151" customWidth="1"/>
    <col min="16192" max="16192" width="4" style="151" customWidth="1"/>
    <col min="16193" max="16194" width="2.7109375" style="151" customWidth="1"/>
    <col min="16195" max="16196" width="4" style="151" customWidth="1"/>
    <col min="16197" max="16198" width="2.7109375" style="151" customWidth="1"/>
    <col min="16199" max="16199" width="3.28515625" style="151" customWidth="1"/>
    <col min="16200" max="16200" width="3.140625" style="151" customWidth="1"/>
    <col min="16201" max="16201" width="2.7109375" style="151" customWidth="1"/>
    <col min="16202" max="16203" width="4" style="151" customWidth="1"/>
    <col min="16204" max="16209" width="2.85546875" style="151" customWidth="1"/>
    <col min="16210" max="16211" width="4.140625" style="151" bestFit="1" customWidth="1"/>
    <col min="16212" max="16213" width="2.85546875" style="151" bestFit="1" customWidth="1"/>
    <col min="16214" max="16215" width="4.140625" style="151" bestFit="1" customWidth="1"/>
    <col min="16216" max="16217" width="2.85546875" style="151" bestFit="1" customWidth="1"/>
    <col min="16218" max="16218" width="3.42578125" style="151" bestFit="1" customWidth="1"/>
    <col min="16219" max="16219" width="3.28515625" style="151" bestFit="1" customWidth="1"/>
    <col min="16220" max="16220" width="2.85546875" style="151" bestFit="1" customWidth="1"/>
    <col min="16221" max="16222" width="4.140625" style="151" bestFit="1" customWidth="1"/>
    <col min="16223" max="16224" width="2.85546875" style="151" bestFit="1" customWidth="1"/>
    <col min="16225" max="16228" width="2.85546875" style="151" customWidth="1"/>
    <col min="16229" max="16229" width="9.140625" style="151"/>
    <col min="16230" max="16230" width="3.140625" style="151" customWidth="1"/>
    <col min="16231" max="16231" width="16.7109375" style="151" customWidth="1"/>
    <col min="16232" max="16232" width="9.140625" style="151"/>
    <col min="16233" max="16251" width="2.7109375" style="151" customWidth="1"/>
    <col min="16252" max="16255" width="2.85546875" style="151" customWidth="1"/>
    <col min="16256" max="16270" width="2.7109375" style="151" customWidth="1"/>
    <col min="16271" max="16274" width="2.85546875" style="151" customWidth="1"/>
    <col min="16275" max="16275" width="9.140625" style="151"/>
    <col min="16276" max="16277" width="4.28515625" style="151" customWidth="1"/>
    <col min="16278" max="16278" width="7.85546875" style="151" customWidth="1"/>
    <col min="16279" max="16279" width="9.5703125" style="151" customWidth="1"/>
    <col min="16280" max="16280" width="15.140625" style="151" customWidth="1"/>
    <col min="16281" max="16281" width="7.140625" style="151" customWidth="1"/>
    <col min="16282" max="16282" width="3" style="151" customWidth="1"/>
    <col min="16283" max="16283" width="2" style="151" customWidth="1"/>
    <col min="16284" max="16284" width="2.5703125" style="151" customWidth="1"/>
    <col min="16285" max="16288" width="2" style="151" customWidth="1"/>
    <col min="16289" max="16289" width="3" style="151" customWidth="1"/>
    <col min="16290" max="16295" width="2" style="151" customWidth="1"/>
    <col min="16296" max="16296" width="9.140625" style="151"/>
    <col min="16297" max="16298" width="4.28515625" style="151" customWidth="1"/>
    <col min="16299" max="16299" width="9.5703125" style="151" customWidth="1"/>
    <col min="16300" max="16300" width="9.5703125" style="151" bestFit="1" customWidth="1"/>
    <col min="16301" max="16301" width="15.140625" style="151" bestFit="1" customWidth="1"/>
    <col min="16302" max="16302" width="7.140625" style="151" customWidth="1"/>
    <col min="16303" max="16303" width="3" style="151" bestFit="1" customWidth="1"/>
    <col min="16304" max="16304" width="2" style="151" bestFit="1" customWidth="1"/>
    <col min="16305" max="16305" width="2.5703125" style="151" customWidth="1"/>
    <col min="16306" max="16309" width="2" style="151" bestFit="1" customWidth="1"/>
    <col min="16310" max="16310" width="3" style="151" bestFit="1" customWidth="1"/>
    <col min="16311" max="16316" width="2" style="151" bestFit="1" customWidth="1"/>
    <col min="16317" max="16384" width="9.140625" style="151"/>
  </cols>
  <sheetData>
    <row r="1" spans="2:188" ht="18" x14ac:dyDescent="0.25">
      <c r="C1" s="313" t="s">
        <v>407</v>
      </c>
      <c r="AC1" s="313" t="s">
        <v>408</v>
      </c>
      <c r="BE1" s="313" t="s">
        <v>409</v>
      </c>
      <c r="BK1" s="150" t="s">
        <v>410</v>
      </c>
      <c r="CD1" s="150" t="s">
        <v>411</v>
      </c>
      <c r="CY1" s="313" t="s">
        <v>409</v>
      </c>
      <c r="DE1" s="151" t="s">
        <v>410</v>
      </c>
      <c r="DX1" s="151" t="s">
        <v>411</v>
      </c>
      <c r="ES1" s="313" t="s">
        <v>24</v>
      </c>
      <c r="EV1" s="313" t="s">
        <v>407</v>
      </c>
      <c r="FN1" s="313" t="s">
        <v>24</v>
      </c>
      <c r="FQ1" s="313" t="s">
        <v>408</v>
      </c>
    </row>
    <row r="2" spans="2:188" ht="18" x14ac:dyDescent="0.25">
      <c r="G2" s="314" t="s">
        <v>381</v>
      </c>
      <c r="H2" s="390" t="s">
        <v>412</v>
      </c>
      <c r="I2" s="391"/>
      <c r="J2" s="391"/>
      <c r="K2" s="391"/>
      <c r="L2" s="391"/>
      <c r="M2" s="391"/>
      <c r="N2" s="391"/>
      <c r="O2" s="392"/>
      <c r="P2" s="390" t="s">
        <v>413</v>
      </c>
      <c r="Q2" s="391"/>
      <c r="R2" s="392"/>
      <c r="S2" s="390" t="s">
        <v>414</v>
      </c>
      <c r="T2" s="391"/>
      <c r="U2" s="391"/>
      <c r="V2" s="391"/>
      <c r="W2" s="392"/>
      <c r="X2" s="390" t="s">
        <v>186</v>
      </c>
      <c r="Y2" s="391"/>
      <c r="Z2" s="392"/>
      <c r="AG2" s="314" t="s">
        <v>381</v>
      </c>
      <c r="AH2" s="390" t="s">
        <v>412</v>
      </c>
      <c r="AI2" s="391"/>
      <c r="AJ2" s="391"/>
      <c r="AK2" s="391"/>
      <c r="AL2" s="391"/>
      <c r="AM2" s="391"/>
      <c r="AN2" s="391"/>
      <c r="AO2" s="392"/>
      <c r="AP2" s="390" t="s">
        <v>413</v>
      </c>
      <c r="AQ2" s="391"/>
      <c r="AR2" s="392"/>
      <c r="AS2" s="390" t="s">
        <v>414</v>
      </c>
      <c r="AT2" s="391"/>
      <c r="AU2" s="391"/>
      <c r="AV2" s="391"/>
      <c r="AW2" s="392"/>
      <c r="AX2" s="390" t="s">
        <v>186</v>
      </c>
      <c r="AY2" s="391"/>
      <c r="AZ2" s="392"/>
      <c r="BF2" s="314" t="s">
        <v>381</v>
      </c>
      <c r="BG2" s="390" t="s">
        <v>413</v>
      </c>
      <c r="BH2" s="391"/>
      <c r="BI2" s="391"/>
      <c r="BJ2" s="392"/>
      <c r="BK2" s="390" t="s">
        <v>412</v>
      </c>
      <c r="BL2" s="391"/>
      <c r="BM2" s="391"/>
      <c r="BN2" s="391"/>
      <c r="BO2" s="390" t="s">
        <v>414</v>
      </c>
      <c r="BP2" s="391"/>
      <c r="BQ2" s="391"/>
      <c r="BR2" s="391"/>
      <c r="BS2" s="390" t="s">
        <v>415</v>
      </c>
      <c r="BT2" s="391"/>
      <c r="BU2" s="391"/>
      <c r="BV2" s="390" t="s">
        <v>186</v>
      </c>
      <c r="BW2" s="391"/>
      <c r="BX2" s="391"/>
      <c r="BY2" s="392"/>
      <c r="BZ2" s="315" t="s">
        <v>416</v>
      </c>
      <c r="CA2" s="315"/>
      <c r="CB2" s="315"/>
      <c r="CC2" s="315"/>
      <c r="CD2" s="390" t="s">
        <v>412</v>
      </c>
      <c r="CE2" s="391"/>
      <c r="CF2" s="391"/>
      <c r="CG2" s="391"/>
      <c r="CH2" s="390" t="s">
        <v>414</v>
      </c>
      <c r="CI2" s="391"/>
      <c r="CJ2" s="391"/>
      <c r="CK2" s="391"/>
      <c r="CL2" s="390" t="s">
        <v>415</v>
      </c>
      <c r="CM2" s="391"/>
      <c r="CN2" s="391"/>
      <c r="CO2" s="390" t="s">
        <v>186</v>
      </c>
      <c r="CP2" s="391"/>
      <c r="CQ2" s="391"/>
      <c r="CR2" s="392"/>
      <c r="CS2" s="315" t="s">
        <v>416</v>
      </c>
      <c r="CT2" s="315"/>
      <c r="CU2" s="315"/>
      <c r="CV2" s="316"/>
      <c r="CY2" s="313" t="s">
        <v>24</v>
      </c>
      <c r="CZ2" s="314" t="s">
        <v>381</v>
      </c>
      <c r="DA2" s="390" t="s">
        <v>413</v>
      </c>
      <c r="DB2" s="391"/>
      <c r="DC2" s="391"/>
      <c r="DD2" s="392"/>
      <c r="DE2" s="390" t="s">
        <v>412</v>
      </c>
      <c r="DF2" s="391"/>
      <c r="DG2" s="391"/>
      <c r="DH2" s="391"/>
      <c r="DI2" s="390" t="s">
        <v>414</v>
      </c>
      <c r="DJ2" s="391"/>
      <c r="DK2" s="391"/>
      <c r="DL2" s="391"/>
      <c r="DM2" s="390" t="s">
        <v>415</v>
      </c>
      <c r="DN2" s="391"/>
      <c r="DO2" s="391"/>
      <c r="DP2" s="390" t="s">
        <v>186</v>
      </c>
      <c r="DQ2" s="391"/>
      <c r="DR2" s="391"/>
      <c r="DS2" s="392"/>
      <c r="DT2" s="315" t="s">
        <v>416</v>
      </c>
      <c r="DU2" s="315"/>
      <c r="DV2" s="315"/>
      <c r="DW2" s="316"/>
      <c r="DX2" s="390" t="s">
        <v>412</v>
      </c>
      <c r="DY2" s="391"/>
      <c r="DZ2" s="391"/>
      <c r="EA2" s="391"/>
      <c r="EB2" s="390" t="s">
        <v>414</v>
      </c>
      <c r="EC2" s="391"/>
      <c r="ED2" s="391"/>
      <c r="EE2" s="392"/>
      <c r="EF2" s="391" t="s">
        <v>415</v>
      </c>
      <c r="EG2" s="391"/>
      <c r="EH2" s="391"/>
      <c r="EI2" s="390" t="s">
        <v>186</v>
      </c>
      <c r="EJ2" s="391"/>
      <c r="EK2" s="391"/>
      <c r="EL2" s="392"/>
      <c r="EM2" s="315" t="s">
        <v>416</v>
      </c>
      <c r="EN2" s="315"/>
      <c r="EO2" s="315"/>
      <c r="EP2" s="316"/>
      <c r="EW2" s="314" t="s">
        <v>381</v>
      </c>
      <c r="EX2" s="390" t="s">
        <v>412</v>
      </c>
      <c r="EY2" s="391"/>
      <c r="EZ2" s="391"/>
      <c r="FA2" s="391"/>
      <c r="FB2" s="390" t="s">
        <v>413</v>
      </c>
      <c r="FC2" s="391"/>
      <c r="FD2" s="392"/>
      <c r="FE2" s="390" t="s">
        <v>19</v>
      </c>
      <c r="FF2" s="391"/>
      <c r="FG2" s="391"/>
      <c r="FH2" s="391"/>
      <c r="FI2" s="390" t="s">
        <v>186</v>
      </c>
      <c r="FJ2" s="391"/>
      <c r="FK2" s="392"/>
      <c r="FR2" s="314" t="s">
        <v>381</v>
      </c>
      <c r="FS2" s="390" t="s">
        <v>412</v>
      </c>
      <c r="FT2" s="391"/>
      <c r="FU2" s="391"/>
      <c r="FV2" s="391"/>
      <c r="FW2" s="390" t="s">
        <v>413</v>
      </c>
      <c r="FX2" s="391"/>
      <c r="FY2" s="392"/>
      <c r="FZ2" s="390" t="s">
        <v>19</v>
      </c>
      <c r="GA2" s="391"/>
      <c r="GB2" s="391"/>
      <c r="GC2" s="391"/>
      <c r="GD2" s="390" t="s">
        <v>186</v>
      </c>
      <c r="GE2" s="391"/>
      <c r="GF2" s="392"/>
    </row>
    <row r="3" spans="2:188" x14ac:dyDescent="0.2">
      <c r="B3" s="151" t="s">
        <v>12</v>
      </c>
      <c r="D3" s="151" t="s">
        <v>214</v>
      </c>
      <c r="G3" s="317"/>
      <c r="H3" s="318">
        <v>10</v>
      </c>
      <c r="I3" s="199">
        <v>7</v>
      </c>
      <c r="J3" s="199">
        <v>5</v>
      </c>
      <c r="K3" s="199">
        <v>2</v>
      </c>
      <c r="L3" s="199">
        <v>1</v>
      </c>
      <c r="M3" s="199">
        <v>1</v>
      </c>
      <c r="N3" s="199">
        <v>1</v>
      </c>
      <c r="O3" s="319">
        <v>1</v>
      </c>
      <c r="P3" s="318">
        <v>6</v>
      </c>
      <c r="Q3" s="199">
        <v>4</v>
      </c>
      <c r="R3" s="319">
        <v>2</v>
      </c>
      <c r="S3" s="318">
        <v>10</v>
      </c>
      <c r="T3" s="199">
        <v>7</v>
      </c>
      <c r="U3" s="199">
        <v>5</v>
      </c>
      <c r="V3" s="199">
        <v>2</v>
      </c>
      <c r="W3" s="319">
        <v>1</v>
      </c>
      <c r="X3" s="318">
        <v>5</v>
      </c>
      <c r="Y3" s="199">
        <v>2</v>
      </c>
      <c r="Z3" s="319">
        <v>1</v>
      </c>
      <c r="AB3" s="151" t="s">
        <v>12</v>
      </c>
      <c r="AD3" s="151" t="s">
        <v>214</v>
      </c>
      <c r="AG3" s="204"/>
      <c r="AH3" s="320">
        <v>10</v>
      </c>
      <c r="AI3" s="321">
        <v>7</v>
      </c>
      <c r="AJ3" s="321">
        <v>5</v>
      </c>
      <c r="AK3" s="321">
        <v>2</v>
      </c>
      <c r="AL3" s="321">
        <v>1</v>
      </c>
      <c r="AM3" s="321">
        <v>1</v>
      </c>
      <c r="AN3" s="321">
        <v>1</v>
      </c>
      <c r="AO3" s="322">
        <v>1</v>
      </c>
      <c r="AP3" s="320">
        <v>6</v>
      </c>
      <c r="AQ3" s="321">
        <v>4</v>
      </c>
      <c r="AR3" s="322">
        <v>2</v>
      </c>
      <c r="AS3" s="320">
        <v>10</v>
      </c>
      <c r="AT3" s="321">
        <v>7</v>
      </c>
      <c r="AU3" s="321">
        <v>5</v>
      </c>
      <c r="AV3" s="321">
        <v>2</v>
      </c>
      <c r="AW3" s="322">
        <v>1</v>
      </c>
      <c r="AX3" s="320">
        <v>5</v>
      </c>
      <c r="AY3" s="321">
        <v>2</v>
      </c>
      <c r="AZ3" s="322">
        <v>1</v>
      </c>
      <c r="BF3" s="204"/>
      <c r="BG3" s="320">
        <v>12</v>
      </c>
      <c r="BH3" s="321">
        <v>10</v>
      </c>
      <c r="BI3" s="321">
        <v>8</v>
      </c>
      <c r="BJ3" s="322">
        <v>6</v>
      </c>
      <c r="BK3" s="320">
        <v>12</v>
      </c>
      <c r="BL3" s="321">
        <v>10</v>
      </c>
      <c r="BM3" s="321">
        <v>8</v>
      </c>
      <c r="BN3" s="321">
        <v>6</v>
      </c>
      <c r="BO3" s="320">
        <v>12</v>
      </c>
      <c r="BP3" s="321">
        <v>10</v>
      </c>
      <c r="BQ3" s="321">
        <v>8</v>
      </c>
      <c r="BR3" s="321">
        <v>6</v>
      </c>
      <c r="BS3" s="320">
        <v>6</v>
      </c>
      <c r="BT3" s="321">
        <v>4</v>
      </c>
      <c r="BU3" s="321">
        <v>2</v>
      </c>
      <c r="BV3" s="320">
        <v>12</v>
      </c>
      <c r="BW3" s="321">
        <v>10</v>
      </c>
      <c r="BX3" s="321">
        <v>8</v>
      </c>
      <c r="BY3" s="322">
        <v>6</v>
      </c>
      <c r="BZ3" s="321">
        <v>12</v>
      </c>
      <c r="CA3" s="321">
        <v>10</v>
      </c>
      <c r="CB3" s="321">
        <v>8</v>
      </c>
      <c r="CC3" s="321">
        <v>6</v>
      </c>
      <c r="CD3" s="320">
        <v>12</v>
      </c>
      <c r="CE3" s="321">
        <v>10</v>
      </c>
      <c r="CF3" s="321">
        <v>8</v>
      </c>
      <c r="CG3" s="321">
        <v>6</v>
      </c>
      <c r="CH3" s="320">
        <v>12</v>
      </c>
      <c r="CI3" s="321">
        <v>10</v>
      </c>
      <c r="CJ3" s="321">
        <v>8</v>
      </c>
      <c r="CK3" s="321">
        <v>6</v>
      </c>
      <c r="CL3" s="320">
        <v>6</v>
      </c>
      <c r="CM3" s="321">
        <v>4</v>
      </c>
      <c r="CN3" s="321">
        <v>2</v>
      </c>
      <c r="CO3" s="320">
        <v>12</v>
      </c>
      <c r="CP3" s="321">
        <v>10</v>
      </c>
      <c r="CQ3" s="321">
        <v>8</v>
      </c>
      <c r="CR3" s="322">
        <v>6</v>
      </c>
      <c r="CS3" s="321">
        <v>12</v>
      </c>
      <c r="CT3" s="321">
        <v>10</v>
      </c>
      <c r="CU3" s="321">
        <v>8</v>
      </c>
      <c r="CV3" s="322">
        <v>6</v>
      </c>
      <c r="CZ3" s="204"/>
      <c r="DA3" s="320">
        <v>12</v>
      </c>
      <c r="DB3" s="321">
        <v>10</v>
      </c>
      <c r="DC3" s="321">
        <v>8</v>
      </c>
      <c r="DD3" s="322">
        <v>6</v>
      </c>
      <c r="DE3" s="320">
        <v>12</v>
      </c>
      <c r="DF3" s="321">
        <v>10</v>
      </c>
      <c r="DG3" s="321">
        <v>8</v>
      </c>
      <c r="DH3" s="321">
        <v>6</v>
      </c>
      <c r="DI3" s="320">
        <v>12</v>
      </c>
      <c r="DJ3" s="321">
        <v>10</v>
      </c>
      <c r="DK3" s="321">
        <v>8</v>
      </c>
      <c r="DL3" s="321">
        <v>6</v>
      </c>
      <c r="DM3" s="320">
        <v>6</v>
      </c>
      <c r="DN3" s="321">
        <v>4</v>
      </c>
      <c r="DO3" s="321">
        <v>2</v>
      </c>
      <c r="DP3" s="320">
        <v>12</v>
      </c>
      <c r="DQ3" s="321">
        <v>10</v>
      </c>
      <c r="DR3" s="321">
        <v>8</v>
      </c>
      <c r="DS3" s="322">
        <v>6</v>
      </c>
      <c r="DT3" s="321">
        <v>12</v>
      </c>
      <c r="DU3" s="321">
        <v>10</v>
      </c>
      <c r="DV3" s="321">
        <v>8</v>
      </c>
      <c r="DW3" s="322">
        <v>6</v>
      </c>
      <c r="DX3" s="320">
        <v>12</v>
      </c>
      <c r="DY3" s="321">
        <v>10</v>
      </c>
      <c r="DZ3" s="321">
        <v>8</v>
      </c>
      <c r="EA3" s="321">
        <v>6</v>
      </c>
      <c r="EB3" s="320">
        <v>12</v>
      </c>
      <c r="EC3" s="321">
        <v>10</v>
      </c>
      <c r="ED3" s="321">
        <v>8</v>
      </c>
      <c r="EE3" s="322">
        <v>6</v>
      </c>
      <c r="EF3" s="321">
        <v>6</v>
      </c>
      <c r="EG3" s="321">
        <v>4</v>
      </c>
      <c r="EH3" s="321">
        <v>2</v>
      </c>
      <c r="EI3" s="320">
        <v>12</v>
      </c>
      <c r="EJ3" s="321">
        <v>10</v>
      </c>
      <c r="EK3" s="321">
        <v>8</v>
      </c>
      <c r="EL3" s="322">
        <v>6</v>
      </c>
      <c r="EM3" s="321">
        <v>12</v>
      </c>
      <c r="EN3" s="321">
        <v>10</v>
      </c>
      <c r="EO3" s="321">
        <v>8</v>
      </c>
      <c r="EP3" s="322">
        <v>6</v>
      </c>
      <c r="ER3" s="151" t="s">
        <v>12</v>
      </c>
      <c r="ET3" s="151" t="s">
        <v>214</v>
      </c>
      <c r="EW3" s="204"/>
      <c r="EX3" s="320">
        <v>10</v>
      </c>
      <c r="EY3" s="321">
        <v>7</v>
      </c>
      <c r="EZ3" s="321">
        <v>5</v>
      </c>
      <c r="FA3" s="321">
        <v>2</v>
      </c>
      <c r="FB3" s="320">
        <v>6</v>
      </c>
      <c r="FC3" s="321">
        <v>4</v>
      </c>
      <c r="FD3" s="322">
        <v>2</v>
      </c>
      <c r="FE3" s="320">
        <v>10</v>
      </c>
      <c r="FF3" s="321">
        <v>7</v>
      </c>
      <c r="FG3" s="321">
        <v>5</v>
      </c>
      <c r="FH3" s="321">
        <v>2</v>
      </c>
      <c r="FI3" s="320">
        <v>5</v>
      </c>
      <c r="FJ3" s="321">
        <v>2</v>
      </c>
      <c r="FK3" s="322">
        <v>1</v>
      </c>
      <c r="FM3" s="151" t="s">
        <v>12</v>
      </c>
      <c r="FO3" s="151" t="s">
        <v>214</v>
      </c>
      <c r="FR3" s="204"/>
      <c r="FS3" s="320">
        <v>10</v>
      </c>
      <c r="FT3" s="321">
        <v>7</v>
      </c>
      <c r="FU3" s="321">
        <v>5</v>
      </c>
      <c r="FV3" s="322">
        <v>2</v>
      </c>
      <c r="FW3" s="321">
        <v>6</v>
      </c>
      <c r="FX3" s="321">
        <v>4</v>
      </c>
      <c r="FY3" s="322">
        <v>2</v>
      </c>
      <c r="FZ3" s="321">
        <v>10</v>
      </c>
      <c r="GA3" s="321">
        <v>7</v>
      </c>
      <c r="GB3" s="321">
        <v>5</v>
      </c>
      <c r="GC3" s="322">
        <v>2</v>
      </c>
      <c r="GD3" s="321">
        <v>5</v>
      </c>
      <c r="GE3" s="321">
        <v>2</v>
      </c>
      <c r="GF3" s="322">
        <v>1</v>
      </c>
    </row>
    <row r="4" spans="2:188" x14ac:dyDescent="0.2">
      <c r="B4" s="151">
        <v>6</v>
      </c>
      <c r="C4" s="323">
        <f>C3+1</f>
        <v>1</v>
      </c>
      <c r="D4" s="324" t="str">
        <f t="shared" ref="D4:D21" si="0">VLOOKUP(B4,Namn,2)</f>
        <v xml:space="preserve">Torsten </v>
      </c>
      <c r="E4" s="325" t="str">
        <f t="shared" ref="E4:E21" si="1">VLOOKUP(B4,Namn,3)</f>
        <v>Olofsson</v>
      </c>
      <c r="F4" s="325" t="str">
        <f t="shared" ref="F4:F21" si="2">VLOOKUP(B4,Namn,27)</f>
        <v>Banda VK</v>
      </c>
      <c r="G4" s="176">
        <f t="shared" ref="G4:G21" si="3">SUM(H4:Z4)</f>
        <v>0</v>
      </c>
      <c r="H4" s="326"/>
      <c r="I4" s="327"/>
      <c r="J4" s="327"/>
      <c r="K4" s="327"/>
      <c r="L4" s="327"/>
      <c r="M4" s="327"/>
      <c r="N4" s="327"/>
      <c r="O4" s="327"/>
      <c r="P4" s="327"/>
      <c r="Q4" s="327"/>
      <c r="R4" s="327"/>
      <c r="S4" s="327"/>
      <c r="T4" s="327"/>
      <c r="U4" s="327"/>
      <c r="V4" s="327"/>
      <c r="W4" s="327"/>
      <c r="X4" s="327"/>
      <c r="Y4" s="327"/>
      <c r="Z4" s="328"/>
      <c r="AB4" s="151">
        <v>5</v>
      </c>
      <c r="AC4" s="329">
        <v>1</v>
      </c>
      <c r="AD4" s="324" t="str">
        <f t="shared" ref="AD4:AD41" si="4">VLOOKUP(AB4,Namn,2)</f>
        <v>Kjell-Åke</v>
      </c>
      <c r="AE4" s="325" t="str">
        <f t="shared" ref="AE4:AE41" si="5">VLOOKUP(AB4,Namn,3)</f>
        <v>Ohlin</v>
      </c>
      <c r="AF4" s="325" t="str">
        <f t="shared" ref="AF4:AF41" si="6">VLOOKUP(AB4,Namn,27)</f>
        <v>Banda VK</v>
      </c>
      <c r="AG4" s="176">
        <f t="shared" ref="AG4:AG41" si="7">SUM(AH4:AZ4)</f>
        <v>0</v>
      </c>
      <c r="AH4" s="326"/>
      <c r="AI4" s="327"/>
      <c r="AJ4" s="327"/>
      <c r="AK4" s="327"/>
      <c r="AL4" s="327"/>
      <c r="AM4" s="327"/>
      <c r="AN4" s="327"/>
      <c r="AO4" s="327"/>
      <c r="AP4" s="327"/>
      <c r="AQ4" s="327"/>
      <c r="AR4" s="327"/>
      <c r="AS4" s="327"/>
      <c r="AT4" s="327"/>
      <c r="AU4" s="327"/>
      <c r="AV4" s="327"/>
      <c r="AW4" s="327"/>
      <c r="AX4" s="327"/>
      <c r="AY4" s="327"/>
      <c r="AZ4" s="328"/>
      <c r="BC4" s="205"/>
      <c r="BD4" s="203">
        <v>1</v>
      </c>
      <c r="BE4" s="203" t="s">
        <v>417</v>
      </c>
      <c r="BF4" s="330">
        <f t="shared" ref="BF4:BF21" si="8">SUM(BG4:CV4)</f>
        <v>0</v>
      </c>
      <c r="BG4" s="326"/>
      <c r="BH4" s="327"/>
      <c r="BI4" s="327"/>
      <c r="BJ4" s="327"/>
      <c r="BK4" s="327"/>
      <c r="BL4" s="327"/>
      <c r="BM4" s="327"/>
      <c r="BN4" s="327"/>
      <c r="BO4" s="327"/>
      <c r="BP4" s="327"/>
      <c r="BQ4" s="327"/>
      <c r="BR4" s="327"/>
      <c r="BS4" s="327"/>
      <c r="BT4" s="327"/>
      <c r="BU4" s="327"/>
      <c r="BV4" s="327"/>
      <c r="BW4" s="327"/>
      <c r="BX4" s="327"/>
      <c r="BY4" s="327"/>
      <c r="BZ4" s="327"/>
      <c r="CA4" s="327"/>
      <c r="CB4" s="327"/>
      <c r="CC4" s="327"/>
      <c r="CD4" s="327"/>
      <c r="CE4" s="327"/>
      <c r="CF4" s="327"/>
      <c r="CG4" s="327"/>
      <c r="CH4" s="327"/>
      <c r="CI4" s="327"/>
      <c r="CJ4" s="327"/>
      <c r="CK4" s="327"/>
      <c r="CL4" s="327"/>
      <c r="CM4" s="327"/>
      <c r="CN4" s="327"/>
      <c r="CO4" s="327"/>
      <c r="CP4" s="327"/>
      <c r="CQ4" s="327"/>
      <c r="CR4" s="328"/>
      <c r="CS4" s="327"/>
      <c r="CT4" s="327"/>
      <c r="CU4" s="327"/>
      <c r="CV4" s="328"/>
      <c r="CX4" s="151">
        <v>1</v>
      </c>
      <c r="CY4" s="203" t="s">
        <v>418</v>
      </c>
      <c r="CZ4" s="330">
        <f t="shared" ref="CZ4:CZ21" si="9">SUM(DA4:EP4)</f>
        <v>0</v>
      </c>
      <c r="DA4" s="327"/>
      <c r="DB4" s="327"/>
      <c r="DC4" s="327"/>
      <c r="DD4" s="327"/>
      <c r="DE4" s="326"/>
      <c r="DF4" s="327"/>
      <c r="DG4" s="327"/>
      <c r="DH4" s="331"/>
      <c r="DI4" s="326"/>
      <c r="DJ4" s="327"/>
      <c r="DK4" s="327"/>
      <c r="DL4" s="328"/>
      <c r="DM4" s="326"/>
      <c r="DN4" s="327"/>
      <c r="DO4" s="328"/>
      <c r="DP4" s="326"/>
      <c r="DQ4" s="327"/>
      <c r="DR4" s="327"/>
      <c r="DS4" s="328"/>
      <c r="DT4" s="327"/>
      <c r="DU4" s="327"/>
      <c r="DV4" s="327"/>
      <c r="DW4" s="328"/>
      <c r="DX4" s="332"/>
      <c r="DY4" s="327"/>
      <c r="DZ4" s="327"/>
      <c r="EA4" s="331"/>
      <c r="EB4" s="326"/>
      <c r="EC4" s="327"/>
      <c r="ED4" s="327"/>
      <c r="EE4" s="328"/>
      <c r="EF4" s="332"/>
      <c r="EG4" s="327"/>
      <c r="EH4" s="328"/>
      <c r="EI4" s="332"/>
      <c r="EJ4" s="327"/>
      <c r="EK4" s="327"/>
      <c r="EL4" s="328"/>
      <c r="EM4" s="327"/>
      <c r="EN4" s="327"/>
      <c r="EO4" s="327"/>
      <c r="EP4" s="328"/>
      <c r="ER4" s="151">
        <v>19</v>
      </c>
      <c r="ES4" s="321">
        <v>1</v>
      </c>
      <c r="ET4" s="333" t="str">
        <f t="shared" ref="ET4:ET40" si="10">VLOOKUP(ER4,Namn,2)</f>
        <v>Bernt</v>
      </c>
      <c r="EU4" s="334" t="str">
        <f t="shared" ref="EU4:EU40" si="11">VLOOKUP(ER4,Namn,3)</f>
        <v>Augustsson</v>
      </c>
      <c r="EV4" s="334" t="str">
        <f t="shared" ref="EV4:EV40" si="12">VLOOKUP(ER4,Namn,27)</f>
        <v>Garda IK</v>
      </c>
      <c r="EW4" s="176">
        <f t="shared" ref="EW4:EW40" si="13">SUM(EX4:FK4)</f>
        <v>0</v>
      </c>
      <c r="EX4" s="326"/>
      <c r="EY4" s="327"/>
      <c r="EZ4" s="327"/>
      <c r="FA4" s="327"/>
      <c r="FB4" s="327"/>
      <c r="FC4" s="327"/>
      <c r="FD4" s="327"/>
      <c r="FE4" s="327"/>
      <c r="FF4" s="327"/>
      <c r="FG4" s="327"/>
      <c r="FH4" s="327"/>
      <c r="FI4" s="327"/>
      <c r="FJ4" s="327"/>
      <c r="FK4" s="328"/>
      <c r="FM4" s="151">
        <v>18</v>
      </c>
      <c r="FN4" s="321">
        <v>1</v>
      </c>
      <c r="FO4" s="333" t="str">
        <f t="shared" ref="FO4:FO22" si="14">VLOOKUP(FM4,Namn,2)</f>
        <v>Anders</v>
      </c>
      <c r="FP4" s="334" t="str">
        <f t="shared" ref="FP4:FP22" si="15">VLOOKUP(FM4,Namn,3)</f>
        <v xml:space="preserve">Johansson </v>
      </c>
      <c r="FQ4" s="334" t="str">
        <f t="shared" ref="FQ4:FQ22" si="16">VLOOKUP(FM4,Namn,27)</f>
        <v>Fårö IF</v>
      </c>
      <c r="FR4" s="176">
        <f t="shared" ref="FR4:FR22" si="17">SUM(FS4:GF4)</f>
        <v>0</v>
      </c>
      <c r="FS4" s="326"/>
      <c r="FT4" s="327"/>
      <c r="FU4" s="327"/>
      <c r="FV4" s="328"/>
      <c r="FW4" s="332"/>
      <c r="FX4" s="327"/>
      <c r="FY4" s="328"/>
      <c r="FZ4" s="332"/>
      <c r="GA4" s="327"/>
      <c r="GB4" s="327"/>
      <c r="GC4" s="328"/>
      <c r="GD4" s="332"/>
      <c r="GE4" s="327"/>
      <c r="GF4" s="328"/>
    </row>
    <row r="5" spans="2:188" x14ac:dyDescent="0.2">
      <c r="B5" s="151">
        <v>7</v>
      </c>
      <c r="C5" s="323">
        <f>A4+1</f>
        <v>1</v>
      </c>
      <c r="D5" s="324" t="str">
        <f t="shared" si="0"/>
        <v>Ulf</v>
      </c>
      <c r="E5" s="325" t="str">
        <f t="shared" si="1"/>
        <v>Stenström</v>
      </c>
      <c r="F5" s="325" t="str">
        <f t="shared" si="2"/>
        <v>Banda VK</v>
      </c>
      <c r="G5" s="176">
        <f t="shared" si="3"/>
        <v>0</v>
      </c>
      <c r="H5" s="326"/>
      <c r="I5" s="327"/>
      <c r="J5" s="327"/>
      <c r="K5" s="327"/>
      <c r="L5" s="327"/>
      <c r="M5" s="327"/>
      <c r="N5" s="327"/>
      <c r="O5" s="327"/>
      <c r="P5" s="327"/>
      <c r="Q5" s="327"/>
      <c r="R5" s="327"/>
      <c r="S5" s="327"/>
      <c r="T5" s="327"/>
      <c r="U5" s="327"/>
      <c r="V5" s="327"/>
      <c r="W5" s="327"/>
      <c r="X5" s="327"/>
      <c r="Y5" s="327"/>
      <c r="Z5" s="328"/>
      <c r="AB5" s="151">
        <v>21</v>
      </c>
      <c r="AC5" s="329">
        <v>2</v>
      </c>
      <c r="AD5" s="324" t="str">
        <f t="shared" si="4"/>
        <v>Alf</v>
      </c>
      <c r="AE5" s="325" t="str">
        <f t="shared" si="5"/>
        <v>Nilsson</v>
      </c>
      <c r="AF5" s="325" t="str">
        <f t="shared" si="6"/>
        <v>Garda IK</v>
      </c>
      <c r="AG5" s="176">
        <f t="shared" si="7"/>
        <v>0</v>
      </c>
      <c r="AH5" s="326"/>
      <c r="AI5" s="327"/>
      <c r="AJ5" s="327"/>
      <c r="AK5" s="327"/>
      <c r="AL5" s="327"/>
      <c r="AM5" s="327"/>
      <c r="AN5" s="327"/>
      <c r="AO5" s="327"/>
      <c r="AP5" s="327"/>
      <c r="AQ5" s="327"/>
      <c r="AR5" s="327"/>
      <c r="AS5" s="327"/>
      <c r="AT5" s="327"/>
      <c r="AU5" s="327"/>
      <c r="AV5" s="327"/>
      <c r="AW5" s="327"/>
      <c r="AX5" s="327"/>
      <c r="AY5" s="327"/>
      <c r="AZ5" s="328"/>
      <c r="BC5" s="205"/>
      <c r="BD5" s="203">
        <v>2</v>
      </c>
      <c r="BE5" s="203" t="s">
        <v>128</v>
      </c>
      <c r="BF5" s="330">
        <f t="shared" si="8"/>
        <v>0</v>
      </c>
      <c r="BG5" s="326"/>
      <c r="BH5" s="327"/>
      <c r="BI5" s="327"/>
      <c r="BJ5" s="327"/>
      <c r="BK5" s="327"/>
      <c r="BL5" s="327"/>
      <c r="BM5" s="327"/>
      <c r="BN5" s="327"/>
      <c r="BO5" s="327"/>
      <c r="BP5" s="327"/>
      <c r="BQ5" s="327"/>
      <c r="BR5" s="327"/>
      <c r="BS5" s="327"/>
      <c r="BT5" s="327"/>
      <c r="BU5" s="335"/>
      <c r="BV5" s="327"/>
      <c r="BW5" s="335"/>
      <c r="BX5" s="327"/>
      <c r="BY5" s="327"/>
      <c r="BZ5" s="327"/>
      <c r="CA5" s="327"/>
      <c r="CB5" s="327"/>
      <c r="CC5" s="327"/>
      <c r="CD5" s="327"/>
      <c r="CE5" s="327"/>
      <c r="CF5" s="327"/>
      <c r="CG5" s="327"/>
      <c r="CH5" s="327"/>
      <c r="CI5" s="327"/>
      <c r="CJ5" s="327"/>
      <c r="CK5" s="327"/>
      <c r="CL5" s="327"/>
      <c r="CM5" s="327"/>
      <c r="CN5" s="327"/>
      <c r="CO5" s="327"/>
      <c r="CP5" s="327"/>
      <c r="CQ5" s="327"/>
      <c r="CR5" s="328"/>
      <c r="CS5" s="327"/>
      <c r="CT5" s="327"/>
      <c r="CU5" s="327"/>
      <c r="CV5" s="328"/>
      <c r="CX5" s="151">
        <v>2</v>
      </c>
      <c r="CY5" s="203" t="s">
        <v>110</v>
      </c>
      <c r="CZ5" s="330">
        <f t="shared" si="9"/>
        <v>0</v>
      </c>
      <c r="DA5" s="327"/>
      <c r="DB5" s="327"/>
      <c r="DC5" s="327"/>
      <c r="DD5" s="327"/>
      <c r="DE5" s="326"/>
      <c r="DF5" s="327"/>
      <c r="DG5" s="327"/>
      <c r="DH5" s="331"/>
      <c r="DI5" s="326"/>
      <c r="DJ5" s="327"/>
      <c r="DK5" s="327"/>
      <c r="DL5" s="328"/>
      <c r="DM5" s="326"/>
      <c r="DN5" s="327"/>
      <c r="DO5" s="328"/>
      <c r="DP5" s="326"/>
      <c r="DQ5" s="327"/>
      <c r="DR5" s="327"/>
      <c r="DS5" s="328"/>
      <c r="DT5" s="327"/>
      <c r="DU5" s="327"/>
      <c r="DV5" s="327"/>
      <c r="DW5" s="328"/>
      <c r="DX5" s="332"/>
      <c r="DY5" s="327"/>
      <c r="DZ5" s="327"/>
      <c r="EA5" s="331"/>
      <c r="EB5" s="326"/>
      <c r="EC5" s="327"/>
      <c r="ED5" s="327"/>
      <c r="EE5" s="328"/>
      <c r="EF5" s="332"/>
      <c r="EG5" s="327"/>
      <c r="EH5" s="328"/>
      <c r="EI5" s="332"/>
      <c r="EJ5" s="327"/>
      <c r="EK5" s="327"/>
      <c r="EL5" s="328"/>
      <c r="EM5" s="327"/>
      <c r="EN5" s="327"/>
      <c r="EO5" s="327"/>
      <c r="EP5" s="328"/>
      <c r="ER5" s="151">
        <v>23</v>
      </c>
      <c r="ES5" s="323">
        <v>2</v>
      </c>
      <c r="ET5" s="333" t="str">
        <f t="shared" si="10"/>
        <v>Johan</v>
      </c>
      <c r="EU5" s="334" t="str">
        <f t="shared" si="11"/>
        <v>Lindberg</v>
      </c>
      <c r="EV5" s="334" t="str">
        <f t="shared" si="12"/>
        <v>Gotl. Bara IF</v>
      </c>
      <c r="EW5" s="176">
        <f t="shared" si="13"/>
        <v>0</v>
      </c>
      <c r="EX5" s="326"/>
      <c r="EY5" s="327"/>
      <c r="EZ5" s="327"/>
      <c r="FA5" s="327"/>
      <c r="FB5" s="327"/>
      <c r="FC5" s="327"/>
      <c r="FD5" s="327"/>
      <c r="FE5" s="327"/>
      <c r="FF5" s="327"/>
      <c r="FG5" s="327"/>
      <c r="FH5" s="327"/>
      <c r="FI5" s="327"/>
      <c r="FJ5" s="327"/>
      <c r="FK5" s="328"/>
      <c r="FM5" s="151">
        <v>30</v>
      </c>
      <c r="FN5" s="321">
        <v>2</v>
      </c>
      <c r="FO5" s="333" t="str">
        <f t="shared" si="14"/>
        <v>Olof</v>
      </c>
      <c r="FP5" s="334" t="str">
        <f t="shared" si="15"/>
        <v>Lithberg</v>
      </c>
      <c r="FQ5" s="334" t="str">
        <f t="shared" si="16"/>
        <v>Hablingbo IK</v>
      </c>
      <c r="FR5" s="176">
        <f t="shared" si="17"/>
        <v>0</v>
      </c>
      <c r="FS5" s="326"/>
      <c r="FT5" s="327"/>
      <c r="FU5" s="327"/>
      <c r="FV5" s="328"/>
      <c r="FW5" s="332"/>
      <c r="FX5" s="327"/>
      <c r="FY5" s="328"/>
      <c r="FZ5" s="332"/>
      <c r="GA5" s="327"/>
      <c r="GB5" s="327"/>
      <c r="GC5" s="328"/>
      <c r="GD5" s="332"/>
      <c r="GE5" s="327"/>
      <c r="GF5" s="328"/>
    </row>
    <row r="6" spans="2:188" x14ac:dyDescent="0.2">
      <c r="B6" s="151">
        <v>20</v>
      </c>
      <c r="C6" s="323">
        <f t="shared" ref="C6:C22" si="18">C5+1</f>
        <v>2</v>
      </c>
      <c r="D6" s="324" t="str">
        <f t="shared" si="0"/>
        <v>Göran</v>
      </c>
      <c r="E6" s="325" t="str">
        <f t="shared" si="1"/>
        <v>Augustsson</v>
      </c>
      <c r="F6" s="325" t="str">
        <f t="shared" si="2"/>
        <v>Garda IK</v>
      </c>
      <c r="G6" s="176">
        <f t="shared" si="3"/>
        <v>0</v>
      </c>
      <c r="H6" s="326"/>
      <c r="I6" s="327"/>
      <c r="J6" s="327"/>
      <c r="K6" s="327"/>
      <c r="L6" s="327"/>
      <c r="M6" s="327"/>
      <c r="N6" s="327"/>
      <c r="O6" s="327"/>
      <c r="P6" s="327"/>
      <c r="Q6" s="327"/>
      <c r="R6" s="327"/>
      <c r="S6" s="327"/>
      <c r="T6" s="327"/>
      <c r="U6" s="327"/>
      <c r="V6" s="327"/>
      <c r="W6" s="327"/>
      <c r="X6" s="327"/>
      <c r="Y6" s="327"/>
      <c r="Z6" s="328"/>
      <c r="AB6" s="151">
        <v>24</v>
      </c>
      <c r="AC6" s="329">
        <v>3</v>
      </c>
      <c r="AD6" s="324" t="str">
        <f t="shared" si="4"/>
        <v>Niklas</v>
      </c>
      <c r="AE6" s="325" t="str">
        <f t="shared" si="5"/>
        <v>Lindberg</v>
      </c>
      <c r="AF6" s="325" t="str">
        <f t="shared" si="6"/>
        <v>Gotl. Bara IF</v>
      </c>
      <c r="AG6" s="176">
        <f t="shared" si="7"/>
        <v>0</v>
      </c>
      <c r="AH6" s="326"/>
      <c r="AI6" s="327"/>
      <c r="AJ6" s="327"/>
      <c r="AK6" s="327"/>
      <c r="AL6" s="327"/>
      <c r="AM6" s="327"/>
      <c r="AN6" s="327"/>
      <c r="AO6" s="327"/>
      <c r="AP6" s="327"/>
      <c r="AQ6" s="327"/>
      <c r="AR6" s="327"/>
      <c r="AS6" s="327"/>
      <c r="AT6" s="327"/>
      <c r="AU6" s="327"/>
      <c r="AV6" s="327"/>
      <c r="AW6" s="327"/>
      <c r="AX6" s="327"/>
      <c r="AY6" s="327"/>
      <c r="AZ6" s="328"/>
      <c r="BC6" s="205"/>
      <c r="BD6" s="203">
        <v>3</v>
      </c>
      <c r="BE6" s="203" t="s">
        <v>418</v>
      </c>
      <c r="BF6" s="330">
        <f t="shared" si="8"/>
        <v>0</v>
      </c>
      <c r="BG6" s="326"/>
      <c r="BH6" s="327"/>
      <c r="BI6" s="327"/>
      <c r="BJ6" s="327"/>
      <c r="BK6" s="327"/>
      <c r="BL6" s="327"/>
      <c r="BM6" s="327"/>
      <c r="BN6" s="327"/>
      <c r="BO6" s="327"/>
      <c r="BP6" s="327"/>
      <c r="BQ6" s="327"/>
      <c r="BR6" s="327"/>
      <c r="BS6" s="327"/>
      <c r="BT6" s="327"/>
      <c r="BU6" s="327"/>
      <c r="BV6" s="327"/>
      <c r="BW6" s="327"/>
      <c r="BX6" s="327"/>
      <c r="BY6" s="327"/>
      <c r="BZ6" s="327"/>
      <c r="CA6" s="327"/>
      <c r="CB6" s="327"/>
      <c r="CC6" s="327"/>
      <c r="CD6" s="327"/>
      <c r="CE6" s="327"/>
      <c r="CF6" s="327"/>
      <c r="CG6" s="327"/>
      <c r="CH6" s="327"/>
      <c r="CI6" s="327"/>
      <c r="CJ6" s="327"/>
      <c r="CK6" s="327"/>
      <c r="CL6" s="327"/>
      <c r="CM6" s="327"/>
      <c r="CN6" s="327"/>
      <c r="CO6" s="327"/>
      <c r="CP6" s="327"/>
      <c r="CQ6" s="327"/>
      <c r="CR6" s="328"/>
      <c r="CS6" s="327"/>
      <c r="CT6" s="327"/>
      <c r="CU6" s="327"/>
      <c r="CV6" s="328"/>
      <c r="CX6" s="151">
        <v>3</v>
      </c>
      <c r="CY6" s="203" t="s">
        <v>128</v>
      </c>
      <c r="CZ6" s="330">
        <f t="shared" si="9"/>
        <v>0</v>
      </c>
      <c r="DA6" s="327"/>
      <c r="DB6" s="327"/>
      <c r="DC6" s="327"/>
      <c r="DD6" s="327"/>
      <c r="DE6" s="326"/>
      <c r="DF6" s="327"/>
      <c r="DG6" s="327"/>
      <c r="DH6" s="331"/>
      <c r="DI6" s="326"/>
      <c r="DJ6" s="327"/>
      <c r="DK6" s="327"/>
      <c r="DL6" s="328"/>
      <c r="DM6" s="326"/>
      <c r="DN6" s="327"/>
      <c r="DO6" s="328"/>
      <c r="DP6" s="326"/>
      <c r="DQ6" s="327"/>
      <c r="DR6" s="327"/>
      <c r="DS6" s="328"/>
      <c r="DT6" s="327"/>
      <c r="DU6" s="327"/>
      <c r="DV6" s="327"/>
      <c r="DW6" s="328"/>
      <c r="DX6" s="332"/>
      <c r="DY6" s="327"/>
      <c r="DZ6" s="327"/>
      <c r="EA6" s="331"/>
      <c r="EB6" s="326"/>
      <c r="EC6" s="327"/>
      <c r="ED6" s="327"/>
      <c r="EE6" s="328"/>
      <c r="EF6" s="332"/>
      <c r="EG6" s="327"/>
      <c r="EH6" s="328"/>
      <c r="EI6" s="332"/>
      <c r="EJ6" s="327"/>
      <c r="EK6" s="327"/>
      <c r="EL6" s="328"/>
      <c r="EM6" s="327"/>
      <c r="EN6" s="327"/>
      <c r="EO6" s="327"/>
      <c r="EP6" s="328"/>
      <c r="ER6" s="151">
        <v>31</v>
      </c>
      <c r="ES6" s="321">
        <v>3</v>
      </c>
      <c r="ET6" s="333" t="str">
        <f t="shared" si="10"/>
        <v>Kenneth</v>
      </c>
      <c r="EU6" s="334" t="str">
        <f t="shared" si="11"/>
        <v>Nilsson</v>
      </c>
      <c r="EV6" s="334" t="str">
        <f t="shared" si="12"/>
        <v>Hablingbo IK</v>
      </c>
      <c r="EW6" s="176">
        <f t="shared" si="13"/>
        <v>0</v>
      </c>
      <c r="EX6" s="326"/>
      <c r="EY6" s="327"/>
      <c r="EZ6" s="327"/>
      <c r="FA6" s="327"/>
      <c r="FB6" s="327"/>
      <c r="FC6" s="327"/>
      <c r="FD6" s="327"/>
      <c r="FE6" s="327"/>
      <c r="FF6" s="327"/>
      <c r="FG6" s="327"/>
      <c r="FH6" s="327"/>
      <c r="FI6" s="327"/>
      <c r="FJ6" s="327"/>
      <c r="FK6" s="328"/>
      <c r="FM6" s="151">
        <v>34</v>
      </c>
      <c r="FN6" s="321">
        <v>3</v>
      </c>
      <c r="FO6" s="333" t="str">
        <f t="shared" si="14"/>
        <v xml:space="preserve">Roland </v>
      </c>
      <c r="FP6" s="334" t="str">
        <f t="shared" si="15"/>
        <v>Nilsson</v>
      </c>
      <c r="FQ6" s="334" t="str">
        <f t="shared" si="16"/>
        <v>Hablingbo IK</v>
      </c>
      <c r="FR6" s="176">
        <f t="shared" si="17"/>
        <v>0</v>
      </c>
      <c r="FS6" s="326"/>
      <c r="FT6" s="327"/>
      <c r="FU6" s="327"/>
      <c r="FV6" s="328"/>
      <c r="FW6" s="332"/>
      <c r="FX6" s="327"/>
      <c r="FY6" s="328"/>
      <c r="FZ6" s="332"/>
      <c r="GA6" s="327"/>
      <c r="GB6" s="327"/>
      <c r="GC6" s="328"/>
      <c r="GD6" s="332"/>
      <c r="GE6" s="327"/>
      <c r="GF6" s="328"/>
    </row>
    <row r="7" spans="2:188" x14ac:dyDescent="0.2">
      <c r="B7" s="151">
        <v>22</v>
      </c>
      <c r="C7" s="323">
        <f t="shared" si="18"/>
        <v>3</v>
      </c>
      <c r="D7" s="324" t="str">
        <f t="shared" si="0"/>
        <v xml:space="preserve">Bengt </v>
      </c>
      <c r="E7" s="325" t="str">
        <f t="shared" si="1"/>
        <v>Pettersson</v>
      </c>
      <c r="F7" s="325" t="str">
        <f t="shared" si="2"/>
        <v>Garda IK</v>
      </c>
      <c r="G7" s="176">
        <f t="shared" si="3"/>
        <v>0</v>
      </c>
      <c r="H7" s="326"/>
      <c r="I7" s="327"/>
      <c r="J7" s="327"/>
      <c r="K7" s="327"/>
      <c r="L7" s="327"/>
      <c r="M7" s="327"/>
      <c r="N7" s="327"/>
      <c r="O7" s="327"/>
      <c r="P7" s="327"/>
      <c r="Q7" s="327"/>
      <c r="R7" s="327"/>
      <c r="S7" s="327"/>
      <c r="T7" s="327"/>
      <c r="U7" s="327"/>
      <c r="V7" s="327"/>
      <c r="W7" s="327"/>
      <c r="X7" s="327"/>
      <c r="Y7" s="327"/>
      <c r="Z7" s="328"/>
      <c r="AB7" s="151">
        <v>25</v>
      </c>
      <c r="AC7" s="329">
        <v>4</v>
      </c>
      <c r="AD7" s="324" t="str">
        <f t="shared" si="4"/>
        <v>Roger</v>
      </c>
      <c r="AE7" s="325" t="str">
        <f t="shared" si="5"/>
        <v>Lindberg</v>
      </c>
      <c r="AF7" s="325" t="str">
        <f t="shared" si="6"/>
        <v>Gotl. Bara IF</v>
      </c>
      <c r="AG7" s="176">
        <f t="shared" si="7"/>
        <v>0</v>
      </c>
      <c r="AH7" s="326"/>
      <c r="AI7" s="327"/>
      <c r="AJ7" s="327"/>
      <c r="AK7" s="327"/>
      <c r="AL7" s="327"/>
      <c r="AM7" s="327"/>
      <c r="AN7" s="327"/>
      <c r="AO7" s="327"/>
      <c r="AP7" s="327"/>
      <c r="AQ7" s="327"/>
      <c r="AR7" s="327"/>
      <c r="AS7" s="327"/>
      <c r="AT7" s="327"/>
      <c r="AU7" s="327"/>
      <c r="AV7" s="327"/>
      <c r="AW7" s="327"/>
      <c r="AX7" s="327"/>
      <c r="AY7" s="327"/>
      <c r="AZ7" s="328"/>
      <c r="BC7" s="205"/>
      <c r="BD7" s="203">
        <v>4</v>
      </c>
      <c r="BE7" s="203" t="s">
        <v>183</v>
      </c>
      <c r="BF7" s="330">
        <f t="shared" si="8"/>
        <v>0</v>
      </c>
      <c r="BG7" s="326"/>
      <c r="BH7" s="327"/>
      <c r="BI7" s="327"/>
      <c r="BJ7" s="327"/>
      <c r="BK7" s="327"/>
      <c r="BL7" s="327"/>
      <c r="BM7" s="327"/>
      <c r="BN7" s="327"/>
      <c r="BO7" s="327"/>
      <c r="BP7" s="327"/>
      <c r="BQ7" s="327"/>
      <c r="BR7" s="327"/>
      <c r="BS7" s="327"/>
      <c r="BT7" s="327"/>
      <c r="BU7" s="327"/>
      <c r="BV7" s="327"/>
      <c r="BW7" s="327"/>
      <c r="BX7" s="327"/>
      <c r="BY7" s="327"/>
      <c r="BZ7" s="327"/>
      <c r="CA7" s="327"/>
      <c r="CB7" s="327"/>
      <c r="CC7" s="327"/>
      <c r="CD7" s="327"/>
      <c r="CE7" s="327"/>
      <c r="CF7" s="327"/>
      <c r="CG7" s="327"/>
      <c r="CH7" s="327"/>
      <c r="CI7" s="327"/>
      <c r="CJ7" s="327"/>
      <c r="CK7" s="327"/>
      <c r="CL7" s="327"/>
      <c r="CM7" s="327"/>
      <c r="CN7" s="327"/>
      <c r="CO7" s="327"/>
      <c r="CP7" s="327"/>
      <c r="CQ7" s="327"/>
      <c r="CR7" s="328"/>
      <c r="CS7" s="327"/>
      <c r="CT7" s="327"/>
      <c r="CU7" s="327"/>
      <c r="CV7" s="328"/>
      <c r="CX7" s="151">
        <v>4</v>
      </c>
      <c r="CY7" s="203" t="s">
        <v>419</v>
      </c>
      <c r="CZ7" s="330">
        <f t="shared" si="9"/>
        <v>0</v>
      </c>
      <c r="DA7" s="327"/>
      <c r="DB7" s="327"/>
      <c r="DC7" s="327"/>
      <c r="DD7" s="327"/>
      <c r="DE7" s="326"/>
      <c r="DF7" s="327"/>
      <c r="DG7" s="327"/>
      <c r="DH7" s="331"/>
      <c r="DI7" s="326"/>
      <c r="DJ7" s="327"/>
      <c r="DK7" s="327"/>
      <c r="DL7" s="328"/>
      <c r="DM7" s="326"/>
      <c r="DN7" s="327"/>
      <c r="DO7" s="328"/>
      <c r="DP7" s="326"/>
      <c r="DQ7" s="327"/>
      <c r="DR7" s="327"/>
      <c r="DS7" s="328"/>
      <c r="DT7" s="327"/>
      <c r="DU7" s="327"/>
      <c r="DV7" s="327"/>
      <c r="DW7" s="328"/>
      <c r="DX7" s="332"/>
      <c r="DY7" s="327"/>
      <c r="DZ7" s="327"/>
      <c r="EA7" s="331"/>
      <c r="EB7" s="326"/>
      <c r="EC7" s="327"/>
      <c r="ED7" s="327"/>
      <c r="EE7" s="328"/>
      <c r="EF7" s="332"/>
      <c r="EG7" s="327"/>
      <c r="EH7" s="328"/>
      <c r="EI7" s="332"/>
      <c r="EJ7" s="327"/>
      <c r="EK7" s="327"/>
      <c r="EL7" s="328"/>
      <c r="EM7" s="327"/>
      <c r="EN7" s="327"/>
      <c r="EO7" s="327"/>
      <c r="EP7" s="328"/>
      <c r="ER7" s="151">
        <v>50</v>
      </c>
      <c r="ES7" s="321">
        <v>4</v>
      </c>
      <c r="ET7" s="333" t="str">
        <f t="shared" si="10"/>
        <v>Rolf</v>
      </c>
      <c r="EU7" s="334" t="str">
        <f t="shared" si="11"/>
        <v>Burgesäter</v>
      </c>
      <c r="EV7" s="334" t="str">
        <f t="shared" si="12"/>
        <v>Wisby BK</v>
      </c>
      <c r="EW7" s="176">
        <f t="shared" si="13"/>
        <v>0</v>
      </c>
      <c r="EX7" s="326"/>
      <c r="EY7" s="327"/>
      <c r="EZ7" s="327"/>
      <c r="FA7" s="327"/>
      <c r="FB7" s="327"/>
      <c r="FC7" s="327"/>
      <c r="FD7" s="327"/>
      <c r="FE7" s="327"/>
      <c r="FF7" s="327"/>
      <c r="FG7" s="327"/>
      <c r="FH7" s="327"/>
      <c r="FI7" s="327"/>
      <c r="FJ7" s="327"/>
      <c r="FK7" s="328"/>
      <c r="FM7" s="151">
        <v>39</v>
      </c>
      <c r="FN7" s="321">
        <v>4</v>
      </c>
      <c r="FO7" s="333" t="str">
        <f t="shared" si="14"/>
        <v>Ulf</v>
      </c>
      <c r="FP7" s="334" t="str">
        <f t="shared" si="15"/>
        <v>Godman</v>
      </c>
      <c r="FQ7" s="334" t="str">
        <f t="shared" si="16"/>
        <v>Roma IF</v>
      </c>
      <c r="FR7" s="176">
        <f t="shared" si="17"/>
        <v>0</v>
      </c>
      <c r="FS7" s="326"/>
      <c r="FT7" s="327"/>
      <c r="FU7" s="327"/>
      <c r="FV7" s="328"/>
      <c r="FW7" s="332"/>
      <c r="FX7" s="327"/>
      <c r="FY7" s="328"/>
      <c r="FZ7" s="332"/>
      <c r="GA7" s="327"/>
      <c r="GB7" s="327"/>
      <c r="GC7" s="328"/>
      <c r="GD7" s="332"/>
      <c r="GE7" s="327"/>
      <c r="GF7" s="328"/>
    </row>
    <row r="8" spans="2:188" x14ac:dyDescent="0.2">
      <c r="B8" s="151">
        <v>26</v>
      </c>
      <c r="C8" s="323">
        <f t="shared" si="18"/>
        <v>4</v>
      </c>
      <c r="D8" s="324" t="str">
        <f t="shared" si="0"/>
        <v xml:space="preserve">Mattias </v>
      </c>
      <c r="E8" s="325" t="str">
        <f t="shared" si="1"/>
        <v>Wahlgren</v>
      </c>
      <c r="F8" s="325" t="str">
        <f t="shared" si="2"/>
        <v>Gotl. Bara IF</v>
      </c>
      <c r="G8" s="176">
        <f t="shared" si="3"/>
        <v>0</v>
      </c>
      <c r="H8" s="326"/>
      <c r="I8" s="327"/>
      <c r="J8" s="327"/>
      <c r="K8" s="327"/>
      <c r="L8" s="327"/>
      <c r="M8" s="327"/>
      <c r="N8" s="327"/>
      <c r="O8" s="327"/>
      <c r="P8" s="327"/>
      <c r="Q8" s="327"/>
      <c r="R8" s="327"/>
      <c r="S8" s="327"/>
      <c r="T8" s="327"/>
      <c r="U8" s="327"/>
      <c r="V8" s="327"/>
      <c r="W8" s="327"/>
      <c r="X8" s="327"/>
      <c r="Y8" s="327"/>
      <c r="Z8" s="328"/>
      <c r="AB8" s="151">
        <v>33</v>
      </c>
      <c r="AC8" s="329">
        <v>5</v>
      </c>
      <c r="AD8" s="324" t="str">
        <f t="shared" si="4"/>
        <v>Ola</v>
      </c>
      <c r="AE8" s="325" t="str">
        <f t="shared" si="5"/>
        <v>Nilsson</v>
      </c>
      <c r="AF8" s="325" t="str">
        <f t="shared" si="6"/>
        <v>Hablingbo IK</v>
      </c>
      <c r="AG8" s="176">
        <f t="shared" si="7"/>
        <v>0</v>
      </c>
      <c r="AH8" s="326"/>
      <c r="AI8" s="327"/>
      <c r="AJ8" s="327"/>
      <c r="AK8" s="327"/>
      <c r="AL8" s="327"/>
      <c r="AM8" s="327"/>
      <c r="AN8" s="327"/>
      <c r="AO8" s="327"/>
      <c r="AP8" s="327"/>
      <c r="AQ8" s="327"/>
      <c r="AR8" s="327"/>
      <c r="AS8" s="327"/>
      <c r="AT8" s="327"/>
      <c r="AU8" s="327"/>
      <c r="AV8" s="327"/>
      <c r="AW8" s="327"/>
      <c r="AX8" s="327"/>
      <c r="AY8" s="327"/>
      <c r="AZ8" s="328"/>
      <c r="BC8" s="205"/>
      <c r="BD8" s="203">
        <v>5</v>
      </c>
      <c r="BE8" s="203" t="s">
        <v>420</v>
      </c>
      <c r="BF8" s="330">
        <f t="shared" si="8"/>
        <v>0</v>
      </c>
      <c r="BG8" s="326"/>
      <c r="BH8" s="327"/>
      <c r="BI8" s="327"/>
      <c r="BJ8" s="327"/>
      <c r="BK8" s="327"/>
      <c r="BL8" s="327"/>
      <c r="BM8" s="327"/>
      <c r="BN8" s="327"/>
      <c r="BO8" s="327"/>
      <c r="BP8" s="327"/>
      <c r="BQ8" s="327"/>
      <c r="BR8" s="327"/>
      <c r="BS8" s="327"/>
      <c r="BT8" s="327"/>
      <c r="BU8" s="327"/>
      <c r="BV8" s="327"/>
      <c r="BW8" s="327"/>
      <c r="BX8" s="327"/>
      <c r="BY8" s="327"/>
      <c r="BZ8" s="327"/>
      <c r="CA8" s="327"/>
      <c r="CB8" s="327"/>
      <c r="CC8" s="327"/>
      <c r="CD8" s="327"/>
      <c r="CE8" s="327"/>
      <c r="CF8" s="327"/>
      <c r="CG8" s="327"/>
      <c r="CH8" s="327"/>
      <c r="CI8" s="327"/>
      <c r="CJ8" s="327"/>
      <c r="CK8" s="327"/>
      <c r="CL8" s="327"/>
      <c r="CM8" s="327"/>
      <c r="CN8" s="327"/>
      <c r="CO8" s="327"/>
      <c r="CP8" s="327"/>
      <c r="CQ8" s="327"/>
      <c r="CR8" s="328"/>
      <c r="CS8" s="327"/>
      <c r="CT8" s="327"/>
      <c r="CU8" s="327"/>
      <c r="CV8" s="328"/>
      <c r="CX8" s="151">
        <v>5</v>
      </c>
      <c r="CY8" s="203" t="s">
        <v>417</v>
      </c>
      <c r="CZ8" s="330">
        <f t="shared" si="9"/>
        <v>0</v>
      </c>
      <c r="DA8" s="327"/>
      <c r="DB8" s="327"/>
      <c r="DC8" s="327"/>
      <c r="DD8" s="327"/>
      <c r="DE8" s="326"/>
      <c r="DF8" s="327"/>
      <c r="DG8" s="327"/>
      <c r="DH8" s="331"/>
      <c r="DI8" s="326"/>
      <c r="DJ8" s="327"/>
      <c r="DK8" s="327"/>
      <c r="DL8" s="331"/>
      <c r="DM8" s="326"/>
      <c r="DN8" s="327"/>
      <c r="DO8" s="328"/>
      <c r="DP8" s="326"/>
      <c r="DQ8" s="327"/>
      <c r="DR8" s="327"/>
      <c r="DS8" s="328"/>
      <c r="DT8" s="327"/>
      <c r="DU8" s="327"/>
      <c r="DV8" s="327"/>
      <c r="DW8" s="328"/>
      <c r="DX8" s="332"/>
      <c r="DY8" s="327"/>
      <c r="DZ8" s="327"/>
      <c r="EA8" s="331"/>
      <c r="EB8" s="326"/>
      <c r="EC8" s="327"/>
      <c r="ED8" s="327"/>
      <c r="EE8" s="328"/>
      <c r="EF8" s="332"/>
      <c r="EG8" s="327"/>
      <c r="EH8" s="328"/>
      <c r="EI8" s="332"/>
      <c r="EJ8" s="327"/>
      <c r="EK8" s="327"/>
      <c r="EL8" s="328"/>
      <c r="EM8" s="327"/>
      <c r="EN8" s="327"/>
      <c r="EO8" s="327"/>
      <c r="EP8" s="328"/>
      <c r="ER8" s="151">
        <v>51</v>
      </c>
      <c r="ES8" s="323">
        <v>5</v>
      </c>
      <c r="ET8" s="333" t="str">
        <f t="shared" si="10"/>
        <v xml:space="preserve">Tage </v>
      </c>
      <c r="EU8" s="334" t="str">
        <f t="shared" si="11"/>
        <v>Svanborg</v>
      </c>
      <c r="EV8" s="334" t="str">
        <f t="shared" si="12"/>
        <v>Wisby BK</v>
      </c>
      <c r="EW8" s="176">
        <f t="shared" si="13"/>
        <v>0</v>
      </c>
      <c r="EX8" s="326"/>
      <c r="EY8" s="327"/>
      <c r="EZ8" s="327"/>
      <c r="FA8" s="327"/>
      <c r="FB8" s="327"/>
      <c r="FC8" s="327"/>
      <c r="FD8" s="327"/>
      <c r="FE8" s="327"/>
      <c r="FF8" s="327"/>
      <c r="FG8" s="327"/>
      <c r="FH8" s="327"/>
      <c r="FI8" s="327"/>
      <c r="FJ8" s="327"/>
      <c r="FK8" s="328"/>
      <c r="FM8" s="151">
        <v>40</v>
      </c>
      <c r="FN8" s="321">
        <v>5</v>
      </c>
      <c r="FO8" s="333" t="str">
        <f t="shared" si="14"/>
        <v xml:space="preserve">Inge </v>
      </c>
      <c r="FP8" s="334" t="str">
        <f t="shared" si="15"/>
        <v>Olsson</v>
      </c>
      <c r="FQ8" s="334" t="str">
        <f t="shared" si="16"/>
        <v>Roma IF</v>
      </c>
      <c r="FR8" s="176">
        <f t="shared" si="17"/>
        <v>0</v>
      </c>
      <c r="FS8" s="326"/>
      <c r="FT8" s="327"/>
      <c r="FU8" s="327"/>
      <c r="FV8" s="328"/>
      <c r="FW8" s="332"/>
      <c r="FX8" s="327"/>
      <c r="FY8" s="328"/>
      <c r="FZ8" s="332"/>
      <c r="GA8" s="327"/>
      <c r="GB8" s="327"/>
      <c r="GC8" s="328"/>
      <c r="GD8" s="332"/>
      <c r="GE8" s="327"/>
      <c r="GF8" s="328"/>
    </row>
    <row r="9" spans="2:188" x14ac:dyDescent="0.2">
      <c r="B9" s="151">
        <v>61</v>
      </c>
      <c r="C9" s="323">
        <f t="shared" si="18"/>
        <v>5</v>
      </c>
      <c r="D9" s="324" t="str">
        <f t="shared" si="0"/>
        <v>Johan</v>
      </c>
      <c r="E9" s="325" t="str">
        <f t="shared" si="1"/>
        <v>Pettersson</v>
      </c>
      <c r="F9" s="325" t="str">
        <f t="shared" si="2"/>
        <v>Östergarns IK</v>
      </c>
      <c r="G9" s="176">
        <f t="shared" si="3"/>
        <v>0</v>
      </c>
      <c r="H9" s="326"/>
      <c r="I9" s="327"/>
      <c r="J9" s="327"/>
      <c r="K9" s="327"/>
      <c r="L9" s="327"/>
      <c r="M9" s="327"/>
      <c r="N9" s="327"/>
      <c r="O9" s="327"/>
      <c r="P9" s="327"/>
      <c r="Q9" s="327"/>
      <c r="R9" s="327"/>
      <c r="S9" s="327"/>
      <c r="T9" s="327"/>
      <c r="U9" s="327"/>
      <c r="V9" s="327"/>
      <c r="W9" s="327"/>
      <c r="X9" s="327"/>
      <c r="Y9" s="327"/>
      <c r="Z9" s="328"/>
      <c r="AB9" s="151">
        <v>35</v>
      </c>
      <c r="AC9" s="329">
        <v>6</v>
      </c>
      <c r="AD9" s="324" t="str">
        <f t="shared" si="4"/>
        <v>Pehr</v>
      </c>
      <c r="AE9" s="325" t="str">
        <f t="shared" si="5"/>
        <v>Olofsson</v>
      </c>
      <c r="AF9" s="325" t="str">
        <f t="shared" si="6"/>
        <v>Hablingbo IK</v>
      </c>
      <c r="AG9" s="176">
        <f t="shared" si="7"/>
        <v>0</v>
      </c>
      <c r="AH9" s="326"/>
      <c r="AI9" s="327"/>
      <c r="AJ9" s="327"/>
      <c r="AK9" s="327"/>
      <c r="AL9" s="327"/>
      <c r="AM9" s="336"/>
      <c r="AN9" s="337"/>
      <c r="AO9" s="337"/>
      <c r="AP9" s="327"/>
      <c r="AQ9" s="327"/>
      <c r="AR9" s="327"/>
      <c r="AS9" s="327"/>
      <c r="AT9" s="327"/>
      <c r="AU9" s="327"/>
      <c r="AV9" s="327"/>
      <c r="AW9" s="327"/>
      <c r="AX9" s="327"/>
      <c r="AY9" s="327"/>
      <c r="AZ9" s="328"/>
      <c r="BC9" s="205"/>
      <c r="BD9" s="203">
        <v>6</v>
      </c>
      <c r="BE9" s="203" t="s">
        <v>419</v>
      </c>
      <c r="BF9" s="330">
        <f t="shared" si="8"/>
        <v>0</v>
      </c>
      <c r="BG9" s="326"/>
      <c r="BH9" s="327"/>
      <c r="BI9" s="327"/>
      <c r="BJ9" s="327"/>
      <c r="BK9" s="327"/>
      <c r="BL9" s="327"/>
      <c r="BM9" s="327"/>
      <c r="BN9" s="327"/>
      <c r="BO9" s="327"/>
      <c r="BP9" s="327"/>
      <c r="BQ9" s="327"/>
      <c r="BR9" s="327"/>
      <c r="BS9" s="327"/>
      <c r="BT9" s="327"/>
      <c r="BU9" s="327"/>
      <c r="BV9" s="327"/>
      <c r="BW9" s="327"/>
      <c r="BX9" s="327"/>
      <c r="BY9" s="327"/>
      <c r="BZ9" s="327"/>
      <c r="CA9" s="327"/>
      <c r="CB9" s="327"/>
      <c r="CC9" s="327"/>
      <c r="CD9" s="327"/>
      <c r="CE9" s="327"/>
      <c r="CF9" s="327"/>
      <c r="CG9" s="327"/>
      <c r="CH9" s="327"/>
      <c r="CI9" s="327"/>
      <c r="CJ9" s="327"/>
      <c r="CK9" s="327"/>
      <c r="CL9" s="327"/>
      <c r="CM9" s="327"/>
      <c r="CN9" s="327"/>
      <c r="CO9" s="327"/>
      <c r="CP9" s="327"/>
      <c r="CQ9" s="327"/>
      <c r="CR9" s="328"/>
      <c r="CS9" s="327"/>
      <c r="CT9" s="327"/>
      <c r="CU9" s="327"/>
      <c r="CV9" s="328"/>
      <c r="CX9" s="151">
        <v>6</v>
      </c>
      <c r="CY9" s="203" t="s">
        <v>129</v>
      </c>
      <c r="CZ9" s="330">
        <f t="shared" si="9"/>
        <v>0</v>
      </c>
      <c r="DA9" s="327"/>
      <c r="DB9" s="327"/>
      <c r="DC9" s="327"/>
      <c r="DD9" s="327"/>
      <c r="DE9" s="326"/>
      <c r="DF9" s="327"/>
      <c r="DG9" s="327"/>
      <c r="DH9" s="331"/>
      <c r="DI9" s="326"/>
      <c r="DJ9" s="327"/>
      <c r="DK9" s="327"/>
      <c r="DL9" s="331"/>
      <c r="DM9" s="326"/>
      <c r="DN9" s="327"/>
      <c r="DO9" s="328"/>
      <c r="DP9" s="326"/>
      <c r="DQ9" s="327"/>
      <c r="DR9" s="327"/>
      <c r="DS9" s="328"/>
      <c r="DT9" s="327"/>
      <c r="DU9" s="327"/>
      <c r="DV9" s="327"/>
      <c r="DW9" s="328"/>
      <c r="DX9" s="332"/>
      <c r="DY9" s="327"/>
      <c r="DZ9" s="327"/>
      <c r="EA9" s="331"/>
      <c r="EB9" s="326"/>
      <c r="EC9" s="327"/>
      <c r="ED9" s="327"/>
      <c r="EE9" s="328"/>
      <c r="EF9" s="332"/>
      <c r="EG9" s="327"/>
      <c r="EH9" s="328"/>
      <c r="EI9" s="332"/>
      <c r="EJ9" s="327"/>
      <c r="EK9" s="327"/>
      <c r="EL9" s="328"/>
      <c r="EM9" s="327"/>
      <c r="EN9" s="327"/>
      <c r="EO9" s="327"/>
      <c r="EP9" s="328"/>
      <c r="ER9" s="151">
        <v>52</v>
      </c>
      <c r="ES9" s="321">
        <v>6</v>
      </c>
      <c r="ET9" s="333" t="str">
        <f t="shared" si="10"/>
        <v xml:space="preserve">Gösta </v>
      </c>
      <c r="EU9" s="334" t="str">
        <f t="shared" si="11"/>
        <v>Westergren</v>
      </c>
      <c r="EV9" s="334" t="str">
        <f t="shared" si="12"/>
        <v>Wisby BK</v>
      </c>
      <c r="EW9" s="176">
        <f t="shared" si="13"/>
        <v>0</v>
      </c>
      <c r="EX9" s="326"/>
      <c r="EY9" s="327"/>
      <c r="EZ9" s="327"/>
      <c r="FA9" s="327"/>
      <c r="FB9" s="327"/>
      <c r="FC9" s="327"/>
      <c r="FD9" s="327"/>
      <c r="FE9" s="327"/>
      <c r="FF9" s="327"/>
      <c r="FG9" s="327"/>
      <c r="FH9" s="327"/>
      <c r="FI9" s="327"/>
      <c r="FJ9" s="327"/>
      <c r="FK9" s="328"/>
      <c r="FM9" s="151">
        <v>45</v>
      </c>
      <c r="FN9" s="321">
        <v>6</v>
      </c>
      <c r="FO9" s="333" t="str">
        <f t="shared" si="14"/>
        <v>Markus</v>
      </c>
      <c r="FP9" s="334" t="str">
        <f t="shared" si="15"/>
        <v>Eliasson</v>
      </c>
      <c r="FQ9" s="334" t="str">
        <f t="shared" si="16"/>
        <v>VK Björken</v>
      </c>
      <c r="FR9" s="176">
        <f t="shared" si="17"/>
        <v>0</v>
      </c>
      <c r="FS9" s="326"/>
      <c r="FT9" s="327"/>
      <c r="FU9" s="327"/>
      <c r="FV9" s="328"/>
      <c r="FW9" s="332"/>
      <c r="FX9" s="327"/>
      <c r="FY9" s="328"/>
      <c r="FZ9" s="332"/>
      <c r="GA9" s="327"/>
      <c r="GB9" s="327"/>
      <c r="GC9" s="328"/>
      <c r="GD9" s="332"/>
      <c r="GE9" s="327"/>
      <c r="GF9" s="328"/>
    </row>
    <row r="10" spans="2:188" x14ac:dyDescent="0.2">
      <c r="B10" s="151">
        <v>62</v>
      </c>
      <c r="C10" s="323">
        <f t="shared" si="18"/>
        <v>6</v>
      </c>
      <c r="D10" s="324">
        <f t="shared" si="0"/>
        <v>0</v>
      </c>
      <c r="E10" s="325">
        <f t="shared" si="1"/>
        <v>0</v>
      </c>
      <c r="F10" s="325">
        <f t="shared" si="2"/>
        <v>0</v>
      </c>
      <c r="G10" s="176">
        <f t="shared" si="3"/>
        <v>0</v>
      </c>
      <c r="H10" s="326"/>
      <c r="I10" s="327"/>
      <c r="J10" s="327"/>
      <c r="K10" s="327"/>
      <c r="L10" s="327"/>
      <c r="M10" s="327"/>
      <c r="N10" s="327"/>
      <c r="O10" s="327"/>
      <c r="P10" s="327"/>
      <c r="Q10" s="327"/>
      <c r="R10" s="327"/>
      <c r="S10" s="327"/>
      <c r="T10" s="327"/>
      <c r="U10" s="327"/>
      <c r="V10" s="327"/>
      <c r="W10" s="327"/>
      <c r="X10" s="327"/>
      <c r="Y10" s="327"/>
      <c r="Z10" s="328"/>
      <c r="AB10" s="151">
        <v>36</v>
      </c>
      <c r="AC10" s="329">
        <v>7</v>
      </c>
      <c r="AD10" s="324" t="str">
        <f t="shared" si="4"/>
        <v>Tim</v>
      </c>
      <c r="AE10" s="325" t="str">
        <f t="shared" si="5"/>
        <v>Andersson Ljung</v>
      </c>
      <c r="AF10" s="325" t="str">
        <f t="shared" si="6"/>
        <v>Landskrona VK</v>
      </c>
      <c r="AG10" s="176">
        <f t="shared" si="7"/>
        <v>0</v>
      </c>
      <c r="AH10" s="326"/>
      <c r="AI10" s="327"/>
      <c r="AJ10" s="327"/>
      <c r="AK10" s="327"/>
      <c r="AL10" s="327"/>
      <c r="AM10" s="327"/>
      <c r="AN10" s="327"/>
      <c r="AO10" s="327"/>
      <c r="AP10" s="327"/>
      <c r="AQ10" s="327"/>
      <c r="AR10" s="327"/>
      <c r="AS10" s="327"/>
      <c r="AT10" s="327"/>
      <c r="AU10" s="327"/>
      <c r="AV10" s="327"/>
      <c r="AW10" s="327"/>
      <c r="AX10" s="327"/>
      <c r="AY10" s="327"/>
      <c r="AZ10" s="328"/>
      <c r="BB10" s="159"/>
      <c r="BC10" s="205"/>
      <c r="BD10" s="203">
        <v>7</v>
      </c>
      <c r="BE10" s="203" t="s">
        <v>110</v>
      </c>
      <c r="BF10" s="330">
        <f t="shared" si="8"/>
        <v>0</v>
      </c>
      <c r="BG10" s="326"/>
      <c r="BH10" s="327"/>
      <c r="BI10" s="327"/>
      <c r="BJ10" s="327"/>
      <c r="BK10" s="327"/>
      <c r="BL10" s="327"/>
      <c r="BM10" s="327"/>
      <c r="BN10" s="327"/>
      <c r="BO10" s="327"/>
      <c r="BP10" s="327"/>
      <c r="BQ10" s="327"/>
      <c r="BR10" s="327"/>
      <c r="BS10" s="327"/>
      <c r="BT10" s="327"/>
      <c r="BU10" s="327"/>
      <c r="BV10" s="327"/>
      <c r="BW10" s="327"/>
      <c r="BX10" s="327"/>
      <c r="BY10" s="327"/>
      <c r="BZ10" s="327"/>
      <c r="CA10" s="327"/>
      <c r="CB10" s="327"/>
      <c r="CC10" s="327"/>
      <c r="CD10" s="327"/>
      <c r="CE10" s="327"/>
      <c r="CF10" s="327"/>
      <c r="CG10" s="327"/>
      <c r="CH10" s="327"/>
      <c r="CI10" s="327"/>
      <c r="CJ10" s="327"/>
      <c r="CK10" s="327"/>
      <c r="CL10" s="327"/>
      <c r="CM10" s="327"/>
      <c r="CN10" s="327"/>
      <c r="CO10" s="327"/>
      <c r="CP10" s="327"/>
      <c r="CQ10" s="327"/>
      <c r="CR10" s="328"/>
      <c r="CS10" s="327"/>
      <c r="CT10" s="327"/>
      <c r="CU10" s="327"/>
      <c r="CV10" s="328"/>
      <c r="CX10" s="151">
        <v>7</v>
      </c>
      <c r="CY10" s="203" t="s">
        <v>160</v>
      </c>
      <c r="CZ10" s="330">
        <f t="shared" si="9"/>
        <v>0</v>
      </c>
      <c r="DA10" s="327"/>
      <c r="DB10" s="327"/>
      <c r="DC10" s="327"/>
      <c r="DD10" s="327"/>
      <c r="DE10" s="326"/>
      <c r="DF10" s="327"/>
      <c r="DG10" s="327"/>
      <c r="DH10" s="331"/>
      <c r="DI10" s="326"/>
      <c r="DJ10" s="327"/>
      <c r="DK10" s="327"/>
      <c r="DL10" s="331"/>
      <c r="DM10" s="326"/>
      <c r="DN10" s="327"/>
      <c r="DO10" s="328"/>
      <c r="DP10" s="326"/>
      <c r="DQ10" s="327"/>
      <c r="DR10" s="327"/>
      <c r="DS10" s="328"/>
      <c r="DT10" s="327"/>
      <c r="DU10" s="327"/>
      <c r="DV10" s="327"/>
      <c r="DW10" s="328"/>
      <c r="DX10" s="332"/>
      <c r="DY10" s="327"/>
      <c r="DZ10" s="327"/>
      <c r="EA10" s="331"/>
      <c r="EB10" s="326"/>
      <c r="EC10" s="327"/>
      <c r="ED10" s="327"/>
      <c r="EE10" s="328"/>
      <c r="EF10" s="332"/>
      <c r="EG10" s="327"/>
      <c r="EH10" s="328"/>
      <c r="EI10" s="332"/>
      <c r="EJ10" s="327"/>
      <c r="EK10" s="327"/>
      <c r="EL10" s="328"/>
      <c r="EM10" s="327"/>
      <c r="EN10" s="327"/>
      <c r="EO10" s="327"/>
      <c r="EP10" s="328"/>
      <c r="ER10" s="151">
        <v>65</v>
      </c>
      <c r="ES10" s="323">
        <v>7</v>
      </c>
      <c r="ET10" s="333">
        <f t="shared" si="10"/>
        <v>0</v>
      </c>
      <c r="EU10" s="334">
        <f t="shared" si="11"/>
        <v>0</v>
      </c>
      <c r="EV10" s="334">
        <f t="shared" si="12"/>
        <v>0</v>
      </c>
      <c r="EW10" s="176">
        <f t="shared" si="13"/>
        <v>0</v>
      </c>
      <c r="EX10" s="326"/>
      <c r="EY10" s="327"/>
      <c r="EZ10" s="327"/>
      <c r="FA10" s="327"/>
      <c r="FB10" s="327"/>
      <c r="FC10" s="327"/>
      <c r="FD10" s="327"/>
      <c r="FE10" s="327"/>
      <c r="FF10" s="327"/>
      <c r="FG10" s="327"/>
      <c r="FH10" s="327"/>
      <c r="FI10" s="327"/>
      <c r="FJ10" s="327"/>
      <c r="FK10" s="328"/>
      <c r="FM10" s="151">
        <v>79</v>
      </c>
      <c r="FN10" s="321">
        <v>7</v>
      </c>
      <c r="FO10" s="333">
        <f t="shared" si="14"/>
        <v>0</v>
      </c>
      <c r="FP10" s="334">
        <f t="shared" si="15"/>
        <v>0</v>
      </c>
      <c r="FQ10" s="334">
        <f t="shared" si="16"/>
        <v>0</v>
      </c>
      <c r="FR10" s="176">
        <f t="shared" si="17"/>
        <v>0</v>
      </c>
      <c r="FS10" s="326"/>
      <c r="FT10" s="327"/>
      <c r="FU10" s="327"/>
      <c r="FV10" s="328"/>
      <c r="FW10" s="332"/>
      <c r="FX10" s="327"/>
      <c r="FY10" s="328"/>
      <c r="FZ10" s="332"/>
      <c r="GA10" s="327"/>
      <c r="GB10" s="327"/>
      <c r="GC10" s="328"/>
      <c r="GD10" s="332"/>
      <c r="GE10" s="327"/>
      <c r="GF10" s="328"/>
    </row>
    <row r="11" spans="2:188" x14ac:dyDescent="0.2">
      <c r="B11" s="151">
        <v>66</v>
      </c>
      <c r="C11" s="323">
        <f t="shared" si="18"/>
        <v>7</v>
      </c>
      <c r="D11" s="324">
        <f t="shared" si="0"/>
        <v>0</v>
      </c>
      <c r="E11" s="325">
        <f t="shared" si="1"/>
        <v>0</v>
      </c>
      <c r="F11" s="325">
        <f t="shared" si="2"/>
        <v>0</v>
      </c>
      <c r="G11" s="176">
        <f t="shared" si="3"/>
        <v>0</v>
      </c>
      <c r="H11" s="326"/>
      <c r="I11" s="327"/>
      <c r="J11" s="327"/>
      <c r="K11" s="327"/>
      <c r="L11" s="327"/>
      <c r="M11" s="336"/>
      <c r="N11" s="337"/>
      <c r="O11" s="337"/>
      <c r="P11" s="327"/>
      <c r="Q11" s="327"/>
      <c r="R11" s="327"/>
      <c r="S11" s="327"/>
      <c r="T11" s="327"/>
      <c r="U11" s="327"/>
      <c r="V11" s="327"/>
      <c r="W11" s="327"/>
      <c r="X11" s="327"/>
      <c r="Y11" s="327"/>
      <c r="Z11" s="328"/>
      <c r="AB11" s="151">
        <v>37</v>
      </c>
      <c r="AC11" s="329">
        <v>8</v>
      </c>
      <c r="AD11" s="324" t="str">
        <f t="shared" si="4"/>
        <v xml:space="preserve">Jan </v>
      </c>
      <c r="AE11" s="325" t="str">
        <f t="shared" si="5"/>
        <v>Larsson</v>
      </c>
      <c r="AF11" s="325" t="str">
        <f t="shared" si="6"/>
        <v>Mulde VK</v>
      </c>
      <c r="AG11" s="176">
        <f t="shared" si="7"/>
        <v>0</v>
      </c>
      <c r="AH11" s="326"/>
      <c r="AI11" s="327"/>
      <c r="AJ11" s="327"/>
      <c r="AK11" s="327"/>
      <c r="AL11" s="327"/>
      <c r="AM11" s="327"/>
      <c r="AN11" s="327"/>
      <c r="AO11" s="327"/>
      <c r="AP11" s="327"/>
      <c r="AQ11" s="327"/>
      <c r="AR11" s="327"/>
      <c r="AS11" s="327"/>
      <c r="AT11" s="327"/>
      <c r="AU11" s="327"/>
      <c r="AV11" s="327"/>
      <c r="AW11" s="327"/>
      <c r="AX11" s="327"/>
      <c r="AY11" s="327"/>
      <c r="AZ11" s="328"/>
      <c r="BB11" s="159"/>
      <c r="BC11" s="205"/>
      <c r="BD11" s="203">
        <v>8</v>
      </c>
      <c r="BE11" s="203" t="s">
        <v>421</v>
      </c>
      <c r="BF11" s="330">
        <f t="shared" si="8"/>
        <v>0</v>
      </c>
      <c r="BG11" s="326"/>
      <c r="BH11" s="327"/>
      <c r="BI11" s="327"/>
      <c r="BJ11" s="327"/>
      <c r="BK11" s="327"/>
      <c r="BL11" s="327"/>
      <c r="BM11" s="327"/>
      <c r="BN11" s="327"/>
      <c r="BO11" s="327"/>
      <c r="BP11" s="327"/>
      <c r="BQ11" s="327"/>
      <c r="BR11" s="327"/>
      <c r="BS11" s="327"/>
      <c r="BT11" s="327"/>
      <c r="BU11" s="327"/>
      <c r="BV11" s="327"/>
      <c r="BW11" s="327"/>
      <c r="BX11" s="327"/>
      <c r="BY11" s="327"/>
      <c r="BZ11" s="327"/>
      <c r="CA11" s="327"/>
      <c r="CB11" s="327"/>
      <c r="CC11" s="327"/>
      <c r="CD11" s="327"/>
      <c r="CE11" s="327"/>
      <c r="CF11" s="327"/>
      <c r="CG11" s="327"/>
      <c r="CH11" s="327"/>
      <c r="CI11" s="327"/>
      <c r="CJ11" s="327"/>
      <c r="CK11" s="327"/>
      <c r="CL11" s="327"/>
      <c r="CM11" s="327"/>
      <c r="CN11" s="327"/>
      <c r="CO11" s="327"/>
      <c r="CP11" s="327"/>
      <c r="CQ11" s="327"/>
      <c r="CR11" s="328"/>
      <c r="CS11" s="327"/>
      <c r="CT11" s="327"/>
      <c r="CU11" s="327"/>
      <c r="CV11" s="328"/>
      <c r="CX11" s="151">
        <v>8</v>
      </c>
      <c r="CY11" s="203" t="s">
        <v>183</v>
      </c>
      <c r="CZ11" s="330">
        <f t="shared" si="9"/>
        <v>0</v>
      </c>
      <c r="DA11" s="327"/>
      <c r="DB11" s="327"/>
      <c r="DC11" s="327"/>
      <c r="DD11" s="327"/>
      <c r="DE11" s="326"/>
      <c r="DF11" s="327"/>
      <c r="DG11" s="327"/>
      <c r="DH11" s="331"/>
      <c r="DI11" s="326"/>
      <c r="DJ11" s="327"/>
      <c r="DK11" s="327"/>
      <c r="DL11" s="331"/>
      <c r="DM11" s="326"/>
      <c r="DN11" s="327"/>
      <c r="DO11" s="338"/>
      <c r="DP11" s="326"/>
      <c r="DQ11" s="335"/>
      <c r="DR11" s="327"/>
      <c r="DS11" s="328"/>
      <c r="DT11" s="327"/>
      <c r="DU11" s="327"/>
      <c r="DV11" s="327"/>
      <c r="DW11" s="328"/>
      <c r="DX11" s="332"/>
      <c r="DY11" s="327"/>
      <c r="DZ11" s="327"/>
      <c r="EA11" s="331"/>
      <c r="EB11" s="326"/>
      <c r="EC11" s="327"/>
      <c r="ED11" s="327"/>
      <c r="EE11" s="328"/>
      <c r="EF11" s="332"/>
      <c r="EG11" s="327"/>
      <c r="EH11" s="328"/>
      <c r="EI11" s="332"/>
      <c r="EJ11" s="327"/>
      <c r="EK11" s="327"/>
      <c r="EL11" s="328"/>
      <c r="EM11" s="327"/>
      <c r="EN11" s="327"/>
      <c r="EO11" s="327"/>
      <c r="EP11" s="328"/>
      <c r="ER11" s="151">
        <v>80</v>
      </c>
      <c r="ES11" s="321">
        <v>8</v>
      </c>
      <c r="ET11" s="333">
        <f t="shared" si="10"/>
        <v>0</v>
      </c>
      <c r="EU11" s="334">
        <f t="shared" si="11"/>
        <v>0</v>
      </c>
      <c r="EV11" s="334">
        <f t="shared" si="12"/>
        <v>0</v>
      </c>
      <c r="EW11" s="176">
        <f t="shared" si="13"/>
        <v>0</v>
      </c>
      <c r="EX11" s="326"/>
      <c r="EY11" s="327"/>
      <c r="EZ11" s="327"/>
      <c r="FA11" s="327"/>
      <c r="FB11" s="327"/>
      <c r="FC11" s="327"/>
      <c r="FD11" s="327"/>
      <c r="FE11" s="327"/>
      <c r="FF11" s="327"/>
      <c r="FG11" s="327"/>
      <c r="FH11" s="327"/>
      <c r="FI11" s="327"/>
      <c r="FJ11" s="327"/>
      <c r="FK11" s="328"/>
      <c r="FM11" s="151">
        <v>84</v>
      </c>
      <c r="FN11" s="321">
        <v>8</v>
      </c>
      <c r="FO11" s="333">
        <f t="shared" si="14"/>
        <v>0</v>
      </c>
      <c r="FP11" s="334">
        <f t="shared" si="15"/>
        <v>0</v>
      </c>
      <c r="FQ11" s="334">
        <f t="shared" si="16"/>
        <v>0</v>
      </c>
      <c r="FR11" s="176">
        <f t="shared" si="17"/>
        <v>0</v>
      </c>
      <c r="FS11" s="326"/>
      <c r="FT11" s="327"/>
      <c r="FU11" s="327"/>
      <c r="FV11" s="328"/>
      <c r="FW11" s="332"/>
      <c r="FX11" s="327"/>
      <c r="FY11" s="328"/>
      <c r="FZ11" s="332"/>
      <c r="GA11" s="327"/>
      <c r="GB11" s="327"/>
      <c r="GC11" s="328"/>
      <c r="GD11" s="332"/>
      <c r="GE11" s="327"/>
      <c r="GF11" s="328"/>
    </row>
    <row r="12" spans="2:188" x14ac:dyDescent="0.2">
      <c r="B12" s="151">
        <v>67</v>
      </c>
      <c r="C12" s="323">
        <f t="shared" si="18"/>
        <v>8</v>
      </c>
      <c r="D12" s="324">
        <f t="shared" si="0"/>
        <v>0</v>
      </c>
      <c r="E12" s="325">
        <f t="shared" si="1"/>
        <v>0</v>
      </c>
      <c r="F12" s="325">
        <f t="shared" si="2"/>
        <v>0</v>
      </c>
      <c r="G12" s="176">
        <f t="shared" si="3"/>
        <v>0</v>
      </c>
      <c r="H12" s="326"/>
      <c r="I12" s="327"/>
      <c r="J12" s="327"/>
      <c r="K12" s="327"/>
      <c r="L12" s="327"/>
      <c r="M12" s="327"/>
      <c r="N12" s="327"/>
      <c r="O12" s="327"/>
      <c r="P12" s="327"/>
      <c r="Q12" s="327"/>
      <c r="R12" s="327"/>
      <c r="S12" s="327"/>
      <c r="T12" s="327"/>
      <c r="U12" s="327"/>
      <c r="V12" s="327"/>
      <c r="W12" s="327"/>
      <c r="X12" s="327"/>
      <c r="Y12" s="327"/>
      <c r="Z12" s="328"/>
      <c r="AB12" s="151">
        <v>38</v>
      </c>
      <c r="AC12" s="329">
        <v>9</v>
      </c>
      <c r="AD12" s="324" t="str">
        <f t="shared" si="4"/>
        <v>Anders</v>
      </c>
      <c r="AE12" s="325" t="str">
        <f t="shared" si="5"/>
        <v>Dyplin</v>
      </c>
      <c r="AF12" s="325" t="str">
        <f t="shared" si="6"/>
        <v>Roma IF</v>
      </c>
      <c r="AG12" s="176">
        <f t="shared" si="7"/>
        <v>0</v>
      </c>
      <c r="AH12" s="326"/>
      <c r="AI12" s="327"/>
      <c r="AJ12" s="327"/>
      <c r="AK12" s="327"/>
      <c r="AL12" s="327"/>
      <c r="AM12" s="327"/>
      <c r="AN12" s="327"/>
      <c r="AO12" s="327"/>
      <c r="AP12" s="327"/>
      <c r="AQ12" s="327"/>
      <c r="AR12" s="327"/>
      <c r="AS12" s="327"/>
      <c r="AT12" s="327"/>
      <c r="AU12" s="327"/>
      <c r="AV12" s="327"/>
      <c r="AW12" s="327"/>
      <c r="AX12" s="327"/>
      <c r="AY12" s="327"/>
      <c r="AZ12" s="328"/>
      <c r="BB12" s="159"/>
      <c r="BC12" s="205"/>
      <c r="BD12" s="203">
        <v>9</v>
      </c>
      <c r="BE12" s="203" t="s">
        <v>167</v>
      </c>
      <c r="BF12" s="330">
        <f t="shared" si="8"/>
        <v>0</v>
      </c>
      <c r="BG12" s="326"/>
      <c r="BH12" s="327"/>
      <c r="BI12" s="327"/>
      <c r="BJ12" s="327"/>
      <c r="BK12" s="327"/>
      <c r="BL12" s="327"/>
      <c r="BM12" s="327"/>
      <c r="BN12" s="327"/>
      <c r="BO12" s="327"/>
      <c r="BP12" s="327"/>
      <c r="BQ12" s="327"/>
      <c r="BR12" s="327"/>
      <c r="BS12" s="327"/>
      <c r="BT12" s="327"/>
      <c r="BU12" s="327"/>
      <c r="BV12" s="327"/>
      <c r="BW12" s="327"/>
      <c r="BX12" s="327"/>
      <c r="BY12" s="327"/>
      <c r="BZ12" s="327"/>
      <c r="CA12" s="327"/>
      <c r="CB12" s="327"/>
      <c r="CC12" s="327"/>
      <c r="CD12" s="327"/>
      <c r="CE12" s="327"/>
      <c r="CF12" s="327"/>
      <c r="CG12" s="327"/>
      <c r="CH12" s="327"/>
      <c r="CI12" s="327"/>
      <c r="CJ12" s="327"/>
      <c r="CK12" s="327"/>
      <c r="CL12" s="327"/>
      <c r="CM12" s="327"/>
      <c r="CN12" s="327"/>
      <c r="CO12" s="327"/>
      <c r="CP12" s="327"/>
      <c r="CQ12" s="327"/>
      <c r="CR12" s="328"/>
      <c r="CS12" s="327"/>
      <c r="CT12" s="327"/>
      <c r="CU12" s="327"/>
      <c r="CV12" s="328"/>
      <c r="CX12" s="151">
        <v>9</v>
      </c>
      <c r="CY12" s="203" t="s">
        <v>421</v>
      </c>
      <c r="CZ12" s="330">
        <f t="shared" si="9"/>
        <v>0</v>
      </c>
      <c r="DA12" s="327"/>
      <c r="DB12" s="327"/>
      <c r="DC12" s="327"/>
      <c r="DD12" s="327"/>
      <c r="DE12" s="326"/>
      <c r="DF12" s="327"/>
      <c r="DG12" s="327"/>
      <c r="DH12" s="331"/>
      <c r="DI12" s="326"/>
      <c r="DJ12" s="327"/>
      <c r="DK12" s="327"/>
      <c r="DL12" s="331"/>
      <c r="DM12" s="326"/>
      <c r="DN12" s="327"/>
      <c r="DO12" s="328"/>
      <c r="DP12" s="326"/>
      <c r="DQ12" s="327"/>
      <c r="DR12" s="327"/>
      <c r="DS12" s="328"/>
      <c r="DT12" s="327"/>
      <c r="DU12" s="327"/>
      <c r="DV12" s="327"/>
      <c r="DW12" s="328"/>
      <c r="DX12" s="332"/>
      <c r="DY12" s="327"/>
      <c r="DZ12" s="327"/>
      <c r="EA12" s="331"/>
      <c r="EB12" s="326"/>
      <c r="EC12" s="327"/>
      <c r="ED12" s="327"/>
      <c r="EE12" s="328"/>
      <c r="EF12" s="332"/>
      <c r="EG12" s="327"/>
      <c r="EH12" s="328"/>
      <c r="EI12" s="332"/>
      <c r="EJ12" s="327"/>
      <c r="EK12" s="327"/>
      <c r="EL12" s="328"/>
      <c r="EM12" s="327"/>
      <c r="EN12" s="327"/>
      <c r="EO12" s="327"/>
      <c r="EP12" s="328"/>
      <c r="ER12" s="151">
        <v>82</v>
      </c>
      <c r="ES12" s="321">
        <v>9</v>
      </c>
      <c r="ET12" s="333">
        <f t="shared" si="10"/>
        <v>0</v>
      </c>
      <c r="EU12" s="334">
        <f t="shared" si="11"/>
        <v>0</v>
      </c>
      <c r="EV12" s="334">
        <f t="shared" si="12"/>
        <v>0</v>
      </c>
      <c r="EW12" s="176">
        <f t="shared" si="13"/>
        <v>0</v>
      </c>
      <c r="EX12" s="326"/>
      <c r="EY12" s="327"/>
      <c r="EZ12" s="327"/>
      <c r="FA12" s="327"/>
      <c r="FB12" s="327"/>
      <c r="FC12" s="327"/>
      <c r="FD12" s="327"/>
      <c r="FE12" s="327"/>
      <c r="FF12" s="327"/>
      <c r="FG12" s="327"/>
      <c r="FH12" s="327"/>
      <c r="FI12" s="327"/>
      <c r="FJ12" s="327"/>
      <c r="FK12" s="328"/>
      <c r="FM12" s="151">
        <v>89</v>
      </c>
      <c r="FN12" s="321">
        <v>9</v>
      </c>
      <c r="FO12" s="333">
        <f t="shared" si="14"/>
        <v>0</v>
      </c>
      <c r="FP12" s="334">
        <f t="shared" si="15"/>
        <v>0</v>
      </c>
      <c r="FQ12" s="334">
        <f t="shared" si="16"/>
        <v>0</v>
      </c>
      <c r="FR12" s="176">
        <f t="shared" si="17"/>
        <v>0</v>
      </c>
      <c r="FS12" s="326"/>
      <c r="FT12" s="327"/>
      <c r="FU12" s="327"/>
      <c r="FV12" s="328"/>
      <c r="FW12" s="332"/>
      <c r="FX12" s="327"/>
      <c r="FY12" s="328"/>
      <c r="FZ12" s="332"/>
      <c r="GA12" s="327"/>
      <c r="GB12" s="327"/>
      <c r="GC12" s="328"/>
      <c r="GD12" s="332"/>
      <c r="GE12" s="327"/>
      <c r="GF12" s="328"/>
    </row>
    <row r="13" spans="2:188" x14ac:dyDescent="0.2">
      <c r="B13" s="151">
        <v>68</v>
      </c>
      <c r="C13" s="323">
        <f t="shared" si="18"/>
        <v>9</v>
      </c>
      <c r="D13" s="324">
        <f t="shared" si="0"/>
        <v>0</v>
      </c>
      <c r="E13" s="325">
        <f t="shared" si="1"/>
        <v>0</v>
      </c>
      <c r="F13" s="325">
        <f t="shared" si="2"/>
        <v>0</v>
      </c>
      <c r="G13" s="176">
        <f t="shared" si="3"/>
        <v>0</v>
      </c>
      <c r="H13" s="326"/>
      <c r="I13" s="327"/>
      <c r="J13" s="327"/>
      <c r="K13" s="327"/>
      <c r="L13" s="327"/>
      <c r="M13" s="327"/>
      <c r="N13" s="327"/>
      <c r="O13" s="327"/>
      <c r="P13" s="327"/>
      <c r="Q13" s="327"/>
      <c r="R13" s="327"/>
      <c r="S13" s="327"/>
      <c r="T13" s="327"/>
      <c r="U13" s="327"/>
      <c r="V13" s="327"/>
      <c r="W13" s="327"/>
      <c r="X13" s="327"/>
      <c r="Y13" s="327"/>
      <c r="Z13" s="328"/>
      <c r="AB13" s="151">
        <v>43</v>
      </c>
      <c r="AC13" s="329">
        <v>10</v>
      </c>
      <c r="AD13" s="324" t="str">
        <f t="shared" si="4"/>
        <v>Louise</v>
      </c>
      <c r="AE13" s="325" t="str">
        <f t="shared" si="5"/>
        <v>Jona</v>
      </c>
      <c r="AF13" s="325" t="str">
        <f t="shared" si="6"/>
        <v>Stockholms VK</v>
      </c>
      <c r="AG13" s="176">
        <f t="shared" si="7"/>
        <v>0</v>
      </c>
      <c r="AH13" s="326"/>
      <c r="AI13" s="327"/>
      <c r="AJ13" s="327"/>
      <c r="AK13" s="327"/>
      <c r="AL13" s="327"/>
      <c r="AM13" s="327"/>
      <c r="AN13" s="327"/>
      <c r="AO13" s="327"/>
      <c r="AP13" s="327"/>
      <c r="AQ13" s="327"/>
      <c r="AR13" s="327"/>
      <c r="AS13" s="327"/>
      <c r="AT13" s="327"/>
      <c r="AU13" s="327"/>
      <c r="AV13" s="327"/>
      <c r="AW13" s="327"/>
      <c r="AX13" s="327"/>
      <c r="AY13" s="327"/>
      <c r="AZ13" s="328"/>
      <c r="BB13" s="159"/>
      <c r="BC13" s="205"/>
      <c r="BD13" s="203">
        <v>10</v>
      </c>
      <c r="BE13" s="203" t="s">
        <v>422</v>
      </c>
      <c r="BF13" s="330">
        <f t="shared" si="8"/>
        <v>0</v>
      </c>
      <c r="BG13" s="326"/>
      <c r="BH13" s="327"/>
      <c r="BI13" s="327"/>
      <c r="BJ13" s="327"/>
      <c r="BK13" s="327"/>
      <c r="BL13" s="327"/>
      <c r="BM13" s="327"/>
      <c r="BN13" s="327"/>
      <c r="BO13" s="327"/>
      <c r="BP13" s="327"/>
      <c r="BQ13" s="327"/>
      <c r="BR13" s="327"/>
      <c r="BS13" s="327"/>
      <c r="BT13" s="327"/>
      <c r="BU13" s="327"/>
      <c r="BV13" s="327"/>
      <c r="BW13" s="327"/>
      <c r="BX13" s="327"/>
      <c r="BY13" s="327"/>
      <c r="BZ13" s="327"/>
      <c r="CA13" s="327"/>
      <c r="CB13" s="327"/>
      <c r="CC13" s="327"/>
      <c r="CD13" s="327"/>
      <c r="CE13" s="327"/>
      <c r="CF13" s="327"/>
      <c r="CG13" s="327"/>
      <c r="CH13" s="327"/>
      <c r="CI13" s="327"/>
      <c r="CJ13" s="327"/>
      <c r="CK13" s="327"/>
      <c r="CL13" s="327"/>
      <c r="CM13" s="327"/>
      <c r="CN13" s="327"/>
      <c r="CO13" s="327"/>
      <c r="CP13" s="327"/>
      <c r="CQ13" s="327"/>
      <c r="CR13" s="328"/>
      <c r="CS13" s="327"/>
      <c r="CT13" s="327"/>
      <c r="CU13" s="327"/>
      <c r="CV13" s="328"/>
      <c r="CX13" s="151">
        <v>10</v>
      </c>
      <c r="CY13" s="203" t="s">
        <v>423</v>
      </c>
      <c r="CZ13" s="330">
        <f t="shared" si="9"/>
        <v>0</v>
      </c>
      <c r="DA13" s="327"/>
      <c r="DB13" s="327"/>
      <c r="DC13" s="327"/>
      <c r="DD13" s="327"/>
      <c r="DE13" s="326"/>
      <c r="DF13" s="327"/>
      <c r="DG13" s="327"/>
      <c r="DH13" s="331"/>
      <c r="DI13" s="326"/>
      <c r="DJ13" s="327"/>
      <c r="DK13" s="327"/>
      <c r="DL13" s="331"/>
      <c r="DM13" s="326"/>
      <c r="DN13" s="327"/>
      <c r="DO13" s="328"/>
      <c r="DP13" s="326"/>
      <c r="DQ13" s="327"/>
      <c r="DR13" s="327"/>
      <c r="DS13" s="328"/>
      <c r="DT13" s="327"/>
      <c r="DU13" s="327"/>
      <c r="DV13" s="327"/>
      <c r="DW13" s="328"/>
      <c r="DX13" s="332"/>
      <c r="DY13" s="327"/>
      <c r="DZ13" s="327"/>
      <c r="EA13" s="331"/>
      <c r="EB13" s="326"/>
      <c r="EC13" s="327"/>
      <c r="ED13" s="327"/>
      <c r="EE13" s="328"/>
      <c r="EF13" s="332"/>
      <c r="EG13" s="327"/>
      <c r="EH13" s="328"/>
      <c r="EI13" s="332"/>
      <c r="EJ13" s="327"/>
      <c r="EK13" s="327"/>
      <c r="EL13" s="328"/>
      <c r="EM13" s="327"/>
      <c r="EN13" s="327"/>
      <c r="EO13" s="327"/>
      <c r="EP13" s="328"/>
      <c r="ER13" s="151">
        <v>92</v>
      </c>
      <c r="ES13" s="323">
        <v>10</v>
      </c>
      <c r="ET13" s="333">
        <f t="shared" si="10"/>
        <v>0</v>
      </c>
      <c r="EU13" s="334">
        <f t="shared" si="11"/>
        <v>0</v>
      </c>
      <c r="EV13" s="334">
        <f t="shared" si="12"/>
        <v>0</v>
      </c>
      <c r="EW13" s="176">
        <f t="shared" si="13"/>
        <v>0</v>
      </c>
      <c r="EX13" s="326"/>
      <c r="EY13" s="327"/>
      <c r="EZ13" s="327"/>
      <c r="FA13" s="327"/>
      <c r="FB13" s="327"/>
      <c r="FC13" s="327"/>
      <c r="FD13" s="327"/>
      <c r="FE13" s="327"/>
      <c r="FF13" s="327"/>
      <c r="FG13" s="327"/>
      <c r="FH13" s="327"/>
      <c r="FI13" s="327"/>
      <c r="FJ13" s="327"/>
      <c r="FK13" s="328"/>
      <c r="FM13" s="323"/>
      <c r="FN13" s="321">
        <v>10</v>
      </c>
      <c r="FO13" s="333">
        <f t="shared" si="14"/>
        <v>0</v>
      </c>
      <c r="FP13" s="334">
        <f t="shared" si="15"/>
        <v>0</v>
      </c>
      <c r="FQ13" s="334">
        <f t="shared" si="16"/>
        <v>0</v>
      </c>
      <c r="FR13" s="176">
        <f t="shared" si="17"/>
        <v>0</v>
      </c>
      <c r="FS13" s="326"/>
      <c r="FT13" s="327"/>
      <c r="FU13" s="327"/>
      <c r="FV13" s="328"/>
      <c r="FW13" s="332"/>
      <c r="FX13" s="327"/>
      <c r="FY13" s="328"/>
      <c r="FZ13" s="332"/>
      <c r="GA13" s="327"/>
      <c r="GB13" s="327"/>
      <c r="GC13" s="328"/>
      <c r="GD13" s="332"/>
      <c r="GE13" s="327"/>
      <c r="GF13" s="328"/>
    </row>
    <row r="14" spans="2:188" x14ac:dyDescent="0.2">
      <c r="B14" s="151">
        <v>70</v>
      </c>
      <c r="C14" s="323">
        <f t="shared" si="18"/>
        <v>10</v>
      </c>
      <c r="D14" s="324">
        <f t="shared" si="0"/>
        <v>0</v>
      </c>
      <c r="E14" s="325">
        <f t="shared" si="1"/>
        <v>0</v>
      </c>
      <c r="F14" s="325">
        <f t="shared" si="2"/>
        <v>0</v>
      </c>
      <c r="G14" s="204">
        <f t="shared" si="3"/>
        <v>0</v>
      </c>
      <c r="H14" s="339"/>
      <c r="I14" s="340"/>
      <c r="J14" s="340"/>
      <c r="K14" s="340"/>
      <c r="L14" s="340"/>
      <c r="M14" s="340"/>
      <c r="N14" s="340"/>
      <c r="O14" s="340"/>
      <c r="P14" s="340"/>
      <c r="Q14" s="340"/>
      <c r="R14" s="340"/>
      <c r="S14" s="340"/>
      <c r="T14" s="340"/>
      <c r="U14" s="340"/>
      <c r="V14" s="340"/>
      <c r="W14" s="340"/>
      <c r="X14" s="340"/>
      <c r="Y14" s="340"/>
      <c r="Z14" s="341"/>
      <c r="AB14" s="151">
        <v>46</v>
      </c>
      <c r="AC14" s="321">
        <v>11</v>
      </c>
      <c r="AD14" s="324" t="str">
        <f t="shared" si="4"/>
        <v>Joacim</v>
      </c>
      <c r="AE14" s="325" t="str">
        <f t="shared" si="5"/>
        <v>Jonsson</v>
      </c>
      <c r="AF14" s="325" t="str">
        <f t="shared" si="6"/>
        <v>VK Björken</v>
      </c>
      <c r="AG14" s="176">
        <f t="shared" si="7"/>
        <v>0</v>
      </c>
      <c r="AH14" s="326"/>
      <c r="AI14" s="327"/>
      <c r="AJ14" s="327"/>
      <c r="AK14" s="327"/>
      <c r="AL14" s="327"/>
      <c r="AM14" s="327"/>
      <c r="AN14" s="327"/>
      <c r="AO14" s="327"/>
      <c r="AP14" s="327"/>
      <c r="AQ14" s="327"/>
      <c r="AR14" s="327"/>
      <c r="AS14" s="327"/>
      <c r="AT14" s="327"/>
      <c r="AU14" s="327"/>
      <c r="AV14" s="327"/>
      <c r="AW14" s="327"/>
      <c r="AX14" s="327"/>
      <c r="AY14" s="327"/>
      <c r="AZ14" s="328"/>
      <c r="BB14" s="159"/>
      <c r="BC14" s="205"/>
      <c r="BD14" s="203">
        <v>11</v>
      </c>
      <c r="BE14" s="203" t="s">
        <v>424</v>
      </c>
      <c r="BF14" s="330">
        <f t="shared" si="8"/>
        <v>0</v>
      </c>
      <c r="BG14" s="326"/>
      <c r="BH14" s="327"/>
      <c r="BI14" s="327"/>
      <c r="BJ14" s="327"/>
      <c r="BK14" s="327"/>
      <c r="BL14" s="327"/>
      <c r="BM14" s="327"/>
      <c r="BN14" s="327"/>
      <c r="BO14" s="327"/>
      <c r="BP14" s="327"/>
      <c r="BQ14" s="327"/>
      <c r="BR14" s="327"/>
      <c r="BS14" s="327"/>
      <c r="BT14" s="327"/>
      <c r="BU14" s="327"/>
      <c r="BV14" s="327"/>
      <c r="BW14" s="327"/>
      <c r="BX14" s="327"/>
      <c r="BY14" s="327"/>
      <c r="BZ14" s="327"/>
      <c r="CA14" s="327"/>
      <c r="CB14" s="327"/>
      <c r="CC14" s="327"/>
      <c r="CD14" s="327"/>
      <c r="CE14" s="327"/>
      <c r="CF14" s="327"/>
      <c r="CG14" s="327"/>
      <c r="CH14" s="327"/>
      <c r="CI14" s="327"/>
      <c r="CJ14" s="327"/>
      <c r="CK14" s="327"/>
      <c r="CL14" s="327"/>
      <c r="CM14" s="327"/>
      <c r="CN14" s="327"/>
      <c r="CO14" s="327"/>
      <c r="CP14" s="327"/>
      <c r="CQ14" s="327"/>
      <c r="CR14" s="328"/>
      <c r="CS14" s="327"/>
      <c r="CT14" s="327"/>
      <c r="CU14" s="327"/>
      <c r="CV14" s="328"/>
      <c r="CY14" s="203"/>
      <c r="CZ14" s="330">
        <f t="shared" si="9"/>
        <v>0</v>
      </c>
      <c r="DA14" s="318"/>
      <c r="DB14" s="199"/>
      <c r="DC14" s="199"/>
      <c r="DD14" s="319"/>
      <c r="DE14" s="318"/>
      <c r="DF14" s="199"/>
      <c r="DG14" s="199"/>
      <c r="DH14" s="199"/>
      <c r="DI14" s="318"/>
      <c r="DJ14" s="199"/>
      <c r="DK14" s="199"/>
      <c r="DL14" s="199"/>
      <c r="DM14" s="318"/>
      <c r="DN14" s="199"/>
      <c r="DO14" s="199"/>
      <c r="DP14" s="318"/>
      <c r="DQ14" s="199"/>
      <c r="DR14" s="199"/>
      <c r="DS14" s="319"/>
      <c r="DT14" s="327"/>
      <c r="DU14" s="327"/>
      <c r="DV14" s="327"/>
      <c r="DW14" s="328"/>
      <c r="DX14" s="318"/>
      <c r="DY14" s="199"/>
      <c r="DZ14" s="199"/>
      <c r="EA14" s="199"/>
      <c r="EB14" s="318"/>
      <c r="EC14" s="199"/>
      <c r="ED14" s="199"/>
      <c r="EE14" s="199"/>
      <c r="EF14" s="318"/>
      <c r="EG14" s="199"/>
      <c r="EH14" s="199"/>
      <c r="EI14" s="318"/>
      <c r="EJ14" s="199"/>
      <c r="EK14" s="199"/>
      <c r="EL14" s="319"/>
      <c r="EM14" s="327"/>
      <c r="EN14" s="327"/>
      <c r="EO14" s="327"/>
      <c r="EP14" s="328"/>
      <c r="ER14" s="151">
        <v>93</v>
      </c>
      <c r="ES14" s="321">
        <v>11</v>
      </c>
      <c r="ET14" s="333">
        <f t="shared" si="10"/>
        <v>0</v>
      </c>
      <c r="EU14" s="334">
        <f t="shared" si="11"/>
        <v>0</v>
      </c>
      <c r="EV14" s="334">
        <f t="shared" si="12"/>
        <v>0</v>
      </c>
      <c r="EW14" s="176">
        <f t="shared" si="13"/>
        <v>0</v>
      </c>
      <c r="EX14" s="326"/>
      <c r="EY14" s="327"/>
      <c r="EZ14" s="327"/>
      <c r="FA14" s="327"/>
      <c r="FB14" s="327"/>
      <c r="FC14" s="327"/>
      <c r="FD14" s="327"/>
      <c r="FE14" s="327"/>
      <c r="FF14" s="327"/>
      <c r="FG14" s="327"/>
      <c r="FH14" s="327"/>
      <c r="FI14" s="327"/>
      <c r="FJ14" s="327"/>
      <c r="FK14" s="328"/>
      <c r="FM14" s="323"/>
      <c r="FN14" s="321">
        <v>11</v>
      </c>
      <c r="FO14" s="333">
        <f t="shared" si="14"/>
        <v>0</v>
      </c>
      <c r="FP14" s="334">
        <f t="shared" si="15"/>
        <v>0</v>
      </c>
      <c r="FQ14" s="334">
        <f t="shared" si="16"/>
        <v>0</v>
      </c>
      <c r="FR14" s="176">
        <f t="shared" si="17"/>
        <v>0</v>
      </c>
      <c r="FS14" s="326"/>
      <c r="FT14" s="327"/>
      <c r="FU14" s="327"/>
      <c r="FV14" s="328"/>
      <c r="FW14" s="332"/>
      <c r="FX14" s="327"/>
      <c r="FY14" s="328"/>
      <c r="FZ14" s="332"/>
      <c r="GA14" s="327"/>
      <c r="GB14" s="327"/>
      <c r="GC14" s="328"/>
      <c r="GD14" s="332"/>
      <c r="GE14" s="327"/>
      <c r="GF14" s="328"/>
    </row>
    <row r="15" spans="2:188" x14ac:dyDescent="0.2">
      <c r="B15" s="151">
        <v>73</v>
      </c>
      <c r="C15" s="323">
        <f t="shared" si="18"/>
        <v>11</v>
      </c>
      <c r="D15" s="324">
        <f t="shared" si="0"/>
        <v>0</v>
      </c>
      <c r="E15" s="325">
        <f t="shared" si="1"/>
        <v>0</v>
      </c>
      <c r="F15" s="325">
        <f t="shared" si="2"/>
        <v>0</v>
      </c>
      <c r="G15" s="176">
        <f t="shared" si="3"/>
        <v>0</v>
      </c>
      <c r="H15" s="326"/>
      <c r="I15" s="327"/>
      <c r="J15" s="327"/>
      <c r="K15" s="327"/>
      <c r="L15" s="327"/>
      <c r="M15" s="327"/>
      <c r="N15" s="327"/>
      <c r="O15" s="327"/>
      <c r="P15" s="327"/>
      <c r="Q15" s="327"/>
      <c r="R15" s="327"/>
      <c r="S15" s="327"/>
      <c r="T15" s="327"/>
      <c r="U15" s="327"/>
      <c r="V15" s="327"/>
      <c r="W15" s="327"/>
      <c r="X15" s="327"/>
      <c r="Y15" s="327"/>
      <c r="Z15" s="328"/>
      <c r="AB15" s="151">
        <v>47</v>
      </c>
      <c r="AC15" s="329">
        <v>12</v>
      </c>
      <c r="AD15" s="324" t="str">
        <f t="shared" si="4"/>
        <v>Margareta</v>
      </c>
      <c r="AE15" s="325" t="str">
        <f t="shared" si="5"/>
        <v>Sasse</v>
      </c>
      <c r="AF15" s="325" t="str">
        <f t="shared" si="6"/>
        <v>Västra Frölunda</v>
      </c>
      <c r="AG15" s="176">
        <f t="shared" si="7"/>
        <v>0</v>
      </c>
      <c r="AH15" s="326"/>
      <c r="AI15" s="327"/>
      <c r="AJ15" s="327"/>
      <c r="AK15" s="327"/>
      <c r="AL15" s="327"/>
      <c r="AM15" s="327"/>
      <c r="AN15" s="327"/>
      <c r="AO15" s="327"/>
      <c r="AP15" s="327"/>
      <c r="AQ15" s="327"/>
      <c r="AR15" s="327"/>
      <c r="AS15" s="327"/>
      <c r="AT15" s="327"/>
      <c r="AU15" s="327"/>
      <c r="AV15" s="327"/>
      <c r="AW15" s="327"/>
      <c r="AX15" s="327"/>
      <c r="AY15" s="327"/>
      <c r="AZ15" s="328"/>
      <c r="BC15" s="205"/>
      <c r="BD15" s="203">
        <v>12</v>
      </c>
      <c r="BE15" s="203" t="s">
        <v>425</v>
      </c>
      <c r="BF15" s="330">
        <f t="shared" si="8"/>
        <v>0</v>
      </c>
      <c r="BG15" s="326"/>
      <c r="BH15" s="327"/>
      <c r="BI15" s="327"/>
      <c r="BJ15" s="327"/>
      <c r="BK15" s="327"/>
      <c r="BL15" s="327"/>
      <c r="BM15" s="327"/>
      <c r="BN15" s="327"/>
      <c r="BO15" s="327"/>
      <c r="BP15" s="327"/>
      <c r="BQ15" s="327"/>
      <c r="BR15" s="327"/>
      <c r="BS15" s="327"/>
      <c r="BT15" s="327"/>
      <c r="BU15" s="327"/>
      <c r="BV15" s="327"/>
      <c r="BW15" s="327"/>
      <c r="BX15" s="327"/>
      <c r="BY15" s="327"/>
      <c r="BZ15" s="327"/>
      <c r="CA15" s="327"/>
      <c r="CB15" s="327"/>
      <c r="CC15" s="327"/>
      <c r="CD15" s="327"/>
      <c r="CE15" s="327"/>
      <c r="CF15" s="327"/>
      <c r="CG15" s="327"/>
      <c r="CH15" s="327"/>
      <c r="CI15" s="327"/>
      <c r="CJ15" s="327"/>
      <c r="CK15" s="327"/>
      <c r="CL15" s="327"/>
      <c r="CM15" s="327"/>
      <c r="CN15" s="327"/>
      <c r="CO15" s="327"/>
      <c r="CP15" s="327"/>
      <c r="CQ15" s="327"/>
      <c r="CR15" s="328"/>
      <c r="CS15" s="327"/>
      <c r="CT15" s="327"/>
      <c r="CU15" s="327"/>
      <c r="CV15" s="328"/>
      <c r="CY15" s="203"/>
      <c r="CZ15" s="330">
        <f t="shared" si="9"/>
        <v>0</v>
      </c>
      <c r="DA15" s="318"/>
      <c r="DB15" s="199"/>
      <c r="DC15" s="199"/>
      <c r="DD15" s="319"/>
      <c r="DE15" s="318"/>
      <c r="DF15" s="199"/>
      <c r="DG15" s="199"/>
      <c r="DH15" s="199"/>
      <c r="DI15" s="318"/>
      <c r="DJ15" s="199"/>
      <c r="DK15" s="199"/>
      <c r="DL15" s="199"/>
      <c r="DM15" s="318"/>
      <c r="DN15" s="199"/>
      <c r="DO15" s="199"/>
      <c r="DP15" s="318"/>
      <c r="DQ15" s="199"/>
      <c r="DR15" s="199"/>
      <c r="DS15" s="319"/>
      <c r="DT15" s="327"/>
      <c r="DU15" s="327"/>
      <c r="DV15" s="327"/>
      <c r="DW15" s="328"/>
      <c r="DX15" s="318"/>
      <c r="DY15" s="199"/>
      <c r="DZ15" s="199"/>
      <c r="EA15" s="199"/>
      <c r="EB15" s="318"/>
      <c r="EC15" s="199"/>
      <c r="ED15" s="199"/>
      <c r="EE15" s="199"/>
      <c r="EF15" s="318"/>
      <c r="EG15" s="199"/>
      <c r="EH15" s="199"/>
      <c r="EI15" s="318"/>
      <c r="EJ15" s="199"/>
      <c r="EK15" s="199"/>
      <c r="EL15" s="319"/>
      <c r="EM15" s="327"/>
      <c r="EN15" s="327"/>
      <c r="EO15" s="327"/>
      <c r="EP15" s="328"/>
      <c r="ER15" s="323"/>
      <c r="ES15" s="323">
        <v>12</v>
      </c>
      <c r="ET15" s="333">
        <f t="shared" si="10"/>
        <v>0</v>
      </c>
      <c r="EU15" s="334">
        <f t="shared" si="11"/>
        <v>0</v>
      </c>
      <c r="EV15" s="334">
        <f t="shared" si="12"/>
        <v>0</v>
      </c>
      <c r="EW15" s="176">
        <f t="shared" si="13"/>
        <v>0</v>
      </c>
      <c r="EX15" s="326"/>
      <c r="EY15" s="327"/>
      <c r="EZ15" s="327"/>
      <c r="FA15" s="327"/>
      <c r="FB15" s="327"/>
      <c r="FC15" s="327"/>
      <c r="FD15" s="327"/>
      <c r="FE15" s="327"/>
      <c r="FF15" s="327"/>
      <c r="FG15" s="327"/>
      <c r="FH15" s="327"/>
      <c r="FI15" s="327"/>
      <c r="FJ15" s="327"/>
      <c r="FK15" s="328"/>
      <c r="FM15" s="342"/>
      <c r="FN15" s="321">
        <v>12</v>
      </c>
      <c r="FO15" s="333">
        <f t="shared" si="14"/>
        <v>0</v>
      </c>
      <c r="FP15" s="334">
        <f t="shared" si="15"/>
        <v>0</v>
      </c>
      <c r="FQ15" s="334">
        <f t="shared" si="16"/>
        <v>0</v>
      </c>
      <c r="FR15" s="176">
        <f t="shared" si="17"/>
        <v>0</v>
      </c>
      <c r="FS15" s="326"/>
      <c r="FT15" s="327"/>
      <c r="FU15" s="327"/>
      <c r="FV15" s="328"/>
      <c r="FW15" s="332"/>
      <c r="FX15" s="327"/>
      <c r="FY15" s="328"/>
      <c r="FZ15" s="332"/>
      <c r="GA15" s="327"/>
      <c r="GB15" s="327"/>
      <c r="GC15" s="328"/>
      <c r="GD15" s="332"/>
      <c r="GE15" s="327"/>
      <c r="GF15" s="328"/>
    </row>
    <row r="16" spans="2:188" x14ac:dyDescent="0.2">
      <c r="B16" s="151">
        <v>74</v>
      </c>
      <c r="C16" s="323">
        <f t="shared" si="18"/>
        <v>12</v>
      </c>
      <c r="D16" s="324">
        <f t="shared" si="0"/>
        <v>0</v>
      </c>
      <c r="E16" s="325">
        <f t="shared" si="1"/>
        <v>0</v>
      </c>
      <c r="F16" s="325">
        <f t="shared" si="2"/>
        <v>0</v>
      </c>
      <c r="G16" s="176">
        <f t="shared" si="3"/>
        <v>0</v>
      </c>
      <c r="H16" s="326"/>
      <c r="I16" s="327"/>
      <c r="J16" s="327"/>
      <c r="K16" s="327"/>
      <c r="L16" s="327"/>
      <c r="M16" s="327"/>
      <c r="N16" s="327"/>
      <c r="O16" s="327"/>
      <c r="P16" s="327"/>
      <c r="Q16" s="327"/>
      <c r="R16" s="327"/>
      <c r="S16" s="327"/>
      <c r="T16" s="327"/>
      <c r="U16" s="327"/>
      <c r="V16" s="327"/>
      <c r="W16" s="327"/>
      <c r="X16" s="327"/>
      <c r="Y16" s="327"/>
      <c r="Z16" s="328"/>
      <c r="AB16" s="151">
        <v>48</v>
      </c>
      <c r="AC16" s="329">
        <v>13</v>
      </c>
      <c r="AD16" s="324" t="str">
        <f t="shared" si="4"/>
        <v>Niclas</v>
      </c>
      <c r="AE16" s="325" t="str">
        <f t="shared" si="5"/>
        <v>Seholm</v>
      </c>
      <c r="AF16" s="325" t="str">
        <f t="shared" si="6"/>
        <v>Västra Frölunda</v>
      </c>
      <c r="AG16" s="176">
        <f t="shared" si="7"/>
        <v>0</v>
      </c>
      <c r="AH16" s="326"/>
      <c r="AI16" s="327"/>
      <c r="AJ16" s="327"/>
      <c r="AK16" s="327"/>
      <c r="AL16" s="327"/>
      <c r="AM16" s="327"/>
      <c r="AN16" s="327"/>
      <c r="AO16" s="327"/>
      <c r="AP16" s="327"/>
      <c r="AQ16" s="327"/>
      <c r="AR16" s="327"/>
      <c r="AS16" s="327"/>
      <c r="AT16" s="327"/>
      <c r="AU16" s="327"/>
      <c r="AV16" s="327"/>
      <c r="AW16" s="327"/>
      <c r="AX16" s="327"/>
      <c r="AY16" s="327"/>
      <c r="AZ16" s="328"/>
      <c r="BC16" s="205"/>
      <c r="BD16" s="203">
        <v>13</v>
      </c>
      <c r="BE16" s="203" t="s">
        <v>426</v>
      </c>
      <c r="BF16" s="330">
        <f t="shared" si="8"/>
        <v>0</v>
      </c>
      <c r="BG16" s="326"/>
      <c r="BH16" s="327"/>
      <c r="BI16" s="327"/>
      <c r="BJ16" s="327"/>
      <c r="BK16" s="327"/>
      <c r="BL16" s="327"/>
      <c r="BM16" s="327"/>
      <c r="BN16" s="327"/>
      <c r="BO16" s="327"/>
      <c r="BP16" s="327"/>
      <c r="BQ16" s="327"/>
      <c r="BR16" s="327"/>
      <c r="BS16" s="327"/>
      <c r="BT16" s="327"/>
      <c r="BU16" s="327"/>
      <c r="BV16" s="327"/>
      <c r="BW16" s="327"/>
      <c r="BX16" s="327"/>
      <c r="BY16" s="327"/>
      <c r="BZ16" s="327"/>
      <c r="CA16" s="327"/>
      <c r="CB16" s="327"/>
      <c r="CC16" s="327"/>
      <c r="CD16" s="327"/>
      <c r="CE16" s="327"/>
      <c r="CF16" s="327"/>
      <c r="CG16" s="327"/>
      <c r="CH16" s="327"/>
      <c r="CI16" s="327"/>
      <c r="CJ16" s="327"/>
      <c r="CK16" s="327"/>
      <c r="CL16" s="327"/>
      <c r="CM16" s="327"/>
      <c r="CN16" s="327"/>
      <c r="CO16" s="327"/>
      <c r="CP16" s="327"/>
      <c r="CQ16" s="327"/>
      <c r="CR16" s="328"/>
      <c r="CS16" s="327"/>
      <c r="CT16" s="327"/>
      <c r="CU16" s="327"/>
      <c r="CV16" s="328"/>
      <c r="CY16" s="203"/>
      <c r="CZ16" s="330">
        <f t="shared" si="9"/>
        <v>0</v>
      </c>
      <c r="DA16" s="318"/>
      <c r="DB16" s="199"/>
      <c r="DC16" s="199"/>
      <c r="DD16" s="319"/>
      <c r="DE16" s="318"/>
      <c r="DF16" s="199"/>
      <c r="DG16" s="199"/>
      <c r="DH16" s="199"/>
      <c r="DI16" s="318"/>
      <c r="DJ16" s="199"/>
      <c r="DK16" s="199"/>
      <c r="DL16" s="199"/>
      <c r="DM16" s="318"/>
      <c r="DN16" s="199"/>
      <c r="DO16" s="199"/>
      <c r="DP16" s="318"/>
      <c r="DQ16" s="199"/>
      <c r="DR16" s="199"/>
      <c r="DS16" s="319"/>
      <c r="DT16" s="327"/>
      <c r="DU16" s="327"/>
      <c r="DV16" s="327"/>
      <c r="DW16" s="328"/>
      <c r="DX16" s="318"/>
      <c r="DY16" s="199"/>
      <c r="DZ16" s="199"/>
      <c r="EA16" s="199"/>
      <c r="EB16" s="318"/>
      <c r="EC16" s="199"/>
      <c r="ED16" s="199"/>
      <c r="EE16" s="199"/>
      <c r="EF16" s="318"/>
      <c r="EG16" s="199"/>
      <c r="EH16" s="199"/>
      <c r="EI16" s="318"/>
      <c r="EJ16" s="199"/>
      <c r="EK16" s="199"/>
      <c r="EL16" s="319"/>
      <c r="EM16" s="327"/>
      <c r="EN16" s="327"/>
      <c r="EO16" s="327"/>
      <c r="EP16" s="328"/>
      <c r="ER16" s="323"/>
      <c r="ES16" s="321">
        <v>7</v>
      </c>
      <c r="ET16" s="333">
        <f t="shared" si="10"/>
        <v>0</v>
      </c>
      <c r="EU16" s="334">
        <f t="shared" si="11"/>
        <v>0</v>
      </c>
      <c r="EV16" s="334">
        <f t="shared" si="12"/>
        <v>0</v>
      </c>
      <c r="EW16" s="176">
        <f t="shared" si="13"/>
        <v>0</v>
      </c>
      <c r="EX16" s="326"/>
      <c r="EY16" s="327"/>
      <c r="EZ16" s="327"/>
      <c r="FA16" s="327"/>
      <c r="FB16" s="327"/>
      <c r="FC16" s="327"/>
      <c r="FD16" s="327"/>
      <c r="FE16" s="327"/>
      <c r="FF16" s="327"/>
      <c r="FG16" s="327"/>
      <c r="FH16" s="327"/>
      <c r="FI16" s="327"/>
      <c r="FJ16" s="327"/>
      <c r="FK16" s="328"/>
      <c r="FM16" s="323"/>
      <c r="FN16" s="321">
        <v>13</v>
      </c>
      <c r="FO16" s="333">
        <f t="shared" si="14"/>
        <v>0</v>
      </c>
      <c r="FP16" s="334">
        <f t="shared" si="15"/>
        <v>0</v>
      </c>
      <c r="FQ16" s="334">
        <f t="shared" si="16"/>
        <v>0</v>
      </c>
      <c r="FR16" s="176">
        <f t="shared" si="17"/>
        <v>0</v>
      </c>
      <c r="FS16" s="326"/>
      <c r="FT16" s="327"/>
      <c r="FU16" s="327"/>
      <c r="FV16" s="328"/>
      <c r="FW16" s="332"/>
      <c r="FX16" s="327"/>
      <c r="FY16" s="328"/>
      <c r="FZ16" s="332"/>
      <c r="GA16" s="327"/>
      <c r="GB16" s="327"/>
      <c r="GC16" s="328"/>
      <c r="GD16" s="332"/>
      <c r="GE16" s="327"/>
      <c r="GF16" s="328"/>
    </row>
    <row r="17" spans="2:188" x14ac:dyDescent="0.2">
      <c r="B17" s="343"/>
      <c r="C17" s="323">
        <f t="shared" si="18"/>
        <v>13</v>
      </c>
      <c r="D17" s="324">
        <f t="shared" si="0"/>
        <v>0</v>
      </c>
      <c r="E17" s="325">
        <f t="shared" si="1"/>
        <v>0</v>
      </c>
      <c r="F17" s="325">
        <f t="shared" si="2"/>
        <v>0</v>
      </c>
      <c r="G17" s="176">
        <f t="shared" si="3"/>
        <v>0</v>
      </c>
      <c r="H17" s="326"/>
      <c r="I17" s="327"/>
      <c r="J17" s="327"/>
      <c r="K17" s="327"/>
      <c r="L17" s="327"/>
      <c r="M17" s="327"/>
      <c r="N17" s="327"/>
      <c r="O17" s="327"/>
      <c r="P17" s="327"/>
      <c r="Q17" s="327"/>
      <c r="R17" s="327"/>
      <c r="S17" s="327"/>
      <c r="T17" s="327"/>
      <c r="U17" s="327"/>
      <c r="V17" s="327"/>
      <c r="W17" s="327"/>
      <c r="X17" s="327"/>
      <c r="Y17" s="327"/>
      <c r="Z17" s="328"/>
      <c r="AB17" s="151">
        <v>49</v>
      </c>
      <c r="AC17" s="329">
        <v>14</v>
      </c>
      <c r="AD17" s="324" t="str">
        <f t="shared" si="4"/>
        <v>Cathrin</v>
      </c>
      <c r="AE17" s="325" t="str">
        <f t="shared" si="5"/>
        <v>Uvestedt</v>
      </c>
      <c r="AF17" s="325" t="str">
        <f t="shared" si="6"/>
        <v>Västra Frölunda</v>
      </c>
      <c r="AG17" s="176">
        <f t="shared" si="7"/>
        <v>0</v>
      </c>
      <c r="AH17" s="326"/>
      <c r="AI17" s="327"/>
      <c r="AJ17" s="327"/>
      <c r="AK17" s="327"/>
      <c r="AL17" s="327"/>
      <c r="AM17" s="327"/>
      <c r="AN17" s="327"/>
      <c r="AO17" s="327"/>
      <c r="AP17" s="327"/>
      <c r="AQ17" s="327"/>
      <c r="AR17" s="327"/>
      <c r="AS17" s="327"/>
      <c r="AT17" s="327"/>
      <c r="AU17" s="327"/>
      <c r="AV17" s="327"/>
      <c r="AW17" s="327"/>
      <c r="AX17" s="327"/>
      <c r="AY17" s="327"/>
      <c r="AZ17" s="328"/>
      <c r="BC17" s="205"/>
      <c r="BD17" s="203">
        <v>14</v>
      </c>
      <c r="BE17" s="203" t="s">
        <v>84</v>
      </c>
      <c r="BF17" s="330">
        <f t="shared" si="8"/>
        <v>0</v>
      </c>
      <c r="BG17" s="326"/>
      <c r="BH17" s="327"/>
      <c r="BI17" s="327"/>
      <c r="BJ17" s="327"/>
      <c r="BK17" s="327"/>
      <c r="BL17" s="327"/>
      <c r="BM17" s="327"/>
      <c r="BN17" s="327"/>
      <c r="BO17" s="327"/>
      <c r="BP17" s="327"/>
      <c r="BQ17" s="327"/>
      <c r="BR17" s="327"/>
      <c r="BS17" s="327"/>
      <c r="BT17" s="327"/>
      <c r="BU17" s="327"/>
      <c r="BV17" s="327"/>
      <c r="BW17" s="327"/>
      <c r="BX17" s="327"/>
      <c r="BY17" s="327"/>
      <c r="BZ17" s="327"/>
      <c r="CA17" s="327"/>
      <c r="CB17" s="327"/>
      <c r="CC17" s="327"/>
      <c r="CD17" s="327"/>
      <c r="CE17" s="327"/>
      <c r="CF17" s="327"/>
      <c r="CG17" s="327"/>
      <c r="CH17" s="327"/>
      <c r="CI17" s="327"/>
      <c r="CJ17" s="327"/>
      <c r="CK17" s="327"/>
      <c r="CL17" s="327"/>
      <c r="CM17" s="327"/>
      <c r="CN17" s="327"/>
      <c r="CO17" s="327"/>
      <c r="CP17" s="327"/>
      <c r="CQ17" s="327"/>
      <c r="CR17" s="328"/>
      <c r="CS17" s="327"/>
      <c r="CT17" s="327"/>
      <c r="CU17" s="327"/>
      <c r="CV17" s="328"/>
      <c r="CY17" s="203"/>
      <c r="CZ17" s="330">
        <f t="shared" si="9"/>
        <v>0</v>
      </c>
      <c r="DA17" s="318"/>
      <c r="DB17" s="199"/>
      <c r="DC17" s="199"/>
      <c r="DD17" s="319"/>
      <c r="DE17" s="318"/>
      <c r="DF17" s="199"/>
      <c r="DG17" s="199"/>
      <c r="DH17" s="199"/>
      <c r="DI17" s="318"/>
      <c r="DJ17" s="199"/>
      <c r="DK17" s="199"/>
      <c r="DL17" s="199"/>
      <c r="DM17" s="318"/>
      <c r="DN17" s="199"/>
      <c r="DO17" s="199"/>
      <c r="DP17" s="318"/>
      <c r="DQ17" s="199"/>
      <c r="DR17" s="199"/>
      <c r="DS17" s="319"/>
      <c r="DT17" s="327"/>
      <c r="DU17" s="327"/>
      <c r="DV17" s="327"/>
      <c r="DW17" s="328"/>
      <c r="DX17" s="318"/>
      <c r="DY17" s="199"/>
      <c r="DZ17" s="199"/>
      <c r="EA17" s="199"/>
      <c r="EB17" s="318"/>
      <c r="EC17" s="199"/>
      <c r="ED17" s="199"/>
      <c r="EE17" s="199"/>
      <c r="EF17" s="318"/>
      <c r="EG17" s="199"/>
      <c r="EH17" s="199"/>
      <c r="EI17" s="318"/>
      <c r="EJ17" s="199"/>
      <c r="EK17" s="199"/>
      <c r="EL17" s="319"/>
      <c r="EM17" s="327"/>
      <c r="EN17" s="327"/>
      <c r="EO17" s="327"/>
      <c r="EP17" s="328"/>
      <c r="ER17" s="206"/>
      <c r="ES17" s="321">
        <v>12</v>
      </c>
      <c r="ET17" s="333">
        <f t="shared" si="10"/>
        <v>0</v>
      </c>
      <c r="EU17" s="334">
        <f t="shared" si="11"/>
        <v>0</v>
      </c>
      <c r="EV17" s="334">
        <f t="shared" si="12"/>
        <v>0</v>
      </c>
      <c r="EW17" s="176">
        <f t="shared" si="13"/>
        <v>0</v>
      </c>
      <c r="EX17" s="326"/>
      <c r="EY17" s="327"/>
      <c r="EZ17" s="327"/>
      <c r="FA17" s="327"/>
      <c r="FB17" s="327"/>
      <c r="FC17" s="327"/>
      <c r="FD17" s="327"/>
      <c r="FE17" s="327"/>
      <c r="FF17" s="327"/>
      <c r="FG17" s="327"/>
      <c r="FH17" s="327"/>
      <c r="FI17" s="327"/>
      <c r="FJ17" s="327"/>
      <c r="FK17" s="328"/>
      <c r="FO17" s="333">
        <f t="shared" si="14"/>
        <v>0</v>
      </c>
      <c r="FP17" s="334">
        <f t="shared" si="15"/>
        <v>0</v>
      </c>
      <c r="FQ17" s="334">
        <f t="shared" si="16"/>
        <v>0</v>
      </c>
      <c r="FR17" s="317">
        <f t="shared" si="17"/>
        <v>0</v>
      </c>
      <c r="FS17" s="318"/>
      <c r="FT17" s="199"/>
      <c r="FU17" s="199"/>
      <c r="FV17" s="319"/>
      <c r="FW17" s="199"/>
      <c r="FX17" s="199"/>
      <c r="FY17" s="319"/>
      <c r="FZ17" s="318"/>
      <c r="GA17" s="199"/>
      <c r="GB17" s="199"/>
      <c r="GC17" s="319"/>
      <c r="GD17" s="199"/>
      <c r="GE17" s="199"/>
      <c r="GF17" s="319"/>
    </row>
    <row r="18" spans="2:188" x14ac:dyDescent="0.2">
      <c r="B18" s="344"/>
      <c r="C18" s="323">
        <f t="shared" si="18"/>
        <v>14</v>
      </c>
      <c r="D18" s="324">
        <f t="shared" si="0"/>
        <v>0</v>
      </c>
      <c r="E18" s="325">
        <f t="shared" si="1"/>
        <v>0</v>
      </c>
      <c r="F18" s="325">
        <f t="shared" si="2"/>
        <v>0</v>
      </c>
      <c r="G18" s="176">
        <f t="shared" si="3"/>
        <v>0</v>
      </c>
      <c r="H18" s="326"/>
      <c r="I18" s="327"/>
      <c r="J18" s="327"/>
      <c r="K18" s="327"/>
      <c r="L18" s="327"/>
      <c r="M18" s="327"/>
      <c r="N18" s="327"/>
      <c r="O18" s="327"/>
      <c r="P18" s="327"/>
      <c r="Q18" s="327"/>
      <c r="R18" s="327"/>
      <c r="S18" s="327"/>
      <c r="T18" s="327"/>
      <c r="U18" s="327"/>
      <c r="V18" s="327"/>
      <c r="W18" s="327"/>
      <c r="X18" s="327"/>
      <c r="Y18" s="327"/>
      <c r="Z18" s="328"/>
      <c r="AB18" s="151">
        <v>58</v>
      </c>
      <c r="AC18" s="329">
        <v>15</v>
      </c>
      <c r="AD18" s="324" t="str">
        <f t="shared" si="4"/>
        <v>Johan</v>
      </c>
      <c r="AE18" s="325" t="str">
        <f t="shared" si="5"/>
        <v>Pettersson</v>
      </c>
      <c r="AF18" s="325" t="str">
        <f t="shared" si="6"/>
        <v>Östergarns IK</v>
      </c>
      <c r="AG18" s="176">
        <f t="shared" si="7"/>
        <v>0</v>
      </c>
      <c r="AH18" s="326"/>
      <c r="AI18" s="327"/>
      <c r="AJ18" s="327"/>
      <c r="AK18" s="327"/>
      <c r="AL18" s="327"/>
      <c r="AM18" s="327"/>
      <c r="AN18" s="327"/>
      <c r="AO18" s="327"/>
      <c r="AP18" s="327"/>
      <c r="AQ18" s="327"/>
      <c r="AR18" s="327"/>
      <c r="AS18" s="327"/>
      <c r="AT18" s="327"/>
      <c r="AU18" s="327"/>
      <c r="AV18" s="327"/>
      <c r="AW18" s="327"/>
      <c r="AX18" s="327"/>
      <c r="AY18" s="327"/>
      <c r="AZ18" s="328"/>
      <c r="BC18" s="205"/>
      <c r="BD18" s="203">
        <v>15</v>
      </c>
      <c r="BE18" s="203" t="s">
        <v>144</v>
      </c>
      <c r="BF18" s="330">
        <f t="shared" si="8"/>
        <v>0</v>
      </c>
      <c r="BG18" s="326"/>
      <c r="BH18" s="327"/>
      <c r="BI18" s="327"/>
      <c r="BJ18" s="327"/>
      <c r="BK18" s="327"/>
      <c r="BL18" s="327"/>
      <c r="BM18" s="327"/>
      <c r="BN18" s="327"/>
      <c r="BO18" s="327"/>
      <c r="BP18" s="327"/>
      <c r="BQ18" s="327"/>
      <c r="BR18" s="327"/>
      <c r="BS18" s="327"/>
      <c r="BT18" s="327"/>
      <c r="BU18" s="327"/>
      <c r="BV18" s="327"/>
      <c r="BW18" s="327"/>
      <c r="BX18" s="327"/>
      <c r="BY18" s="327"/>
      <c r="BZ18" s="327"/>
      <c r="CA18" s="327"/>
      <c r="CB18" s="327"/>
      <c r="CC18" s="327"/>
      <c r="CD18" s="327"/>
      <c r="CE18" s="327"/>
      <c r="CF18" s="327"/>
      <c r="CG18" s="327"/>
      <c r="CH18" s="327"/>
      <c r="CI18" s="327"/>
      <c r="CJ18" s="327"/>
      <c r="CK18" s="327"/>
      <c r="CL18" s="327"/>
      <c r="CM18" s="327"/>
      <c r="CN18" s="327"/>
      <c r="CO18" s="327"/>
      <c r="CP18" s="327"/>
      <c r="CQ18" s="327"/>
      <c r="CR18" s="328"/>
      <c r="CS18" s="327"/>
      <c r="CT18" s="327"/>
      <c r="CU18" s="327"/>
      <c r="CV18" s="328"/>
      <c r="CY18" s="203"/>
      <c r="CZ18" s="330">
        <f t="shared" si="9"/>
        <v>0</v>
      </c>
      <c r="DA18" s="318"/>
      <c r="DB18" s="199"/>
      <c r="DC18" s="199"/>
      <c r="DD18" s="319"/>
      <c r="DE18" s="318"/>
      <c r="DF18" s="199"/>
      <c r="DG18" s="199"/>
      <c r="DH18" s="199"/>
      <c r="DI18" s="318"/>
      <c r="DJ18" s="199"/>
      <c r="DK18" s="199"/>
      <c r="DL18" s="199"/>
      <c r="DM18" s="318"/>
      <c r="DN18" s="199"/>
      <c r="DO18" s="199"/>
      <c r="DP18" s="318"/>
      <c r="DQ18" s="199"/>
      <c r="DR18" s="199"/>
      <c r="DS18" s="319"/>
      <c r="DT18" s="327"/>
      <c r="DU18" s="327"/>
      <c r="DV18" s="327"/>
      <c r="DW18" s="328"/>
      <c r="DX18" s="318"/>
      <c r="DY18" s="199"/>
      <c r="DZ18" s="199"/>
      <c r="EA18" s="199"/>
      <c r="EB18" s="318"/>
      <c r="EC18" s="199"/>
      <c r="ED18" s="199"/>
      <c r="EE18" s="199"/>
      <c r="EF18" s="318"/>
      <c r="EG18" s="199"/>
      <c r="EH18" s="199"/>
      <c r="EI18" s="318"/>
      <c r="EJ18" s="199"/>
      <c r="EK18" s="199"/>
      <c r="EL18" s="319"/>
      <c r="EM18" s="327"/>
      <c r="EN18" s="327"/>
      <c r="EO18" s="327"/>
      <c r="EP18" s="328"/>
      <c r="ER18" s="206"/>
      <c r="ES18" s="321">
        <v>12</v>
      </c>
      <c r="ET18" s="333">
        <f t="shared" si="10"/>
        <v>0</v>
      </c>
      <c r="EU18" s="334">
        <f t="shared" si="11"/>
        <v>0</v>
      </c>
      <c r="EV18" s="334">
        <f t="shared" si="12"/>
        <v>0</v>
      </c>
      <c r="EW18" s="176">
        <f t="shared" si="13"/>
        <v>0</v>
      </c>
      <c r="EX18" s="326"/>
      <c r="EY18" s="327"/>
      <c r="EZ18" s="327"/>
      <c r="FA18" s="327"/>
      <c r="FB18" s="327"/>
      <c r="FC18" s="327"/>
      <c r="FD18" s="327"/>
      <c r="FE18" s="327"/>
      <c r="FF18" s="327"/>
      <c r="FG18" s="327"/>
      <c r="FH18" s="327"/>
      <c r="FI18" s="327"/>
      <c r="FJ18" s="327"/>
      <c r="FK18" s="328"/>
      <c r="FO18" s="333">
        <f t="shared" si="14"/>
        <v>0</v>
      </c>
      <c r="FP18" s="334">
        <f t="shared" si="15"/>
        <v>0</v>
      </c>
      <c r="FQ18" s="334">
        <f t="shared" si="16"/>
        <v>0</v>
      </c>
      <c r="FR18" s="330">
        <f t="shared" si="17"/>
        <v>0</v>
      </c>
      <c r="FS18" s="318"/>
      <c r="FT18" s="199"/>
      <c r="FU18" s="199"/>
      <c r="FV18" s="319"/>
      <c r="FW18" s="199"/>
      <c r="FX18" s="199"/>
      <c r="FY18" s="319"/>
      <c r="FZ18" s="318"/>
      <c r="GA18" s="199"/>
      <c r="GB18" s="199"/>
      <c r="GC18" s="199"/>
      <c r="GD18" s="318"/>
      <c r="GE18" s="199"/>
      <c r="GF18" s="319"/>
    </row>
    <row r="19" spans="2:188" x14ac:dyDescent="0.2">
      <c r="B19" s="345"/>
      <c r="C19" s="323">
        <f t="shared" si="18"/>
        <v>15</v>
      </c>
      <c r="D19" s="324">
        <f t="shared" si="0"/>
        <v>0</v>
      </c>
      <c r="E19" s="325">
        <f t="shared" si="1"/>
        <v>0</v>
      </c>
      <c r="F19" s="325">
        <f t="shared" si="2"/>
        <v>0</v>
      </c>
      <c r="G19" s="176">
        <f t="shared" si="3"/>
        <v>0</v>
      </c>
      <c r="H19" s="326"/>
      <c r="I19" s="327"/>
      <c r="J19" s="327"/>
      <c r="K19" s="327"/>
      <c r="L19" s="327"/>
      <c r="M19" s="327"/>
      <c r="N19" s="327"/>
      <c r="O19" s="327"/>
      <c r="P19" s="327"/>
      <c r="Q19" s="327"/>
      <c r="R19" s="327"/>
      <c r="S19" s="327"/>
      <c r="T19" s="327"/>
      <c r="U19" s="327"/>
      <c r="V19" s="327"/>
      <c r="W19" s="327"/>
      <c r="X19" s="327"/>
      <c r="Y19" s="327"/>
      <c r="Z19" s="328"/>
      <c r="AB19" s="151">
        <v>59</v>
      </c>
      <c r="AC19" s="329">
        <v>16</v>
      </c>
      <c r="AD19" s="324" t="str">
        <f t="shared" si="4"/>
        <v>Johan</v>
      </c>
      <c r="AE19" s="325" t="str">
        <f t="shared" si="5"/>
        <v>Pettersson</v>
      </c>
      <c r="AF19" s="325" t="str">
        <f t="shared" si="6"/>
        <v>Östergarns IK</v>
      </c>
      <c r="AG19" s="176">
        <f t="shared" si="7"/>
        <v>0</v>
      </c>
      <c r="AH19" s="326"/>
      <c r="AI19" s="327"/>
      <c r="AJ19" s="327"/>
      <c r="AK19" s="327"/>
      <c r="AL19" s="327"/>
      <c r="AM19" s="327"/>
      <c r="AN19" s="327"/>
      <c r="AO19" s="327"/>
      <c r="AP19" s="327"/>
      <c r="AQ19" s="327"/>
      <c r="AR19" s="327"/>
      <c r="AS19" s="327"/>
      <c r="AT19" s="327"/>
      <c r="AU19" s="327"/>
      <c r="AV19" s="327"/>
      <c r="AW19" s="327"/>
      <c r="AX19" s="327"/>
      <c r="AY19" s="327"/>
      <c r="AZ19" s="328"/>
      <c r="BC19" s="205"/>
      <c r="BD19" s="203">
        <v>16</v>
      </c>
      <c r="BE19" s="203"/>
      <c r="BF19" s="330">
        <f t="shared" si="8"/>
        <v>0</v>
      </c>
      <c r="BG19" s="326"/>
      <c r="BH19" s="327"/>
      <c r="BI19" s="327"/>
      <c r="BJ19" s="327"/>
      <c r="BK19" s="327"/>
      <c r="BL19" s="327"/>
      <c r="BM19" s="327"/>
      <c r="BN19" s="327"/>
      <c r="BO19" s="327"/>
      <c r="BP19" s="327"/>
      <c r="BQ19" s="327"/>
      <c r="BR19" s="327"/>
      <c r="BS19" s="327"/>
      <c r="BT19" s="327"/>
      <c r="BU19" s="327"/>
      <c r="BV19" s="327"/>
      <c r="BW19" s="327"/>
      <c r="BX19" s="327"/>
      <c r="BY19" s="327"/>
      <c r="BZ19" s="327"/>
      <c r="CA19" s="327"/>
      <c r="CB19" s="327"/>
      <c r="CC19" s="327"/>
      <c r="CD19" s="327"/>
      <c r="CE19" s="327"/>
      <c r="CF19" s="327"/>
      <c r="CG19" s="327"/>
      <c r="CH19" s="327"/>
      <c r="CI19" s="327"/>
      <c r="CJ19" s="327"/>
      <c r="CK19" s="327"/>
      <c r="CL19" s="327"/>
      <c r="CM19" s="327"/>
      <c r="CN19" s="327"/>
      <c r="CO19" s="327"/>
      <c r="CP19" s="327"/>
      <c r="CQ19" s="327"/>
      <c r="CR19" s="331"/>
      <c r="CS19" s="327"/>
      <c r="CT19" s="327"/>
      <c r="CU19" s="327"/>
      <c r="CV19" s="328"/>
      <c r="CZ19" s="330">
        <f t="shared" si="9"/>
        <v>0</v>
      </c>
      <c r="DT19" s="327"/>
      <c r="DU19" s="327"/>
      <c r="DV19" s="327"/>
      <c r="DW19" s="328"/>
      <c r="EM19" s="327"/>
      <c r="EN19" s="327"/>
      <c r="EO19" s="327"/>
      <c r="EP19" s="328"/>
      <c r="ER19" s="346"/>
      <c r="ES19" s="321">
        <v>12</v>
      </c>
      <c r="ET19" s="333">
        <f t="shared" si="10"/>
        <v>0</v>
      </c>
      <c r="EU19" s="334">
        <f t="shared" si="11"/>
        <v>0</v>
      </c>
      <c r="EV19" s="334">
        <f t="shared" si="12"/>
        <v>0</v>
      </c>
      <c r="EW19" s="176">
        <f t="shared" si="13"/>
        <v>0</v>
      </c>
      <c r="EX19" s="326"/>
      <c r="EY19" s="327"/>
      <c r="EZ19" s="327"/>
      <c r="FA19" s="327"/>
      <c r="FB19" s="327"/>
      <c r="FC19" s="327"/>
      <c r="FD19" s="327"/>
      <c r="FE19" s="327"/>
      <c r="FF19" s="327"/>
      <c r="FG19" s="327"/>
      <c r="FH19" s="327"/>
      <c r="FI19" s="327"/>
      <c r="FJ19" s="327"/>
      <c r="FK19" s="328"/>
      <c r="FO19" s="333">
        <f t="shared" si="14"/>
        <v>0</v>
      </c>
      <c r="FP19" s="334">
        <f t="shared" si="15"/>
        <v>0</v>
      </c>
      <c r="FQ19" s="334">
        <f t="shared" si="16"/>
        <v>0</v>
      </c>
      <c r="FR19" s="330">
        <f t="shared" si="17"/>
        <v>0</v>
      </c>
      <c r="FS19" s="318"/>
      <c r="FT19" s="199"/>
      <c r="FU19" s="199"/>
      <c r="FV19" s="199"/>
      <c r="FW19" s="318"/>
      <c r="FX19" s="199"/>
      <c r="FY19" s="319"/>
      <c r="FZ19" s="318"/>
      <c r="GA19" s="199"/>
      <c r="GB19" s="199"/>
      <c r="GC19" s="199"/>
      <c r="GD19" s="318"/>
      <c r="GE19" s="199"/>
      <c r="GF19" s="319"/>
    </row>
    <row r="20" spans="2:188" x14ac:dyDescent="0.2">
      <c r="B20" s="344"/>
      <c r="C20" s="323">
        <f t="shared" si="18"/>
        <v>16</v>
      </c>
      <c r="D20" s="324">
        <f t="shared" si="0"/>
        <v>0</v>
      </c>
      <c r="E20" s="325">
        <f t="shared" si="1"/>
        <v>0</v>
      </c>
      <c r="F20" s="325">
        <f t="shared" si="2"/>
        <v>0</v>
      </c>
      <c r="G20" s="176">
        <f t="shared" si="3"/>
        <v>0</v>
      </c>
      <c r="H20" s="326"/>
      <c r="I20" s="327"/>
      <c r="J20" s="327"/>
      <c r="K20" s="327"/>
      <c r="L20" s="327"/>
      <c r="M20" s="327"/>
      <c r="N20" s="327"/>
      <c r="O20" s="327"/>
      <c r="P20" s="327"/>
      <c r="Q20" s="327"/>
      <c r="R20" s="327"/>
      <c r="S20" s="327"/>
      <c r="T20" s="327"/>
      <c r="U20" s="327"/>
      <c r="V20" s="327"/>
      <c r="W20" s="327"/>
      <c r="X20" s="327"/>
      <c r="Y20" s="327"/>
      <c r="Z20" s="328"/>
      <c r="AB20" s="151">
        <v>60</v>
      </c>
      <c r="AC20" s="329">
        <v>17</v>
      </c>
      <c r="AD20" s="324" t="str">
        <f t="shared" si="4"/>
        <v>Johan</v>
      </c>
      <c r="AE20" s="325" t="str">
        <f t="shared" si="5"/>
        <v>Pettersson</v>
      </c>
      <c r="AF20" s="325" t="str">
        <f t="shared" si="6"/>
        <v>Östergarns IK</v>
      </c>
      <c r="AG20" s="176">
        <f t="shared" si="7"/>
        <v>0</v>
      </c>
      <c r="AH20" s="326"/>
      <c r="AI20" s="327"/>
      <c r="AJ20" s="327"/>
      <c r="AK20" s="327"/>
      <c r="AL20" s="327"/>
      <c r="AM20" s="327"/>
      <c r="AN20" s="327"/>
      <c r="AO20" s="327"/>
      <c r="AP20" s="327"/>
      <c r="AQ20" s="327"/>
      <c r="AR20" s="327"/>
      <c r="AS20" s="327"/>
      <c r="AT20" s="327"/>
      <c r="AU20" s="327"/>
      <c r="AV20" s="327"/>
      <c r="AW20" s="327"/>
      <c r="AX20" s="327"/>
      <c r="AY20" s="327"/>
      <c r="AZ20" s="328"/>
      <c r="BC20" s="205"/>
      <c r="BD20" s="203"/>
      <c r="BE20" s="203">
        <f>VLOOKUP(BB21,Namn,26)</f>
        <v>0</v>
      </c>
      <c r="BF20" s="330">
        <f t="shared" si="8"/>
        <v>0</v>
      </c>
      <c r="BG20" s="326"/>
      <c r="BH20" s="327"/>
      <c r="BI20" s="327"/>
      <c r="BJ20" s="327"/>
      <c r="BK20" s="327"/>
      <c r="BL20" s="327"/>
      <c r="BM20" s="327"/>
      <c r="BN20" s="327"/>
      <c r="BO20" s="327"/>
      <c r="BP20" s="327"/>
      <c r="BQ20" s="327"/>
      <c r="BR20" s="327"/>
      <c r="BS20" s="327"/>
      <c r="BT20" s="327"/>
      <c r="BU20" s="327"/>
      <c r="BV20" s="327"/>
      <c r="BW20" s="327"/>
      <c r="BX20" s="327"/>
      <c r="BY20" s="327"/>
      <c r="BZ20" s="327"/>
      <c r="CA20" s="327"/>
      <c r="CB20" s="327"/>
      <c r="CC20" s="327"/>
      <c r="CD20" s="327"/>
      <c r="CE20" s="327"/>
      <c r="CF20" s="327"/>
      <c r="CG20" s="327"/>
      <c r="CH20" s="327"/>
      <c r="CI20" s="327"/>
      <c r="CJ20" s="327"/>
      <c r="CK20" s="327"/>
      <c r="CL20" s="327"/>
      <c r="CM20" s="327"/>
      <c r="CN20" s="327"/>
      <c r="CO20" s="327"/>
      <c r="CP20" s="327"/>
      <c r="CQ20" s="327"/>
      <c r="CR20" s="328"/>
      <c r="CS20" s="327"/>
      <c r="CT20" s="327"/>
      <c r="CU20" s="327"/>
      <c r="CV20" s="328"/>
      <c r="CY20" s="203">
        <f>VLOOKUP(CQ21,Namn,26)</f>
        <v>0</v>
      </c>
      <c r="CZ20" s="330">
        <f t="shared" si="9"/>
        <v>0</v>
      </c>
      <c r="DA20" s="318"/>
      <c r="DB20" s="199"/>
      <c r="DC20" s="199"/>
      <c r="DD20" s="319"/>
      <c r="DE20" s="318"/>
      <c r="DF20" s="199"/>
      <c r="DG20" s="199"/>
      <c r="DH20" s="199"/>
      <c r="DI20" s="318"/>
      <c r="DJ20" s="199"/>
      <c r="DK20" s="199"/>
      <c r="DL20" s="199"/>
      <c r="DM20" s="318"/>
      <c r="DN20" s="199"/>
      <c r="DO20" s="199"/>
      <c r="DP20" s="318"/>
      <c r="DQ20" s="199"/>
      <c r="DR20" s="199"/>
      <c r="DS20" s="319"/>
      <c r="DT20" s="327"/>
      <c r="DU20" s="327"/>
      <c r="DV20" s="327"/>
      <c r="DW20" s="328"/>
      <c r="DX20" s="318"/>
      <c r="DY20" s="199"/>
      <c r="DZ20" s="199"/>
      <c r="EA20" s="199"/>
      <c r="EB20" s="318"/>
      <c r="EC20" s="199"/>
      <c r="ED20" s="199"/>
      <c r="EE20" s="199"/>
      <c r="EF20" s="318"/>
      <c r="EG20" s="199"/>
      <c r="EH20" s="199"/>
      <c r="EI20" s="318"/>
      <c r="EJ20" s="199"/>
      <c r="EK20" s="199"/>
      <c r="EL20" s="319"/>
      <c r="EM20" s="327"/>
      <c r="EN20" s="327"/>
      <c r="EO20" s="327"/>
      <c r="EP20" s="328"/>
      <c r="ER20" s="206"/>
      <c r="ES20" s="321">
        <v>12</v>
      </c>
      <c r="ET20" s="333">
        <f t="shared" si="10"/>
        <v>0</v>
      </c>
      <c r="EU20" s="334">
        <f t="shared" si="11"/>
        <v>0</v>
      </c>
      <c r="EV20" s="334">
        <f t="shared" si="12"/>
        <v>0</v>
      </c>
      <c r="EW20" s="176">
        <f t="shared" si="13"/>
        <v>0</v>
      </c>
      <c r="EX20" s="326"/>
      <c r="EY20" s="327"/>
      <c r="EZ20" s="327"/>
      <c r="FA20" s="327"/>
      <c r="FB20" s="327"/>
      <c r="FC20" s="327"/>
      <c r="FD20" s="327"/>
      <c r="FE20" s="327"/>
      <c r="FF20" s="327"/>
      <c r="FG20" s="327"/>
      <c r="FH20" s="327"/>
      <c r="FI20" s="327"/>
      <c r="FJ20" s="327"/>
      <c r="FK20" s="328"/>
      <c r="FO20" s="333">
        <f t="shared" si="14"/>
        <v>0</v>
      </c>
      <c r="FP20" s="334">
        <f t="shared" si="15"/>
        <v>0</v>
      </c>
      <c r="FQ20" s="334">
        <f t="shared" si="16"/>
        <v>0</v>
      </c>
      <c r="FR20" s="330">
        <f t="shared" si="17"/>
        <v>0</v>
      </c>
      <c r="FS20" s="318"/>
      <c r="FT20" s="199"/>
      <c r="FU20" s="199"/>
      <c r="FV20" s="199"/>
      <c r="FW20" s="318"/>
      <c r="FX20" s="199"/>
      <c r="FY20" s="319"/>
      <c r="FZ20" s="318"/>
      <c r="GA20" s="199"/>
      <c r="GB20" s="199"/>
      <c r="GC20" s="199"/>
      <c r="GD20" s="318"/>
      <c r="GE20" s="199"/>
      <c r="GF20" s="319"/>
    </row>
    <row r="21" spans="2:188" x14ac:dyDescent="0.2">
      <c r="B21" s="343"/>
      <c r="C21" s="323">
        <f t="shared" si="18"/>
        <v>17</v>
      </c>
      <c r="D21" s="324">
        <f t="shared" si="0"/>
        <v>0</v>
      </c>
      <c r="E21" s="325">
        <f t="shared" si="1"/>
        <v>0</v>
      </c>
      <c r="F21" s="325">
        <f t="shared" si="2"/>
        <v>0</v>
      </c>
      <c r="G21" s="176">
        <f t="shared" si="3"/>
        <v>0</v>
      </c>
      <c r="H21" s="326"/>
      <c r="I21" s="327"/>
      <c r="J21" s="327"/>
      <c r="K21" s="327"/>
      <c r="L21" s="327"/>
      <c r="M21" s="327"/>
      <c r="N21" s="327"/>
      <c r="O21" s="327"/>
      <c r="P21" s="327"/>
      <c r="Q21" s="327"/>
      <c r="R21" s="327"/>
      <c r="S21" s="327"/>
      <c r="T21" s="327"/>
      <c r="U21" s="327"/>
      <c r="V21" s="327"/>
      <c r="W21" s="327"/>
      <c r="X21" s="327"/>
      <c r="Y21" s="327"/>
      <c r="Z21" s="328"/>
      <c r="AB21" s="151">
        <v>64</v>
      </c>
      <c r="AC21" s="342">
        <v>18</v>
      </c>
      <c r="AD21" s="324">
        <f t="shared" si="4"/>
        <v>0</v>
      </c>
      <c r="AE21" s="325">
        <f t="shared" si="5"/>
        <v>0</v>
      </c>
      <c r="AF21" s="325">
        <f t="shared" si="6"/>
        <v>0</v>
      </c>
      <c r="AG21" s="176">
        <f t="shared" si="7"/>
        <v>0</v>
      </c>
      <c r="AH21" s="326"/>
      <c r="AI21" s="327"/>
      <c r="AJ21" s="327"/>
      <c r="AK21" s="327"/>
      <c r="AL21" s="327"/>
      <c r="AM21" s="327"/>
      <c r="AN21" s="327"/>
      <c r="AO21" s="327"/>
      <c r="AP21" s="327"/>
      <c r="AQ21" s="327"/>
      <c r="AR21" s="327"/>
      <c r="AS21" s="327"/>
      <c r="AT21" s="327"/>
      <c r="AU21" s="327"/>
      <c r="AV21" s="327"/>
      <c r="AW21" s="327"/>
      <c r="AX21" s="327"/>
      <c r="AY21" s="327"/>
      <c r="AZ21" s="328"/>
      <c r="BC21" s="205"/>
      <c r="BD21" s="203"/>
      <c r="BE21" s="203">
        <f>VLOOKUP(BB22,Namn,26)</f>
        <v>0</v>
      </c>
      <c r="BF21" s="330">
        <f t="shared" si="8"/>
        <v>0</v>
      </c>
      <c r="BG21" s="326"/>
      <c r="BH21" s="327"/>
      <c r="BI21" s="327"/>
      <c r="BJ21" s="327"/>
      <c r="BK21" s="327"/>
      <c r="BL21" s="327"/>
      <c r="BM21" s="327"/>
      <c r="BN21" s="327"/>
      <c r="BO21" s="327"/>
      <c r="BP21" s="327"/>
      <c r="BQ21" s="327"/>
      <c r="BR21" s="327"/>
      <c r="BS21" s="327"/>
      <c r="BT21" s="327"/>
      <c r="BU21" s="327"/>
      <c r="BV21" s="327"/>
      <c r="BW21" s="327"/>
      <c r="BX21" s="327"/>
      <c r="BY21" s="327"/>
      <c r="BZ21" s="327"/>
      <c r="CA21" s="327"/>
      <c r="CB21" s="327"/>
      <c r="CC21" s="327"/>
      <c r="CD21" s="327"/>
      <c r="CE21" s="327"/>
      <c r="CF21" s="327"/>
      <c r="CG21" s="327"/>
      <c r="CH21" s="327"/>
      <c r="CI21" s="327"/>
      <c r="CJ21" s="327"/>
      <c r="CK21" s="327"/>
      <c r="CL21" s="327"/>
      <c r="CM21" s="327"/>
      <c r="CN21" s="327"/>
      <c r="CO21" s="327"/>
      <c r="CP21" s="327"/>
      <c r="CQ21" s="327"/>
      <c r="CR21" s="328"/>
      <c r="CS21" s="327"/>
      <c r="CT21" s="327"/>
      <c r="CU21" s="327"/>
      <c r="CV21" s="328"/>
      <c r="CY21" s="203">
        <f>VLOOKUP(CQ22,Namn,26)</f>
        <v>0</v>
      </c>
      <c r="CZ21" s="330">
        <f t="shared" si="9"/>
        <v>0</v>
      </c>
      <c r="DA21" s="320"/>
      <c r="DB21" s="321"/>
      <c r="DC21" s="321"/>
      <c r="DD21" s="322"/>
      <c r="DE21" s="320"/>
      <c r="DF21" s="321"/>
      <c r="DG21" s="321"/>
      <c r="DH21" s="321"/>
      <c r="DI21" s="320"/>
      <c r="DJ21" s="321"/>
      <c r="DK21" s="321"/>
      <c r="DL21" s="321"/>
      <c r="DM21" s="320"/>
      <c r="DN21" s="321"/>
      <c r="DO21" s="321"/>
      <c r="DP21" s="320"/>
      <c r="DQ21" s="321"/>
      <c r="DR21" s="321"/>
      <c r="DS21" s="322"/>
      <c r="DT21" s="327"/>
      <c r="DU21" s="327"/>
      <c r="DV21" s="327"/>
      <c r="DW21" s="328"/>
      <c r="DX21" s="320"/>
      <c r="DY21" s="321"/>
      <c r="DZ21" s="321"/>
      <c r="EA21" s="321"/>
      <c r="EB21" s="320"/>
      <c r="EC21" s="321"/>
      <c r="ED21" s="321"/>
      <c r="EE21" s="321"/>
      <c r="EF21" s="320"/>
      <c r="EG21" s="321"/>
      <c r="EH21" s="321"/>
      <c r="EI21" s="320"/>
      <c r="EJ21" s="321"/>
      <c r="EK21" s="321"/>
      <c r="EL21" s="322"/>
      <c r="EM21" s="327"/>
      <c r="EN21" s="327"/>
      <c r="EO21" s="327"/>
      <c r="EP21" s="328"/>
      <c r="ER21" s="323"/>
      <c r="ES21" s="321">
        <v>12</v>
      </c>
      <c r="ET21" s="333">
        <f t="shared" si="10"/>
        <v>0</v>
      </c>
      <c r="EU21" s="334">
        <f t="shared" si="11"/>
        <v>0</v>
      </c>
      <c r="EV21" s="334">
        <f t="shared" si="12"/>
        <v>0</v>
      </c>
      <c r="EW21" s="176">
        <f t="shared" si="13"/>
        <v>0</v>
      </c>
      <c r="EX21" s="326"/>
      <c r="EY21" s="327"/>
      <c r="EZ21" s="327"/>
      <c r="FA21" s="327"/>
      <c r="FB21" s="327"/>
      <c r="FC21" s="327"/>
      <c r="FD21" s="327"/>
      <c r="FE21" s="327"/>
      <c r="FF21" s="327"/>
      <c r="FG21" s="327"/>
      <c r="FH21" s="327"/>
      <c r="FI21" s="327"/>
      <c r="FJ21" s="327"/>
      <c r="FK21" s="328"/>
      <c r="FO21" s="333">
        <f t="shared" si="14"/>
        <v>0</v>
      </c>
      <c r="FP21" s="334">
        <f t="shared" si="15"/>
        <v>0</v>
      </c>
      <c r="FQ21" s="334">
        <f t="shared" si="16"/>
        <v>0</v>
      </c>
      <c r="FR21" s="330">
        <f t="shared" si="17"/>
        <v>0</v>
      </c>
      <c r="FS21" s="318"/>
      <c r="FT21" s="199"/>
      <c r="FU21" s="199"/>
      <c r="FV21" s="199"/>
      <c r="FW21" s="318"/>
      <c r="FX21" s="199"/>
      <c r="FY21" s="319"/>
      <c r="FZ21" s="318"/>
      <c r="GA21" s="199"/>
      <c r="GB21" s="199"/>
      <c r="GC21" s="199"/>
      <c r="GD21" s="318"/>
      <c r="GE21" s="199"/>
      <c r="GF21" s="319"/>
    </row>
    <row r="22" spans="2:188" x14ac:dyDescent="0.2">
      <c r="B22" s="345"/>
      <c r="C22" s="323">
        <f t="shared" si="18"/>
        <v>18</v>
      </c>
      <c r="D22" s="205"/>
      <c r="E22" s="203"/>
      <c r="F22" s="203"/>
      <c r="G22" s="317"/>
      <c r="H22" s="320"/>
      <c r="I22" s="321"/>
      <c r="J22" s="321"/>
      <c r="K22" s="321"/>
      <c r="L22" s="321"/>
      <c r="M22" s="321"/>
      <c r="N22" s="321"/>
      <c r="O22" s="322"/>
      <c r="P22" s="320"/>
      <c r="Q22" s="321"/>
      <c r="R22" s="322"/>
      <c r="S22" s="320"/>
      <c r="T22" s="321"/>
      <c r="U22" s="321"/>
      <c r="V22" s="321"/>
      <c r="W22" s="322"/>
      <c r="X22" s="320"/>
      <c r="Y22" s="321"/>
      <c r="Z22" s="322"/>
      <c r="AB22" s="151">
        <v>69</v>
      </c>
      <c r="AC22" s="329">
        <v>19</v>
      </c>
      <c r="AD22" s="324">
        <f t="shared" si="4"/>
        <v>0</v>
      </c>
      <c r="AE22" s="325">
        <f t="shared" si="5"/>
        <v>0</v>
      </c>
      <c r="AF22" s="325">
        <f t="shared" si="6"/>
        <v>0</v>
      </c>
      <c r="AG22" s="176">
        <f t="shared" si="7"/>
        <v>0</v>
      </c>
      <c r="AH22" s="326"/>
      <c r="AI22" s="327"/>
      <c r="AJ22" s="327"/>
      <c r="AK22" s="327"/>
      <c r="AL22" s="327"/>
      <c r="AM22" s="327"/>
      <c r="AN22" s="327"/>
      <c r="AO22" s="327"/>
      <c r="AP22" s="327"/>
      <c r="AQ22" s="327"/>
      <c r="AR22" s="327"/>
      <c r="AS22" s="327"/>
      <c r="AT22" s="327"/>
      <c r="AU22" s="327"/>
      <c r="AV22" s="327"/>
      <c r="AW22" s="327"/>
      <c r="AX22" s="327"/>
      <c r="AY22" s="327"/>
      <c r="AZ22" s="328"/>
      <c r="BC22" s="205"/>
      <c r="BD22" s="203"/>
      <c r="ER22" s="323"/>
      <c r="ES22" s="321">
        <v>12</v>
      </c>
      <c r="ET22" s="333">
        <f t="shared" si="10"/>
        <v>0</v>
      </c>
      <c r="EU22" s="334">
        <f t="shared" si="11"/>
        <v>0</v>
      </c>
      <c r="EV22" s="334">
        <f t="shared" si="12"/>
        <v>0</v>
      </c>
      <c r="EW22" s="176">
        <f t="shared" si="13"/>
        <v>0</v>
      </c>
      <c r="EX22" s="326"/>
      <c r="EY22" s="327"/>
      <c r="EZ22" s="327"/>
      <c r="FA22" s="327"/>
      <c r="FB22" s="327"/>
      <c r="FC22" s="327"/>
      <c r="FD22" s="327"/>
      <c r="FE22" s="327"/>
      <c r="FF22" s="327"/>
      <c r="FG22" s="327"/>
      <c r="FH22" s="327"/>
      <c r="FI22" s="327"/>
      <c r="FJ22" s="327"/>
      <c r="FK22" s="328"/>
      <c r="FO22" s="333">
        <f t="shared" si="14"/>
        <v>0</v>
      </c>
      <c r="FP22" s="334">
        <f t="shared" si="15"/>
        <v>0</v>
      </c>
      <c r="FQ22" s="334">
        <f t="shared" si="16"/>
        <v>0</v>
      </c>
      <c r="FR22" s="330">
        <f t="shared" si="17"/>
        <v>0</v>
      </c>
      <c r="FS22" s="320"/>
      <c r="FT22" s="321"/>
      <c r="FU22" s="321"/>
      <c r="FV22" s="321"/>
      <c r="FW22" s="320"/>
      <c r="FX22" s="321"/>
      <c r="FY22" s="322"/>
      <c r="FZ22" s="320"/>
      <c r="GA22" s="321"/>
      <c r="GB22" s="321"/>
      <c r="GC22" s="321"/>
      <c r="GD22" s="320"/>
      <c r="GE22" s="321"/>
      <c r="GF22" s="322"/>
    </row>
    <row r="23" spans="2:188" ht="10.5" customHeight="1" x14ac:dyDescent="0.2">
      <c r="AB23" s="151">
        <v>71</v>
      </c>
      <c r="AC23" s="329">
        <v>20</v>
      </c>
      <c r="AD23" s="324">
        <f t="shared" si="4"/>
        <v>0</v>
      </c>
      <c r="AE23" s="325">
        <f t="shared" si="5"/>
        <v>0</v>
      </c>
      <c r="AF23" s="325">
        <f t="shared" si="6"/>
        <v>0</v>
      </c>
      <c r="AG23" s="176">
        <f t="shared" si="7"/>
        <v>0</v>
      </c>
      <c r="AH23" s="326"/>
      <c r="AI23" s="327"/>
      <c r="AJ23" s="327"/>
      <c r="AK23" s="327"/>
      <c r="AL23" s="327"/>
      <c r="AM23" s="327"/>
      <c r="AN23" s="327"/>
      <c r="AO23" s="327"/>
      <c r="AP23" s="327"/>
      <c r="AQ23" s="327"/>
      <c r="AR23" s="327"/>
      <c r="AS23" s="327"/>
      <c r="AT23" s="327"/>
      <c r="AU23" s="327"/>
      <c r="AV23" s="327"/>
      <c r="AW23" s="327"/>
      <c r="AX23" s="327"/>
      <c r="AY23" s="327"/>
      <c r="AZ23" s="328"/>
      <c r="BE23" s="203"/>
      <c r="ER23" s="323"/>
      <c r="ES23" s="321">
        <v>12</v>
      </c>
      <c r="ET23" s="333">
        <f t="shared" si="10"/>
        <v>0</v>
      </c>
      <c r="EU23" s="334">
        <f t="shared" si="11"/>
        <v>0</v>
      </c>
      <c r="EV23" s="334">
        <f t="shared" si="12"/>
        <v>0</v>
      </c>
      <c r="EW23" s="176">
        <f t="shared" si="13"/>
        <v>0</v>
      </c>
      <c r="EX23" s="326"/>
      <c r="EY23" s="327"/>
      <c r="EZ23" s="327"/>
      <c r="FA23" s="327"/>
      <c r="FB23" s="327"/>
      <c r="FC23" s="327"/>
      <c r="FD23" s="327"/>
      <c r="FE23" s="327"/>
      <c r="FF23" s="327"/>
      <c r="FG23" s="327"/>
      <c r="FH23" s="327"/>
      <c r="FI23" s="327"/>
      <c r="FJ23" s="327"/>
      <c r="FK23" s="328"/>
    </row>
    <row r="24" spans="2:188" x14ac:dyDescent="0.2">
      <c r="D24" s="205"/>
      <c r="E24" s="203"/>
      <c r="F24" s="203"/>
      <c r="AB24" s="151">
        <v>72</v>
      </c>
      <c r="AC24" s="342">
        <v>21</v>
      </c>
      <c r="AD24" s="324">
        <f t="shared" si="4"/>
        <v>0</v>
      </c>
      <c r="AE24" s="325">
        <f t="shared" si="5"/>
        <v>0</v>
      </c>
      <c r="AF24" s="325">
        <f t="shared" si="6"/>
        <v>0</v>
      </c>
      <c r="AG24" s="176">
        <f t="shared" si="7"/>
        <v>0</v>
      </c>
      <c r="AH24" s="326"/>
      <c r="AI24" s="327"/>
      <c r="AJ24" s="327"/>
      <c r="AK24" s="327"/>
      <c r="AL24" s="327"/>
      <c r="AM24" s="327"/>
      <c r="AN24" s="327"/>
      <c r="AO24" s="327"/>
      <c r="AP24" s="327"/>
      <c r="AQ24" s="327"/>
      <c r="AR24" s="327"/>
      <c r="AS24" s="327"/>
      <c r="AT24" s="327"/>
      <c r="AU24" s="327"/>
      <c r="AV24" s="327"/>
      <c r="AW24" s="327"/>
      <c r="AX24" s="327"/>
      <c r="AY24" s="327"/>
      <c r="AZ24" s="328"/>
      <c r="BC24" s="205"/>
      <c r="BD24" s="203"/>
      <c r="BE24" s="203"/>
      <c r="ER24" s="323"/>
      <c r="ES24" s="321">
        <v>12</v>
      </c>
      <c r="ET24" s="333">
        <f t="shared" si="10"/>
        <v>0</v>
      </c>
      <c r="EU24" s="334">
        <f t="shared" si="11"/>
        <v>0</v>
      </c>
      <c r="EV24" s="334">
        <f t="shared" si="12"/>
        <v>0</v>
      </c>
      <c r="EW24" s="176">
        <f t="shared" si="13"/>
        <v>0</v>
      </c>
      <c r="EX24" s="326"/>
      <c r="EY24" s="327"/>
      <c r="EZ24" s="327"/>
      <c r="FA24" s="327"/>
      <c r="FB24" s="327"/>
      <c r="FC24" s="327"/>
      <c r="FD24" s="327"/>
      <c r="FE24" s="327"/>
      <c r="FF24" s="327"/>
      <c r="FG24" s="327"/>
      <c r="FH24" s="327"/>
      <c r="FI24" s="327"/>
      <c r="FJ24" s="327"/>
      <c r="FK24" s="328"/>
      <c r="FO24" s="205"/>
      <c r="FP24" s="203"/>
      <c r="FQ24" s="203"/>
    </row>
    <row r="25" spans="2:188" x14ac:dyDescent="0.2">
      <c r="D25" s="205"/>
      <c r="E25" s="203"/>
      <c r="F25" s="203"/>
      <c r="AB25" s="151">
        <v>76</v>
      </c>
      <c r="AC25" s="329">
        <v>22</v>
      </c>
      <c r="AD25" s="324">
        <f t="shared" si="4"/>
        <v>0</v>
      </c>
      <c r="AE25" s="325">
        <f t="shared" si="5"/>
        <v>0</v>
      </c>
      <c r="AF25" s="325">
        <f t="shared" si="6"/>
        <v>0</v>
      </c>
      <c r="AG25" s="176">
        <f t="shared" si="7"/>
        <v>0</v>
      </c>
      <c r="AH25" s="326"/>
      <c r="AI25" s="327"/>
      <c r="AJ25" s="327"/>
      <c r="AK25" s="327"/>
      <c r="AL25" s="327"/>
      <c r="AM25" s="327"/>
      <c r="AN25" s="327"/>
      <c r="AO25" s="327"/>
      <c r="AP25" s="327"/>
      <c r="AQ25" s="327"/>
      <c r="AR25" s="327"/>
      <c r="AS25" s="327"/>
      <c r="AT25" s="327"/>
      <c r="AU25" s="327"/>
      <c r="AV25" s="327"/>
      <c r="AW25" s="327"/>
      <c r="AX25" s="327"/>
      <c r="AY25" s="327"/>
      <c r="AZ25" s="328"/>
      <c r="BC25" s="205"/>
      <c r="BD25" s="203"/>
      <c r="BE25" s="203"/>
      <c r="DI25" s="326"/>
      <c r="DJ25" s="327"/>
      <c r="DK25" s="327">
        <v>8</v>
      </c>
      <c r="DL25" s="331"/>
      <c r="ER25" s="323"/>
      <c r="ES25" s="321">
        <v>12</v>
      </c>
      <c r="ET25" s="333">
        <f t="shared" si="10"/>
        <v>0</v>
      </c>
      <c r="EU25" s="334">
        <f t="shared" si="11"/>
        <v>0</v>
      </c>
      <c r="EV25" s="334">
        <f t="shared" si="12"/>
        <v>0</v>
      </c>
      <c r="EW25" s="176">
        <f t="shared" si="13"/>
        <v>0</v>
      </c>
      <c r="EX25" s="326"/>
      <c r="EY25" s="327"/>
      <c r="EZ25" s="327"/>
      <c r="FA25" s="327"/>
      <c r="FB25" s="327"/>
      <c r="FC25" s="327"/>
      <c r="FD25" s="327"/>
      <c r="FE25" s="327"/>
      <c r="FF25" s="327"/>
      <c r="FG25" s="327"/>
      <c r="FH25" s="327"/>
      <c r="FI25" s="327"/>
      <c r="FJ25" s="327"/>
      <c r="FK25" s="328"/>
      <c r="FO25" s="205"/>
      <c r="FP25" s="203"/>
      <c r="FQ25" s="203"/>
    </row>
    <row r="26" spans="2:188" x14ac:dyDescent="0.2">
      <c r="D26" s="205"/>
      <c r="E26" s="203"/>
      <c r="F26" s="203"/>
      <c r="AB26" s="151">
        <v>77</v>
      </c>
      <c r="AC26" s="329">
        <v>23</v>
      </c>
      <c r="AD26" s="324">
        <f t="shared" si="4"/>
        <v>0</v>
      </c>
      <c r="AE26" s="325">
        <f t="shared" si="5"/>
        <v>0</v>
      </c>
      <c r="AF26" s="325">
        <f t="shared" si="6"/>
        <v>0</v>
      </c>
      <c r="AG26" s="176">
        <f t="shared" si="7"/>
        <v>0</v>
      </c>
      <c r="AH26" s="326"/>
      <c r="AI26" s="327"/>
      <c r="AJ26" s="327"/>
      <c r="AK26" s="327"/>
      <c r="AL26" s="327"/>
      <c r="AM26" s="327"/>
      <c r="AN26" s="327"/>
      <c r="AO26" s="327"/>
      <c r="AP26" s="327"/>
      <c r="AQ26" s="327"/>
      <c r="AR26" s="327"/>
      <c r="AS26" s="327"/>
      <c r="AT26" s="327"/>
      <c r="AU26" s="327"/>
      <c r="AV26" s="327"/>
      <c r="AW26" s="327"/>
      <c r="AX26" s="327"/>
      <c r="AY26" s="327"/>
      <c r="AZ26" s="328"/>
      <c r="BC26" s="205"/>
      <c r="BD26" s="203"/>
      <c r="BE26" s="205"/>
      <c r="DI26" s="326"/>
      <c r="DJ26" s="327">
        <v>10</v>
      </c>
      <c r="DK26" s="327"/>
      <c r="DL26" s="331">
        <v>6</v>
      </c>
      <c r="ER26" s="323"/>
      <c r="ES26" s="321">
        <v>12</v>
      </c>
      <c r="ET26" s="333">
        <f t="shared" si="10"/>
        <v>0</v>
      </c>
      <c r="EU26" s="334">
        <f t="shared" si="11"/>
        <v>0</v>
      </c>
      <c r="EV26" s="334">
        <f t="shared" si="12"/>
        <v>0</v>
      </c>
      <c r="EW26" s="176">
        <f t="shared" si="13"/>
        <v>0</v>
      </c>
      <c r="EX26" s="326"/>
      <c r="EY26" s="327"/>
      <c r="EZ26" s="327"/>
      <c r="FA26" s="327"/>
      <c r="FB26" s="327"/>
      <c r="FC26" s="327"/>
      <c r="FD26" s="327"/>
      <c r="FE26" s="327"/>
      <c r="FF26" s="327"/>
      <c r="FG26" s="327"/>
      <c r="FH26" s="327"/>
      <c r="FI26" s="327"/>
      <c r="FJ26" s="327"/>
      <c r="FK26" s="328"/>
      <c r="FO26" s="205"/>
      <c r="FP26" s="203"/>
      <c r="FQ26" s="203"/>
    </row>
    <row r="27" spans="2:188" x14ac:dyDescent="0.2">
      <c r="D27" s="205"/>
      <c r="E27" s="203"/>
      <c r="F27" s="203"/>
      <c r="AB27" s="151">
        <v>78</v>
      </c>
      <c r="AC27" s="342">
        <v>24</v>
      </c>
      <c r="AD27" s="324">
        <f t="shared" si="4"/>
        <v>0</v>
      </c>
      <c r="AE27" s="325">
        <f t="shared" si="5"/>
        <v>0</v>
      </c>
      <c r="AF27" s="325">
        <f t="shared" si="6"/>
        <v>0</v>
      </c>
      <c r="AG27" s="176">
        <f t="shared" si="7"/>
        <v>0</v>
      </c>
      <c r="AH27" s="326"/>
      <c r="AI27" s="327"/>
      <c r="AJ27" s="327"/>
      <c r="AK27" s="327"/>
      <c r="AL27" s="327"/>
      <c r="AM27" s="327"/>
      <c r="AN27" s="327"/>
      <c r="AO27" s="327"/>
      <c r="AP27" s="327"/>
      <c r="AQ27" s="327"/>
      <c r="AR27" s="327"/>
      <c r="AS27" s="327"/>
      <c r="AT27" s="327"/>
      <c r="AU27" s="327"/>
      <c r="AV27" s="327"/>
      <c r="AW27" s="327"/>
      <c r="AX27" s="327"/>
      <c r="AY27" s="327"/>
      <c r="AZ27" s="328"/>
      <c r="BC27" s="205"/>
      <c r="BD27" s="203"/>
      <c r="BE27" s="205"/>
      <c r="DI27" s="326"/>
      <c r="DJ27" s="327"/>
      <c r="DK27" s="327"/>
      <c r="DL27" s="331"/>
      <c r="ER27" s="323"/>
      <c r="ES27" s="321">
        <v>12</v>
      </c>
      <c r="ET27" s="333">
        <f t="shared" si="10"/>
        <v>0</v>
      </c>
      <c r="EU27" s="334">
        <f t="shared" si="11"/>
        <v>0</v>
      </c>
      <c r="EV27" s="334">
        <f t="shared" si="12"/>
        <v>0</v>
      </c>
      <c r="EW27" s="176">
        <f t="shared" si="13"/>
        <v>0</v>
      </c>
      <c r="EX27" s="326"/>
      <c r="EY27" s="327"/>
      <c r="EZ27" s="327"/>
      <c r="FA27" s="327"/>
      <c r="FB27" s="327"/>
      <c r="FC27" s="327"/>
      <c r="FD27" s="327"/>
      <c r="FE27" s="327"/>
      <c r="FF27" s="327"/>
      <c r="FG27" s="327"/>
      <c r="FH27" s="327"/>
      <c r="FI27" s="327"/>
      <c r="FJ27" s="327"/>
      <c r="FK27" s="328"/>
      <c r="FO27" s="205"/>
      <c r="FP27" s="203"/>
      <c r="FQ27" s="203"/>
    </row>
    <row r="28" spans="2:188" x14ac:dyDescent="0.2">
      <c r="D28" s="205"/>
      <c r="E28" s="203"/>
      <c r="F28" s="203"/>
      <c r="AB28" s="151">
        <v>81</v>
      </c>
      <c r="AC28" s="329">
        <v>25</v>
      </c>
      <c r="AD28" s="324">
        <f t="shared" si="4"/>
        <v>0</v>
      </c>
      <c r="AE28" s="325">
        <f t="shared" si="5"/>
        <v>0</v>
      </c>
      <c r="AF28" s="325">
        <f t="shared" si="6"/>
        <v>0</v>
      </c>
      <c r="AG28" s="176">
        <f t="shared" si="7"/>
        <v>0</v>
      </c>
      <c r="AH28" s="326"/>
      <c r="AI28" s="327"/>
      <c r="AJ28" s="327"/>
      <c r="AK28" s="327"/>
      <c r="AL28" s="327"/>
      <c r="AM28" s="327"/>
      <c r="AN28" s="327"/>
      <c r="AO28" s="327"/>
      <c r="AP28" s="327"/>
      <c r="AQ28" s="327"/>
      <c r="AR28" s="327"/>
      <c r="AS28" s="327"/>
      <c r="AT28" s="327"/>
      <c r="AU28" s="327"/>
      <c r="AV28" s="327"/>
      <c r="AW28" s="327"/>
      <c r="AX28" s="327"/>
      <c r="AY28" s="327"/>
      <c r="AZ28" s="328"/>
      <c r="BC28" s="205"/>
      <c r="BD28" s="203"/>
      <c r="BE28" s="205"/>
      <c r="DI28" s="326"/>
      <c r="DJ28" s="327"/>
      <c r="DK28" s="327"/>
      <c r="DL28" s="331"/>
      <c r="ER28" s="323"/>
      <c r="ES28" s="321">
        <v>12</v>
      </c>
      <c r="ET28" s="333">
        <f t="shared" si="10"/>
        <v>0</v>
      </c>
      <c r="EU28" s="334">
        <f t="shared" si="11"/>
        <v>0</v>
      </c>
      <c r="EV28" s="334">
        <f t="shared" si="12"/>
        <v>0</v>
      </c>
      <c r="EW28" s="176">
        <f t="shared" si="13"/>
        <v>0</v>
      </c>
      <c r="EX28" s="326"/>
      <c r="EY28" s="327"/>
      <c r="EZ28" s="327"/>
      <c r="FA28" s="327"/>
      <c r="FB28" s="327"/>
      <c r="FC28" s="327"/>
      <c r="FD28" s="327"/>
      <c r="FE28" s="327"/>
      <c r="FF28" s="327"/>
      <c r="FG28" s="327"/>
      <c r="FH28" s="327"/>
      <c r="FI28" s="327"/>
      <c r="FJ28" s="327"/>
      <c r="FK28" s="328"/>
      <c r="FO28" s="205"/>
      <c r="FP28" s="203"/>
      <c r="FQ28" s="203"/>
    </row>
    <row r="29" spans="2:188" x14ac:dyDescent="0.2">
      <c r="D29" s="205"/>
      <c r="E29" s="203"/>
      <c r="F29" s="203"/>
      <c r="AB29" s="151">
        <v>83</v>
      </c>
      <c r="AC29" s="329">
        <v>26</v>
      </c>
      <c r="AD29" s="324">
        <f t="shared" si="4"/>
        <v>0</v>
      </c>
      <c r="AE29" s="325">
        <f t="shared" si="5"/>
        <v>0</v>
      </c>
      <c r="AF29" s="325">
        <f t="shared" si="6"/>
        <v>0</v>
      </c>
      <c r="AG29" s="176">
        <f t="shared" si="7"/>
        <v>0</v>
      </c>
      <c r="AH29" s="326"/>
      <c r="AI29" s="327"/>
      <c r="AJ29" s="327"/>
      <c r="AK29" s="327"/>
      <c r="AL29" s="327"/>
      <c r="AM29" s="327"/>
      <c r="AN29" s="327"/>
      <c r="AO29" s="327"/>
      <c r="AP29" s="327"/>
      <c r="AQ29" s="327"/>
      <c r="AR29" s="327"/>
      <c r="AS29" s="327"/>
      <c r="AT29" s="327"/>
      <c r="AU29" s="327"/>
      <c r="AV29" s="327"/>
      <c r="AW29" s="327"/>
      <c r="AX29" s="327"/>
      <c r="AY29" s="327"/>
      <c r="AZ29" s="328"/>
      <c r="BC29" s="205"/>
      <c r="BD29" s="203"/>
      <c r="BE29" s="205"/>
      <c r="DI29" s="326">
        <v>12</v>
      </c>
      <c r="DJ29" s="327"/>
      <c r="DK29" s="327"/>
      <c r="DL29" s="331"/>
      <c r="ER29" s="323"/>
      <c r="ES29" s="321">
        <v>12</v>
      </c>
      <c r="ET29" s="333">
        <f t="shared" si="10"/>
        <v>0</v>
      </c>
      <c r="EU29" s="334">
        <f t="shared" si="11"/>
        <v>0</v>
      </c>
      <c r="EV29" s="334">
        <f t="shared" si="12"/>
        <v>0</v>
      </c>
      <c r="EW29" s="176">
        <f t="shared" si="13"/>
        <v>0</v>
      </c>
      <c r="EX29" s="326"/>
      <c r="EY29" s="327"/>
      <c r="EZ29" s="327"/>
      <c r="FA29" s="327"/>
      <c r="FB29" s="327"/>
      <c r="FC29" s="327"/>
      <c r="FD29" s="327"/>
      <c r="FE29" s="327"/>
      <c r="FF29" s="327"/>
      <c r="FG29" s="327"/>
      <c r="FH29" s="327"/>
      <c r="FI29" s="327"/>
      <c r="FJ29" s="327"/>
      <c r="FK29" s="328"/>
      <c r="FO29" s="205"/>
      <c r="FP29" s="203"/>
      <c r="FQ29" s="203"/>
    </row>
    <row r="30" spans="2:188" x14ac:dyDescent="0.2">
      <c r="D30" s="205"/>
      <c r="E30" s="203"/>
      <c r="F30" s="203"/>
      <c r="AB30" s="151">
        <v>85</v>
      </c>
      <c r="AC30" s="342">
        <v>27</v>
      </c>
      <c r="AD30" s="324">
        <f t="shared" si="4"/>
        <v>0</v>
      </c>
      <c r="AE30" s="325">
        <f t="shared" si="5"/>
        <v>0</v>
      </c>
      <c r="AF30" s="325">
        <f t="shared" si="6"/>
        <v>0</v>
      </c>
      <c r="AG30" s="176">
        <f t="shared" si="7"/>
        <v>0</v>
      </c>
      <c r="AH30" s="326"/>
      <c r="AI30" s="327"/>
      <c r="AJ30" s="327"/>
      <c r="AK30" s="327"/>
      <c r="AL30" s="327"/>
      <c r="AM30" s="327"/>
      <c r="AN30" s="327"/>
      <c r="AO30" s="327"/>
      <c r="AP30" s="327"/>
      <c r="AQ30" s="327"/>
      <c r="AR30" s="327"/>
      <c r="AS30" s="327"/>
      <c r="AT30" s="327"/>
      <c r="AU30" s="327"/>
      <c r="AV30" s="327"/>
      <c r="AW30" s="327"/>
      <c r="AX30" s="327"/>
      <c r="AY30" s="327"/>
      <c r="AZ30" s="328"/>
      <c r="BC30" s="205"/>
      <c r="BD30" s="203"/>
      <c r="BE30" s="205"/>
      <c r="DI30" s="326"/>
      <c r="DJ30" s="327"/>
      <c r="DK30" s="327"/>
      <c r="DL30" s="331"/>
      <c r="ER30" s="323"/>
      <c r="ES30" s="321">
        <v>12</v>
      </c>
      <c r="ET30" s="333">
        <f t="shared" si="10"/>
        <v>0</v>
      </c>
      <c r="EU30" s="334">
        <f t="shared" si="11"/>
        <v>0</v>
      </c>
      <c r="EV30" s="334">
        <f t="shared" si="12"/>
        <v>0</v>
      </c>
      <c r="EW30" s="176">
        <f t="shared" si="13"/>
        <v>0</v>
      </c>
      <c r="EX30" s="326"/>
      <c r="EY30" s="327"/>
      <c r="EZ30" s="327"/>
      <c r="FA30" s="327"/>
      <c r="FB30" s="327"/>
      <c r="FC30" s="327"/>
      <c r="FD30" s="327"/>
      <c r="FE30" s="327"/>
      <c r="FF30" s="327"/>
      <c r="FG30" s="327"/>
      <c r="FH30" s="327"/>
      <c r="FI30" s="327"/>
      <c r="FJ30" s="327"/>
      <c r="FK30" s="328"/>
      <c r="FO30" s="205"/>
      <c r="FP30" s="203"/>
      <c r="FQ30" s="203"/>
    </row>
    <row r="31" spans="2:188" x14ac:dyDescent="0.2">
      <c r="D31" s="205"/>
      <c r="E31" s="203"/>
      <c r="F31" s="203"/>
      <c r="AB31" s="151">
        <v>86</v>
      </c>
      <c r="AC31" s="329">
        <v>28</v>
      </c>
      <c r="AD31" s="324">
        <f t="shared" si="4"/>
        <v>0</v>
      </c>
      <c r="AE31" s="325">
        <f t="shared" si="5"/>
        <v>0</v>
      </c>
      <c r="AF31" s="325">
        <f t="shared" si="6"/>
        <v>0</v>
      </c>
      <c r="AG31" s="176">
        <f t="shared" si="7"/>
        <v>0</v>
      </c>
      <c r="AH31" s="326"/>
      <c r="AI31" s="327"/>
      <c r="AJ31" s="327"/>
      <c r="AK31" s="327"/>
      <c r="AL31" s="327"/>
      <c r="AM31" s="327"/>
      <c r="AN31" s="327"/>
      <c r="AO31" s="327"/>
      <c r="AP31" s="327"/>
      <c r="AQ31" s="327"/>
      <c r="AR31" s="327"/>
      <c r="AS31" s="327"/>
      <c r="AT31" s="327"/>
      <c r="AU31" s="327"/>
      <c r="AV31" s="327"/>
      <c r="AW31" s="327"/>
      <c r="AX31" s="327"/>
      <c r="AY31" s="327"/>
      <c r="AZ31" s="328"/>
      <c r="BC31" s="205"/>
      <c r="BD31" s="203"/>
      <c r="BE31" s="203"/>
      <c r="ER31" s="323"/>
      <c r="ES31" s="321">
        <v>12</v>
      </c>
      <c r="ET31" s="333">
        <f t="shared" si="10"/>
        <v>0</v>
      </c>
      <c r="EU31" s="334">
        <f t="shared" si="11"/>
        <v>0</v>
      </c>
      <c r="EV31" s="334">
        <f t="shared" si="12"/>
        <v>0</v>
      </c>
      <c r="EW31" s="176">
        <f t="shared" si="13"/>
        <v>0</v>
      </c>
      <c r="EX31" s="326"/>
      <c r="EY31" s="327"/>
      <c r="EZ31" s="327"/>
      <c r="FA31" s="327"/>
      <c r="FB31" s="327"/>
      <c r="FC31" s="327"/>
      <c r="FD31" s="327"/>
      <c r="FE31" s="327"/>
      <c r="FF31" s="327"/>
      <c r="FG31" s="327"/>
      <c r="FH31" s="327"/>
      <c r="FI31" s="327"/>
      <c r="FJ31" s="327"/>
      <c r="FK31" s="328"/>
      <c r="FO31" s="205"/>
      <c r="FP31" s="203"/>
      <c r="FQ31" s="203"/>
    </row>
    <row r="32" spans="2:188" x14ac:dyDescent="0.2">
      <c r="D32" s="205"/>
      <c r="E32" s="203"/>
      <c r="F32" s="203"/>
      <c r="AB32" s="151">
        <v>87</v>
      </c>
      <c r="AC32" s="329">
        <v>29</v>
      </c>
      <c r="AD32" s="324">
        <f t="shared" si="4"/>
        <v>0</v>
      </c>
      <c r="AE32" s="325">
        <f t="shared" si="5"/>
        <v>0</v>
      </c>
      <c r="AF32" s="325">
        <f t="shared" si="6"/>
        <v>0</v>
      </c>
      <c r="AG32" s="176">
        <f t="shared" si="7"/>
        <v>0</v>
      </c>
      <c r="AH32" s="326"/>
      <c r="AI32" s="327"/>
      <c r="AJ32" s="327"/>
      <c r="AK32" s="327"/>
      <c r="AL32" s="327"/>
      <c r="AM32" s="327"/>
      <c r="AN32" s="327"/>
      <c r="AO32" s="327"/>
      <c r="AP32" s="327"/>
      <c r="AQ32" s="327"/>
      <c r="AR32" s="327"/>
      <c r="AS32" s="327"/>
      <c r="AT32" s="327"/>
      <c r="AU32" s="327"/>
      <c r="AV32" s="327"/>
      <c r="AW32" s="327"/>
      <c r="AX32" s="327"/>
      <c r="AY32" s="327"/>
      <c r="AZ32" s="328"/>
      <c r="BC32" s="205"/>
      <c r="BD32" s="203"/>
      <c r="ER32" s="323"/>
      <c r="ES32" s="321">
        <v>12</v>
      </c>
      <c r="ET32" s="333">
        <f t="shared" si="10"/>
        <v>0</v>
      </c>
      <c r="EU32" s="334">
        <f t="shared" si="11"/>
        <v>0</v>
      </c>
      <c r="EV32" s="334">
        <f t="shared" si="12"/>
        <v>0</v>
      </c>
      <c r="EW32" s="176">
        <f t="shared" si="13"/>
        <v>0</v>
      </c>
      <c r="EX32" s="326"/>
      <c r="EY32" s="327"/>
      <c r="EZ32" s="327"/>
      <c r="FA32" s="327"/>
      <c r="FB32" s="327"/>
      <c r="FC32" s="327"/>
      <c r="FD32" s="327"/>
      <c r="FE32" s="327"/>
      <c r="FF32" s="327"/>
      <c r="FG32" s="327"/>
      <c r="FH32" s="327"/>
      <c r="FI32" s="327"/>
      <c r="FJ32" s="327"/>
      <c r="FK32" s="328"/>
      <c r="FO32" s="205"/>
      <c r="FP32" s="203"/>
      <c r="FQ32" s="203"/>
    </row>
    <row r="33" spans="28:167" x14ac:dyDescent="0.2">
      <c r="AB33" s="151">
        <v>88</v>
      </c>
      <c r="AC33" s="342">
        <v>30</v>
      </c>
      <c r="AD33" s="324">
        <f t="shared" si="4"/>
        <v>0</v>
      </c>
      <c r="AE33" s="325">
        <f t="shared" si="5"/>
        <v>0</v>
      </c>
      <c r="AF33" s="325">
        <f t="shared" si="6"/>
        <v>0</v>
      </c>
      <c r="AG33" s="176">
        <f t="shared" si="7"/>
        <v>0</v>
      </c>
      <c r="AH33" s="326"/>
      <c r="AI33" s="327"/>
      <c r="AJ33" s="327"/>
      <c r="AK33" s="327"/>
      <c r="AL33" s="327"/>
      <c r="AM33" s="327"/>
      <c r="AN33" s="327"/>
      <c r="AO33" s="327"/>
      <c r="AP33" s="327"/>
      <c r="AQ33" s="327"/>
      <c r="AR33" s="327"/>
      <c r="AS33" s="327"/>
      <c r="AT33" s="327"/>
      <c r="AU33" s="327"/>
      <c r="AV33" s="327"/>
      <c r="AW33" s="327"/>
      <c r="AX33" s="327"/>
      <c r="AY33" s="327"/>
      <c r="AZ33" s="328"/>
      <c r="ER33" s="323"/>
      <c r="ES33" s="321">
        <v>12</v>
      </c>
      <c r="ET33" s="333">
        <f t="shared" si="10"/>
        <v>0</v>
      </c>
      <c r="EU33" s="334">
        <f t="shared" si="11"/>
        <v>0</v>
      </c>
      <c r="EV33" s="334">
        <f t="shared" si="12"/>
        <v>0</v>
      </c>
      <c r="EW33" s="176">
        <f t="shared" si="13"/>
        <v>0</v>
      </c>
      <c r="EX33" s="326"/>
      <c r="EY33" s="327"/>
      <c r="EZ33" s="327"/>
      <c r="FA33" s="327"/>
      <c r="FB33" s="327"/>
      <c r="FC33" s="327"/>
      <c r="FD33" s="327"/>
      <c r="FE33" s="327"/>
      <c r="FF33" s="327"/>
      <c r="FG33" s="327"/>
      <c r="FH33" s="327"/>
      <c r="FI33" s="327"/>
      <c r="FJ33" s="327"/>
      <c r="FK33" s="328"/>
    </row>
    <row r="34" spans="28:167" x14ac:dyDescent="0.2">
      <c r="AB34" s="151">
        <v>90</v>
      </c>
      <c r="AC34" s="329">
        <v>31</v>
      </c>
      <c r="AD34" s="324">
        <f t="shared" si="4"/>
        <v>0</v>
      </c>
      <c r="AE34" s="325">
        <f t="shared" si="5"/>
        <v>0</v>
      </c>
      <c r="AF34" s="325">
        <f t="shared" si="6"/>
        <v>0</v>
      </c>
      <c r="AG34" s="176">
        <f t="shared" si="7"/>
        <v>0</v>
      </c>
      <c r="AH34" s="326"/>
      <c r="AI34" s="327"/>
      <c r="AJ34" s="327"/>
      <c r="AK34" s="327"/>
      <c r="AL34" s="327"/>
      <c r="AM34" s="327"/>
      <c r="AN34" s="327"/>
      <c r="AO34" s="327"/>
      <c r="AP34" s="327"/>
      <c r="AQ34" s="327"/>
      <c r="AR34" s="327"/>
      <c r="AS34" s="327"/>
      <c r="AT34" s="327"/>
      <c r="AU34" s="327"/>
      <c r="AV34" s="327"/>
      <c r="AW34" s="327"/>
      <c r="AX34" s="327"/>
      <c r="AY34" s="327"/>
      <c r="AZ34" s="328"/>
      <c r="ER34" s="323"/>
      <c r="ES34" s="321">
        <v>12</v>
      </c>
      <c r="ET34" s="333">
        <f t="shared" si="10"/>
        <v>0</v>
      </c>
      <c r="EU34" s="334">
        <f t="shared" si="11"/>
        <v>0</v>
      </c>
      <c r="EV34" s="334">
        <f t="shared" si="12"/>
        <v>0</v>
      </c>
      <c r="EW34" s="176">
        <f t="shared" si="13"/>
        <v>0</v>
      </c>
      <c r="EX34" s="326"/>
      <c r="EY34" s="327"/>
      <c r="EZ34" s="327"/>
      <c r="FA34" s="327"/>
      <c r="FB34" s="327"/>
      <c r="FC34" s="327"/>
      <c r="FD34" s="327"/>
      <c r="FE34" s="327"/>
      <c r="FF34" s="327"/>
      <c r="FG34" s="327"/>
      <c r="FH34" s="327"/>
      <c r="FI34" s="327"/>
      <c r="FJ34" s="327"/>
      <c r="FK34" s="328"/>
    </row>
    <row r="35" spans="28:167" x14ac:dyDescent="0.2">
      <c r="AB35" s="151">
        <v>91</v>
      </c>
      <c r="AC35" s="329">
        <v>32</v>
      </c>
      <c r="AD35" s="324">
        <f t="shared" si="4"/>
        <v>0</v>
      </c>
      <c r="AE35" s="325">
        <f t="shared" si="5"/>
        <v>0</v>
      </c>
      <c r="AF35" s="325">
        <f t="shared" si="6"/>
        <v>0</v>
      </c>
      <c r="AG35" s="176">
        <f t="shared" si="7"/>
        <v>0</v>
      </c>
      <c r="AH35" s="326"/>
      <c r="AI35" s="327"/>
      <c r="AJ35" s="327"/>
      <c r="AK35" s="327"/>
      <c r="AL35" s="327"/>
      <c r="AM35" s="327"/>
      <c r="AN35" s="327"/>
      <c r="AO35" s="327"/>
      <c r="AP35" s="327"/>
      <c r="AQ35" s="327"/>
      <c r="AR35" s="327"/>
      <c r="AS35" s="327"/>
      <c r="AT35" s="327"/>
      <c r="AU35" s="327"/>
      <c r="AV35" s="327"/>
      <c r="AW35" s="327"/>
      <c r="AX35" s="327"/>
      <c r="AY35" s="327"/>
      <c r="AZ35" s="328"/>
      <c r="ER35" s="323"/>
      <c r="ES35" s="321">
        <v>12</v>
      </c>
      <c r="ET35" s="333">
        <f t="shared" si="10"/>
        <v>0</v>
      </c>
      <c r="EU35" s="334">
        <f t="shared" si="11"/>
        <v>0</v>
      </c>
      <c r="EV35" s="334">
        <f t="shared" si="12"/>
        <v>0</v>
      </c>
      <c r="EW35" s="176">
        <f t="shared" si="13"/>
        <v>0</v>
      </c>
      <c r="EX35" s="326"/>
      <c r="EY35" s="327"/>
      <c r="EZ35" s="327"/>
      <c r="FA35" s="327"/>
      <c r="FB35" s="327"/>
      <c r="FC35" s="327"/>
      <c r="FD35" s="327"/>
      <c r="FE35" s="327"/>
      <c r="FF35" s="327"/>
      <c r="FG35" s="327"/>
      <c r="FH35" s="327"/>
      <c r="FI35" s="327"/>
      <c r="FJ35" s="327"/>
      <c r="FK35" s="328"/>
    </row>
    <row r="36" spans="28:167" x14ac:dyDescent="0.2">
      <c r="AB36" s="151">
        <v>94</v>
      </c>
      <c r="AC36" s="342">
        <v>33</v>
      </c>
      <c r="AD36" s="324">
        <f t="shared" si="4"/>
        <v>0</v>
      </c>
      <c r="AE36" s="325">
        <f t="shared" si="5"/>
        <v>0</v>
      </c>
      <c r="AF36" s="325">
        <f t="shared" si="6"/>
        <v>0</v>
      </c>
      <c r="AG36" s="176">
        <f t="shared" si="7"/>
        <v>0</v>
      </c>
      <c r="AH36" s="326"/>
      <c r="AI36" s="327"/>
      <c r="AJ36" s="327"/>
      <c r="AK36" s="327"/>
      <c r="AL36" s="327"/>
      <c r="AM36" s="327"/>
      <c r="AN36" s="327"/>
      <c r="AO36" s="327"/>
      <c r="AP36" s="327"/>
      <c r="AQ36" s="327"/>
      <c r="AR36" s="327"/>
      <c r="AS36" s="327"/>
      <c r="AT36" s="327"/>
      <c r="AU36" s="327"/>
      <c r="AV36" s="327"/>
      <c r="AW36" s="327"/>
      <c r="AX36" s="327"/>
      <c r="AY36" s="327"/>
      <c r="AZ36" s="328"/>
      <c r="ER36" s="323"/>
      <c r="ES36" s="321">
        <v>12</v>
      </c>
      <c r="ET36" s="333">
        <f t="shared" si="10"/>
        <v>0</v>
      </c>
      <c r="EU36" s="334">
        <f t="shared" si="11"/>
        <v>0</v>
      </c>
      <c r="EV36" s="334">
        <f t="shared" si="12"/>
        <v>0</v>
      </c>
      <c r="EW36" s="176">
        <f t="shared" si="13"/>
        <v>0</v>
      </c>
      <c r="EX36" s="326"/>
      <c r="EY36" s="327"/>
      <c r="EZ36" s="327"/>
      <c r="FA36" s="327"/>
      <c r="FB36" s="327"/>
      <c r="FC36" s="327"/>
      <c r="FD36" s="327"/>
      <c r="FE36" s="327"/>
      <c r="FF36" s="327"/>
      <c r="FG36" s="327"/>
      <c r="FH36" s="327"/>
      <c r="FI36" s="327"/>
      <c r="FJ36" s="327"/>
      <c r="FK36" s="328"/>
    </row>
    <row r="37" spans="28:167" x14ac:dyDescent="0.2">
      <c r="AB37" s="151">
        <v>97</v>
      </c>
      <c r="AC37" s="329">
        <v>34</v>
      </c>
      <c r="AD37" s="324">
        <f t="shared" si="4"/>
        <v>0</v>
      </c>
      <c r="AE37" s="325">
        <f t="shared" si="5"/>
        <v>0</v>
      </c>
      <c r="AF37" s="325">
        <f t="shared" si="6"/>
        <v>0</v>
      </c>
      <c r="AG37" s="176">
        <f t="shared" si="7"/>
        <v>0</v>
      </c>
      <c r="AH37" s="326"/>
      <c r="AI37" s="327"/>
      <c r="AJ37" s="327"/>
      <c r="AK37" s="327"/>
      <c r="AL37" s="327"/>
      <c r="AM37" s="327"/>
      <c r="AN37" s="327"/>
      <c r="AO37" s="327"/>
      <c r="AP37" s="327"/>
      <c r="AQ37" s="327"/>
      <c r="AR37" s="327"/>
      <c r="AS37" s="327"/>
      <c r="AT37" s="327"/>
      <c r="AU37" s="327"/>
      <c r="AV37" s="327"/>
      <c r="AW37" s="327"/>
      <c r="AX37" s="327"/>
      <c r="AY37" s="327"/>
      <c r="AZ37" s="328"/>
      <c r="ER37" s="323"/>
      <c r="ES37" s="321">
        <v>12</v>
      </c>
      <c r="ET37" s="333">
        <f t="shared" si="10"/>
        <v>0</v>
      </c>
      <c r="EU37" s="334">
        <f t="shared" si="11"/>
        <v>0</v>
      </c>
      <c r="EV37" s="334">
        <f t="shared" si="12"/>
        <v>0</v>
      </c>
      <c r="EW37" s="176">
        <f t="shared" si="13"/>
        <v>0</v>
      </c>
      <c r="EX37" s="326"/>
      <c r="EY37" s="327"/>
      <c r="EZ37" s="327"/>
      <c r="FA37" s="327"/>
      <c r="FB37" s="327"/>
      <c r="FC37" s="327"/>
      <c r="FD37" s="327"/>
      <c r="FE37" s="327"/>
      <c r="FF37" s="327"/>
      <c r="FG37" s="327"/>
      <c r="FH37" s="327"/>
      <c r="FI37" s="327"/>
      <c r="FJ37" s="327"/>
      <c r="FK37" s="328"/>
    </row>
    <row r="38" spans="28:167" x14ac:dyDescent="0.2">
      <c r="AB38" s="151">
        <v>99</v>
      </c>
      <c r="AC38" s="329">
        <v>35</v>
      </c>
      <c r="AD38" s="324">
        <f t="shared" si="4"/>
        <v>0</v>
      </c>
      <c r="AE38" s="325">
        <f t="shared" si="5"/>
        <v>0</v>
      </c>
      <c r="AF38" s="325">
        <f t="shared" si="6"/>
        <v>0</v>
      </c>
      <c r="AG38" s="176">
        <f t="shared" si="7"/>
        <v>0</v>
      </c>
      <c r="AH38" s="326"/>
      <c r="AI38" s="327"/>
      <c r="AJ38" s="327"/>
      <c r="AK38" s="327"/>
      <c r="AL38" s="327"/>
      <c r="AM38" s="327"/>
      <c r="AN38" s="327"/>
      <c r="AO38" s="327"/>
      <c r="AP38" s="327"/>
      <c r="AQ38" s="327"/>
      <c r="AR38" s="327"/>
      <c r="AS38" s="327"/>
      <c r="AT38" s="327"/>
      <c r="AU38" s="327"/>
      <c r="AV38" s="327"/>
      <c r="AW38" s="327"/>
      <c r="AX38" s="327"/>
      <c r="AY38" s="327"/>
      <c r="AZ38" s="328"/>
      <c r="ER38" s="323"/>
      <c r="ES38" s="321">
        <v>12</v>
      </c>
      <c r="ET38" s="333">
        <f t="shared" si="10"/>
        <v>0</v>
      </c>
      <c r="EU38" s="334">
        <f t="shared" si="11"/>
        <v>0</v>
      </c>
      <c r="EV38" s="334">
        <f t="shared" si="12"/>
        <v>0</v>
      </c>
      <c r="EW38" s="176">
        <f t="shared" si="13"/>
        <v>0</v>
      </c>
      <c r="EX38" s="326"/>
      <c r="EY38" s="327"/>
      <c r="EZ38" s="327"/>
      <c r="FA38" s="327"/>
      <c r="FB38" s="327"/>
      <c r="FC38" s="327"/>
      <c r="FD38" s="327"/>
      <c r="FE38" s="327"/>
      <c r="FF38" s="327"/>
      <c r="FG38" s="327"/>
      <c r="FH38" s="327"/>
      <c r="FI38" s="327"/>
      <c r="FJ38" s="327"/>
      <c r="FK38" s="328"/>
    </row>
    <row r="39" spans="28:167" x14ac:dyDescent="0.2">
      <c r="AB39" s="151">
        <v>101</v>
      </c>
      <c r="AC39" s="342">
        <v>36</v>
      </c>
      <c r="AD39" s="324">
        <f t="shared" si="4"/>
        <v>0</v>
      </c>
      <c r="AE39" s="325">
        <f t="shared" si="5"/>
        <v>0</v>
      </c>
      <c r="AF39" s="325">
        <f t="shared" si="6"/>
        <v>0</v>
      </c>
      <c r="AG39" s="176">
        <f t="shared" si="7"/>
        <v>0</v>
      </c>
      <c r="AH39" s="326"/>
      <c r="AI39" s="327"/>
      <c r="AJ39" s="327"/>
      <c r="AK39" s="327"/>
      <c r="AL39" s="327"/>
      <c r="AM39" s="327"/>
      <c r="AN39" s="327"/>
      <c r="AO39" s="327"/>
      <c r="AP39" s="327"/>
      <c r="AQ39" s="327"/>
      <c r="AR39" s="327"/>
      <c r="AS39" s="327"/>
      <c r="AT39" s="327"/>
      <c r="AU39" s="327"/>
      <c r="AV39" s="327"/>
      <c r="AW39" s="327"/>
      <c r="AX39" s="327"/>
      <c r="AY39" s="327"/>
      <c r="AZ39" s="328"/>
      <c r="ER39" s="323"/>
      <c r="ES39" s="321">
        <v>12</v>
      </c>
      <c r="ET39" s="333">
        <f t="shared" si="10"/>
        <v>0</v>
      </c>
      <c r="EU39" s="334">
        <f t="shared" si="11"/>
        <v>0</v>
      </c>
      <c r="EV39" s="334">
        <f t="shared" si="12"/>
        <v>0</v>
      </c>
      <c r="EW39" s="176">
        <f t="shared" si="13"/>
        <v>1</v>
      </c>
      <c r="EX39" s="326"/>
      <c r="EY39" s="327"/>
      <c r="EZ39" s="327"/>
      <c r="FA39" s="327"/>
      <c r="FB39" s="327"/>
      <c r="FC39" s="327"/>
      <c r="FD39" s="327"/>
      <c r="FE39" s="327"/>
      <c r="FF39" s="327"/>
      <c r="FG39" s="327"/>
      <c r="FH39" s="327"/>
      <c r="FI39" s="327"/>
      <c r="FJ39" s="327"/>
      <c r="FK39" s="328">
        <v>1</v>
      </c>
    </row>
    <row r="40" spans="28:167" x14ac:dyDescent="0.2">
      <c r="AB40" s="151">
        <v>102</v>
      </c>
      <c r="AC40" s="329">
        <v>37</v>
      </c>
      <c r="AD40" s="324">
        <f t="shared" si="4"/>
        <v>0</v>
      </c>
      <c r="AE40" s="325">
        <f t="shared" si="5"/>
        <v>0</v>
      </c>
      <c r="AF40" s="325">
        <f t="shared" si="6"/>
        <v>0</v>
      </c>
      <c r="AG40" s="176">
        <f t="shared" si="7"/>
        <v>0</v>
      </c>
      <c r="AH40" s="326"/>
      <c r="AI40" s="327"/>
      <c r="AJ40" s="327"/>
      <c r="AK40" s="327"/>
      <c r="AL40" s="327"/>
      <c r="AM40" s="327"/>
      <c r="AN40" s="327"/>
      <c r="AO40" s="327"/>
      <c r="AP40" s="327"/>
      <c r="AQ40" s="327"/>
      <c r="AR40" s="327"/>
      <c r="AS40" s="327"/>
      <c r="AT40" s="327"/>
      <c r="AU40" s="327"/>
      <c r="AV40" s="327"/>
      <c r="AW40" s="327"/>
      <c r="AX40" s="327"/>
      <c r="AY40" s="327"/>
      <c r="AZ40" s="328"/>
      <c r="ER40" s="323"/>
      <c r="ES40" s="321">
        <v>12</v>
      </c>
      <c r="ET40" s="333">
        <f t="shared" si="10"/>
        <v>0</v>
      </c>
      <c r="EU40" s="334">
        <f t="shared" si="11"/>
        <v>0</v>
      </c>
      <c r="EV40" s="334">
        <f t="shared" si="12"/>
        <v>0</v>
      </c>
      <c r="EW40" s="176">
        <f t="shared" si="13"/>
        <v>1</v>
      </c>
      <c r="EX40" s="326"/>
      <c r="EY40" s="327"/>
      <c r="EZ40" s="327"/>
      <c r="FA40" s="327"/>
      <c r="FB40" s="327"/>
      <c r="FC40" s="327"/>
      <c r="FD40" s="327"/>
      <c r="FE40" s="327"/>
      <c r="FF40" s="327"/>
      <c r="FG40" s="327"/>
      <c r="FH40" s="327"/>
      <c r="FI40" s="327"/>
      <c r="FJ40" s="327"/>
      <c r="FK40" s="328">
        <v>1</v>
      </c>
    </row>
    <row r="41" spans="28:167" x14ac:dyDescent="0.2">
      <c r="AB41" s="151">
        <v>103</v>
      </c>
      <c r="AC41" s="329">
        <v>38</v>
      </c>
      <c r="AD41" s="324">
        <f t="shared" si="4"/>
        <v>0</v>
      </c>
      <c r="AE41" s="325">
        <f t="shared" si="5"/>
        <v>0</v>
      </c>
      <c r="AF41" s="325">
        <f t="shared" si="6"/>
        <v>0</v>
      </c>
      <c r="AG41" s="176">
        <f t="shared" si="7"/>
        <v>0</v>
      </c>
      <c r="AH41" s="326"/>
      <c r="AI41" s="327"/>
      <c r="AJ41" s="327"/>
      <c r="AK41" s="327"/>
      <c r="AL41" s="327"/>
      <c r="AM41" s="327"/>
      <c r="AN41" s="327"/>
      <c r="AO41" s="327"/>
      <c r="AP41" s="327"/>
      <c r="AQ41" s="327"/>
      <c r="AR41" s="327"/>
      <c r="AS41" s="327"/>
      <c r="AT41" s="327"/>
      <c r="AU41" s="327"/>
      <c r="AV41" s="327"/>
      <c r="AW41" s="327"/>
      <c r="AX41" s="327"/>
      <c r="AY41" s="327"/>
      <c r="AZ41" s="328"/>
    </row>
  </sheetData>
  <mergeCells count="34">
    <mergeCell ref="BS2:BU2"/>
    <mergeCell ref="H2:O2"/>
    <mergeCell ref="P2:R2"/>
    <mergeCell ref="S2:W2"/>
    <mergeCell ref="X2:Z2"/>
    <mergeCell ref="AH2:AO2"/>
    <mergeCell ref="AP2:AR2"/>
    <mergeCell ref="AS2:AW2"/>
    <mergeCell ref="AX2:AZ2"/>
    <mergeCell ref="BG2:BJ2"/>
    <mergeCell ref="BK2:BN2"/>
    <mergeCell ref="BO2:BR2"/>
    <mergeCell ref="EB2:EE2"/>
    <mergeCell ref="BV2:BY2"/>
    <mergeCell ref="CD2:CG2"/>
    <mergeCell ref="CH2:CK2"/>
    <mergeCell ref="CL2:CN2"/>
    <mergeCell ref="CO2:CR2"/>
    <mergeCell ref="DA2:DD2"/>
    <mergeCell ref="DE2:DH2"/>
    <mergeCell ref="DI2:DL2"/>
    <mergeCell ref="DM2:DO2"/>
    <mergeCell ref="DP2:DS2"/>
    <mergeCell ref="DX2:EA2"/>
    <mergeCell ref="FS2:FV2"/>
    <mergeCell ref="FW2:FY2"/>
    <mergeCell ref="FZ2:GC2"/>
    <mergeCell ref="GD2:GF2"/>
    <mergeCell ref="EF2:EH2"/>
    <mergeCell ref="EI2:EL2"/>
    <mergeCell ref="EX2:FA2"/>
    <mergeCell ref="FB2:FD2"/>
    <mergeCell ref="FE2:FH2"/>
    <mergeCell ref="FI2:FK2"/>
  </mergeCells>
  <pageMargins left="0.75" right="0.75" top="1" bottom="1" header="0.5" footer="0.5"/>
  <pageSetup paperSize="9" orientation="landscape" horizontalDpi="4294967293"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8"/>
  <sheetViews>
    <sheetView workbookViewId="0">
      <selection activeCell="K15" sqref="K15"/>
    </sheetView>
  </sheetViews>
  <sheetFormatPr defaultRowHeight="12.75" x14ac:dyDescent="0.2"/>
  <cols>
    <col min="6" max="6" width="17.28515625" customWidth="1"/>
  </cols>
  <sheetData>
    <row r="1" spans="1:10" x14ac:dyDescent="0.2">
      <c r="A1">
        <v>1</v>
      </c>
      <c r="B1" t="s">
        <v>263</v>
      </c>
      <c r="C1" t="s">
        <v>70</v>
      </c>
      <c r="D1" t="s">
        <v>42</v>
      </c>
      <c r="F1" t="str">
        <f>CONCATENATE(C1," ",E1)</f>
        <v xml:space="preserve">Bäl IF </v>
      </c>
      <c r="G1" t="str">
        <f t="shared" ref="G1:G9" si="0">B1</f>
        <v>Bernt Nilsson</v>
      </c>
      <c r="I1" t="str">
        <f t="shared" ref="I1:I48" si="1">VLOOKUP(A1,Namn,10)</f>
        <v>C</v>
      </c>
    </row>
    <row r="2" spans="1:10" x14ac:dyDescent="0.2">
      <c r="A2">
        <v>2</v>
      </c>
      <c r="B2" t="s">
        <v>264</v>
      </c>
      <c r="C2" t="s">
        <v>70</v>
      </c>
      <c r="D2" t="s">
        <v>42</v>
      </c>
      <c r="G2" t="str">
        <f t="shared" si="0"/>
        <v>Evert Olosson</v>
      </c>
      <c r="I2">
        <f t="shared" si="1"/>
        <v>0</v>
      </c>
    </row>
    <row r="3" spans="1:10" x14ac:dyDescent="0.2">
      <c r="A3">
        <v>3</v>
      </c>
      <c r="B3" t="s">
        <v>265</v>
      </c>
      <c r="C3" t="s">
        <v>70</v>
      </c>
      <c r="D3" t="s">
        <v>42</v>
      </c>
      <c r="G3" t="str">
        <f t="shared" si="0"/>
        <v>Rune  Olsson</v>
      </c>
      <c r="I3" t="str">
        <f t="shared" si="1"/>
        <v>E</v>
      </c>
    </row>
    <row r="4" spans="1:10" x14ac:dyDescent="0.2">
      <c r="A4">
        <v>5</v>
      </c>
      <c r="B4" t="s">
        <v>278</v>
      </c>
      <c r="C4" t="s">
        <v>84</v>
      </c>
      <c r="D4" t="s">
        <v>54</v>
      </c>
      <c r="E4">
        <v>1</v>
      </c>
      <c r="F4" t="str">
        <f>CONCATENATE(C4," ",E4)</f>
        <v>Eksta IF 1</v>
      </c>
      <c r="G4" t="str">
        <f t="shared" si="0"/>
        <v>Bernt Jakobsson</v>
      </c>
      <c r="I4" t="str">
        <f t="shared" si="1"/>
        <v>A</v>
      </c>
    </row>
    <row r="5" spans="1:10" x14ac:dyDescent="0.2">
      <c r="A5">
        <v>9</v>
      </c>
      <c r="B5" t="s">
        <v>279</v>
      </c>
      <c r="C5" t="s">
        <v>84</v>
      </c>
      <c r="D5" t="s">
        <v>54</v>
      </c>
      <c r="G5" t="str">
        <f t="shared" si="0"/>
        <v>Wide Nygren</v>
      </c>
      <c r="I5" t="str">
        <f t="shared" si="1"/>
        <v>E</v>
      </c>
    </row>
    <row r="6" spans="1:10" x14ac:dyDescent="0.2">
      <c r="A6">
        <v>10</v>
      </c>
      <c r="B6" t="s">
        <v>280</v>
      </c>
      <c r="C6" t="s">
        <v>84</v>
      </c>
      <c r="D6" t="s">
        <v>54</v>
      </c>
      <c r="G6" t="str">
        <f t="shared" si="0"/>
        <v>Jan-Arne Rieem</v>
      </c>
      <c r="I6" t="str">
        <f t="shared" si="1"/>
        <v>E</v>
      </c>
    </row>
    <row r="7" spans="1:10" x14ac:dyDescent="0.2">
      <c r="A7">
        <v>6</v>
      </c>
      <c r="B7" t="s">
        <v>284</v>
      </c>
      <c r="C7" t="s">
        <v>84</v>
      </c>
      <c r="D7" t="s">
        <v>56</v>
      </c>
      <c r="E7">
        <v>2</v>
      </c>
      <c r="F7" t="str">
        <f>CONCATENATE(C7," ",E7)</f>
        <v>Eksta IF 2</v>
      </c>
      <c r="G7" t="str">
        <f t="shared" si="0"/>
        <v>Ernst Jakobsson</v>
      </c>
      <c r="I7" t="str">
        <f t="shared" si="1"/>
        <v>A</v>
      </c>
      <c r="J7">
        <v>1</v>
      </c>
    </row>
    <row r="8" spans="1:10" x14ac:dyDescent="0.2">
      <c r="A8">
        <v>7</v>
      </c>
      <c r="B8" t="s">
        <v>285</v>
      </c>
      <c r="C8" t="s">
        <v>84</v>
      </c>
      <c r="D8" t="s">
        <v>56</v>
      </c>
      <c r="G8" t="str">
        <f t="shared" si="0"/>
        <v>Jan  Larsson</v>
      </c>
      <c r="I8" t="str">
        <f t="shared" si="1"/>
        <v>E</v>
      </c>
    </row>
    <row r="9" spans="1:10" x14ac:dyDescent="0.2">
      <c r="A9">
        <v>11</v>
      </c>
      <c r="B9" t="s">
        <v>286</v>
      </c>
      <c r="C9" t="s">
        <v>84</v>
      </c>
      <c r="D9" t="s">
        <v>56</v>
      </c>
      <c r="G9" t="str">
        <f t="shared" si="0"/>
        <v>Rune Wahlgren</v>
      </c>
      <c r="I9" t="str">
        <f t="shared" si="1"/>
        <v>B</v>
      </c>
    </row>
    <row r="10" spans="1:10" x14ac:dyDescent="0.2">
      <c r="A10">
        <v>33</v>
      </c>
      <c r="B10" t="s">
        <v>281</v>
      </c>
      <c r="C10" t="s">
        <v>116</v>
      </c>
      <c r="D10" t="s">
        <v>54</v>
      </c>
      <c r="E10">
        <v>1</v>
      </c>
      <c r="F10" t="str">
        <f>CONCATENATE(C10," ",E10)</f>
        <v>Garda IK 1</v>
      </c>
      <c r="G10" t="str">
        <f t="shared" ref="G10:G48" si="2">B10</f>
        <v>Bernt Augustsson</v>
      </c>
      <c r="I10" t="str">
        <f t="shared" si="1"/>
        <v>E</v>
      </c>
    </row>
    <row r="11" spans="1:10" x14ac:dyDescent="0.2">
      <c r="A11">
        <v>37</v>
      </c>
      <c r="B11" t="s">
        <v>282</v>
      </c>
      <c r="C11" t="s">
        <v>116</v>
      </c>
      <c r="D11" t="s">
        <v>54</v>
      </c>
      <c r="G11" t="str">
        <f t="shared" si="2"/>
        <v>Alf Nilsson</v>
      </c>
      <c r="I11" t="str">
        <f t="shared" si="1"/>
        <v>A</v>
      </c>
    </row>
    <row r="12" spans="1:10" x14ac:dyDescent="0.2">
      <c r="A12">
        <v>38</v>
      </c>
      <c r="B12" t="s">
        <v>283</v>
      </c>
      <c r="C12" t="s">
        <v>116</v>
      </c>
      <c r="D12" t="s">
        <v>54</v>
      </c>
      <c r="G12" t="str">
        <f t="shared" si="2"/>
        <v>Bengt  Pettersson</v>
      </c>
      <c r="I12" t="str">
        <f t="shared" si="1"/>
        <v>E</v>
      </c>
    </row>
    <row r="13" spans="1:10" x14ac:dyDescent="0.2">
      <c r="A13">
        <v>34</v>
      </c>
      <c r="B13" t="s">
        <v>287</v>
      </c>
      <c r="C13" t="s">
        <v>116</v>
      </c>
      <c r="D13" t="s">
        <v>56</v>
      </c>
      <c r="E13">
        <v>2</v>
      </c>
      <c r="F13" t="str">
        <f>CONCATENATE(C13," ",E13)</f>
        <v>Garda IK 2</v>
      </c>
      <c r="G13" t="str">
        <f t="shared" si="2"/>
        <v>Göran Augustsson</v>
      </c>
      <c r="I13" t="str">
        <f t="shared" si="1"/>
        <v>E</v>
      </c>
    </row>
    <row r="14" spans="1:10" x14ac:dyDescent="0.2">
      <c r="A14">
        <v>35</v>
      </c>
      <c r="B14" t="s">
        <v>288</v>
      </c>
      <c r="C14" t="s">
        <v>116</v>
      </c>
      <c r="D14" t="s">
        <v>56</v>
      </c>
      <c r="G14" t="str">
        <f t="shared" si="2"/>
        <v>Alf Karlsson</v>
      </c>
      <c r="I14" t="str">
        <f t="shared" si="1"/>
        <v>A</v>
      </c>
    </row>
    <row r="15" spans="1:10" x14ac:dyDescent="0.2">
      <c r="A15">
        <v>36</v>
      </c>
      <c r="B15" t="s">
        <v>289</v>
      </c>
      <c r="C15" t="s">
        <v>116</v>
      </c>
      <c r="D15" t="s">
        <v>56</v>
      </c>
      <c r="G15" t="str">
        <f t="shared" si="2"/>
        <v>Gunnar Lind</v>
      </c>
      <c r="I15" t="str">
        <f t="shared" si="1"/>
        <v>A</v>
      </c>
    </row>
    <row r="16" spans="1:10" x14ac:dyDescent="0.2">
      <c r="A16">
        <v>75</v>
      </c>
      <c r="B16" t="s">
        <v>266</v>
      </c>
      <c r="C16" t="s">
        <v>144</v>
      </c>
      <c r="D16" t="s">
        <v>42</v>
      </c>
      <c r="F16" t="str">
        <f>CONCATENATE(C16," ",E16)</f>
        <v xml:space="preserve">Roma IF </v>
      </c>
      <c r="G16" t="str">
        <f t="shared" si="2"/>
        <v>Anders  Dyplin</v>
      </c>
      <c r="I16">
        <f t="shared" si="1"/>
        <v>0</v>
      </c>
    </row>
    <row r="17" spans="1:9" x14ac:dyDescent="0.2">
      <c r="A17">
        <v>76</v>
      </c>
      <c r="B17" t="s">
        <v>267</v>
      </c>
      <c r="C17" t="s">
        <v>144</v>
      </c>
      <c r="D17" t="s">
        <v>42</v>
      </c>
      <c r="G17" t="str">
        <f t="shared" si="2"/>
        <v>Lars-Ulle Gadefors</v>
      </c>
      <c r="I17">
        <f t="shared" si="1"/>
        <v>0</v>
      </c>
    </row>
    <row r="18" spans="1:9" x14ac:dyDescent="0.2">
      <c r="A18">
        <v>77</v>
      </c>
      <c r="B18" t="s">
        <v>268</v>
      </c>
      <c r="C18" t="s">
        <v>144</v>
      </c>
      <c r="D18" t="s">
        <v>42</v>
      </c>
      <c r="G18" t="str">
        <f t="shared" si="2"/>
        <v>Ulf Godman</v>
      </c>
      <c r="I18">
        <f t="shared" si="1"/>
        <v>0</v>
      </c>
    </row>
    <row r="19" spans="1:9" x14ac:dyDescent="0.2">
      <c r="A19">
        <v>94</v>
      </c>
      <c r="B19" t="s">
        <v>269</v>
      </c>
      <c r="C19" t="s">
        <v>167</v>
      </c>
      <c r="D19" t="s">
        <v>42</v>
      </c>
      <c r="F19" t="str">
        <f>CONCATENATE(C19," ",E19)</f>
        <v xml:space="preserve">Wisby BK </v>
      </c>
      <c r="G19" t="str">
        <f t="shared" si="2"/>
        <v>Rolf  Burgesäter</v>
      </c>
      <c r="I19">
        <f t="shared" si="1"/>
        <v>0</v>
      </c>
    </row>
    <row r="20" spans="1:9" x14ac:dyDescent="0.2">
      <c r="A20">
        <v>96</v>
      </c>
      <c r="B20" t="s">
        <v>270</v>
      </c>
      <c r="C20" t="s">
        <v>167</v>
      </c>
      <c r="D20" t="s">
        <v>42</v>
      </c>
      <c r="G20" t="str">
        <f t="shared" si="2"/>
        <v>Tage Svanborg</v>
      </c>
      <c r="I20">
        <f t="shared" si="1"/>
        <v>0</v>
      </c>
    </row>
    <row r="21" spans="1:9" x14ac:dyDescent="0.2">
      <c r="A21">
        <v>97</v>
      </c>
      <c r="B21" t="s">
        <v>271</v>
      </c>
      <c r="C21" t="s">
        <v>167</v>
      </c>
      <c r="D21" t="s">
        <v>42</v>
      </c>
      <c r="G21" t="str">
        <f t="shared" si="2"/>
        <v>Gösta Westergren</v>
      </c>
      <c r="I21">
        <f t="shared" si="1"/>
        <v>0</v>
      </c>
    </row>
    <row r="22" spans="1:9" x14ac:dyDescent="0.2">
      <c r="A22">
        <v>100</v>
      </c>
      <c r="B22" t="s">
        <v>272</v>
      </c>
      <c r="C22" t="s">
        <v>171</v>
      </c>
      <c r="D22" t="s">
        <v>42</v>
      </c>
      <c r="F22" t="str">
        <f>CONCATENATE(C22," ",E22)</f>
        <v xml:space="preserve">Vårgårda VK </v>
      </c>
      <c r="G22" t="str">
        <f t="shared" si="2"/>
        <v>Sven-Åke Bergman</v>
      </c>
      <c r="I22">
        <f t="shared" si="1"/>
        <v>0</v>
      </c>
    </row>
    <row r="23" spans="1:9" x14ac:dyDescent="0.2">
      <c r="A23">
        <v>101</v>
      </c>
      <c r="B23" t="s">
        <v>273</v>
      </c>
      <c r="C23" t="s">
        <v>171</v>
      </c>
      <c r="D23" t="s">
        <v>42</v>
      </c>
      <c r="G23" t="str">
        <f t="shared" si="2"/>
        <v>Lennart Engström</v>
      </c>
      <c r="I23">
        <f t="shared" si="1"/>
        <v>0</v>
      </c>
    </row>
    <row r="24" spans="1:9" x14ac:dyDescent="0.2">
      <c r="A24">
        <v>104</v>
      </c>
      <c r="B24" t="s">
        <v>274</v>
      </c>
      <c r="C24" t="s">
        <v>171</v>
      </c>
      <c r="D24" t="s">
        <v>42</v>
      </c>
      <c r="G24" t="str">
        <f t="shared" si="2"/>
        <v>Olof Paulin</v>
      </c>
      <c r="I24">
        <f t="shared" si="1"/>
        <v>0</v>
      </c>
    </row>
    <row r="25" spans="1:9" x14ac:dyDescent="0.2">
      <c r="A25">
        <v>110</v>
      </c>
      <c r="B25" t="s">
        <v>275</v>
      </c>
      <c r="C25" t="s">
        <v>183</v>
      </c>
      <c r="D25" t="s">
        <v>42</v>
      </c>
      <c r="F25" t="str">
        <f>CONCATENATE(C25," ",E25)</f>
        <v xml:space="preserve">Östergarns IK </v>
      </c>
      <c r="G25" t="str">
        <f t="shared" si="2"/>
        <v>Sixten Hallberg</v>
      </c>
      <c r="I25">
        <f t="shared" si="1"/>
        <v>0</v>
      </c>
    </row>
    <row r="26" spans="1:9" x14ac:dyDescent="0.2">
      <c r="A26">
        <v>111</v>
      </c>
      <c r="B26" t="s">
        <v>276</v>
      </c>
      <c r="C26" t="s">
        <v>183</v>
      </c>
      <c r="D26" t="s">
        <v>42</v>
      </c>
      <c r="G26" t="str">
        <f t="shared" si="2"/>
        <v>Fred Klingvall</v>
      </c>
      <c r="I26">
        <f t="shared" si="1"/>
        <v>0</v>
      </c>
    </row>
    <row r="27" spans="1:9" x14ac:dyDescent="0.2">
      <c r="A27">
        <v>115</v>
      </c>
      <c r="B27" t="s">
        <v>277</v>
      </c>
      <c r="C27" t="s">
        <v>183</v>
      </c>
      <c r="D27" t="s">
        <v>42</v>
      </c>
      <c r="G27" t="str">
        <f t="shared" si="2"/>
        <v>Åke Lindblad</v>
      </c>
      <c r="I27">
        <f t="shared" si="1"/>
        <v>0</v>
      </c>
    </row>
    <row r="28" spans="1:9" x14ac:dyDescent="0.2">
      <c r="E28">
        <v>3</v>
      </c>
      <c r="F28" t="str">
        <f>CONCATENATE(C28," ",E28)</f>
        <v xml:space="preserve"> 3</v>
      </c>
      <c r="G28">
        <f t="shared" si="2"/>
        <v>0</v>
      </c>
      <c r="I28">
        <f t="shared" si="1"/>
        <v>0</v>
      </c>
    </row>
    <row r="29" spans="1:9" x14ac:dyDescent="0.2">
      <c r="G29">
        <f t="shared" si="2"/>
        <v>0</v>
      </c>
      <c r="I29">
        <f t="shared" si="1"/>
        <v>0</v>
      </c>
    </row>
    <row r="30" spans="1:9" x14ac:dyDescent="0.2">
      <c r="G30">
        <f t="shared" si="2"/>
        <v>0</v>
      </c>
      <c r="I30">
        <f t="shared" si="1"/>
        <v>0</v>
      </c>
    </row>
    <row r="31" spans="1:9" x14ac:dyDescent="0.2">
      <c r="F31" t="str">
        <f>CONCATENATE(C31," ",E31)</f>
        <v xml:space="preserve"> </v>
      </c>
      <c r="G31">
        <f t="shared" si="2"/>
        <v>0</v>
      </c>
      <c r="I31">
        <f t="shared" si="1"/>
        <v>0</v>
      </c>
    </row>
    <row r="32" spans="1:9" x14ac:dyDescent="0.2">
      <c r="G32">
        <f t="shared" si="2"/>
        <v>0</v>
      </c>
      <c r="I32">
        <f t="shared" si="1"/>
        <v>0</v>
      </c>
    </row>
    <row r="33" spans="1:9" x14ac:dyDescent="0.2">
      <c r="G33">
        <f t="shared" si="2"/>
        <v>0</v>
      </c>
      <c r="I33">
        <f t="shared" si="1"/>
        <v>0</v>
      </c>
    </row>
    <row r="34" spans="1:9" x14ac:dyDescent="0.2">
      <c r="F34" t="str">
        <f>CONCATENATE(C34," ",E34)</f>
        <v xml:space="preserve"> </v>
      </c>
      <c r="G34">
        <f t="shared" si="2"/>
        <v>0</v>
      </c>
      <c r="I34">
        <f t="shared" si="1"/>
        <v>0</v>
      </c>
    </row>
    <row r="35" spans="1:9" x14ac:dyDescent="0.2">
      <c r="A35">
        <v>85</v>
      </c>
      <c r="B35" t="s">
        <v>235</v>
      </c>
      <c r="C35" t="s">
        <v>152</v>
      </c>
      <c r="D35" t="s">
        <v>42</v>
      </c>
      <c r="G35" t="str">
        <f t="shared" si="2"/>
        <v>Roger Ringius</v>
      </c>
      <c r="I35">
        <f t="shared" si="1"/>
        <v>0</v>
      </c>
    </row>
    <row r="36" spans="1:9" x14ac:dyDescent="0.2">
      <c r="A36">
        <v>86</v>
      </c>
      <c r="B36" t="s">
        <v>236</v>
      </c>
      <c r="C36" t="s">
        <v>152</v>
      </c>
      <c r="D36" t="s">
        <v>42</v>
      </c>
      <c r="G36" t="str">
        <f t="shared" si="2"/>
        <v>Michel Ådefjäll</v>
      </c>
      <c r="I36">
        <f t="shared" si="1"/>
        <v>0</v>
      </c>
    </row>
    <row r="37" spans="1:9" x14ac:dyDescent="0.2">
      <c r="A37">
        <v>89</v>
      </c>
      <c r="B37" t="s">
        <v>237</v>
      </c>
      <c r="C37" t="s">
        <v>160</v>
      </c>
      <c r="D37" t="s">
        <v>42</v>
      </c>
      <c r="F37" t="str">
        <f>CONCATENATE(C37," ",E37)</f>
        <v xml:space="preserve">Södertälje VK </v>
      </c>
      <c r="G37" t="str">
        <f t="shared" si="2"/>
        <v>Christoffer Carlsson</v>
      </c>
      <c r="I37">
        <f t="shared" si="1"/>
        <v>0</v>
      </c>
    </row>
    <row r="38" spans="1:9" x14ac:dyDescent="0.2">
      <c r="A38">
        <v>91</v>
      </c>
      <c r="B38" t="s">
        <v>238</v>
      </c>
      <c r="C38" t="s">
        <v>160</v>
      </c>
      <c r="D38" t="s">
        <v>42</v>
      </c>
      <c r="G38" t="str">
        <f t="shared" si="2"/>
        <v>Tomas Carlsson</v>
      </c>
      <c r="I38">
        <f t="shared" si="1"/>
        <v>0</v>
      </c>
    </row>
    <row r="39" spans="1:9" x14ac:dyDescent="0.2">
      <c r="A39">
        <v>92</v>
      </c>
      <c r="B39" t="s">
        <v>239</v>
      </c>
      <c r="C39" t="s">
        <v>160</v>
      </c>
      <c r="D39" t="s">
        <v>42</v>
      </c>
      <c r="G39" t="str">
        <f t="shared" si="2"/>
        <v>Stig Fristedt</v>
      </c>
      <c r="I39">
        <f t="shared" si="1"/>
        <v>0</v>
      </c>
    </row>
    <row r="40" spans="1:9" x14ac:dyDescent="0.2">
      <c r="A40">
        <v>99</v>
      </c>
      <c r="B40" t="s">
        <v>240</v>
      </c>
      <c r="C40" t="s">
        <v>171</v>
      </c>
      <c r="D40" t="s">
        <v>42</v>
      </c>
      <c r="F40" t="str">
        <f>CONCATENATE(C40," ",E40)</f>
        <v xml:space="preserve">Vårgårda VK </v>
      </c>
      <c r="G40" t="str">
        <f t="shared" si="2"/>
        <v>Nils-Olof Andersson</v>
      </c>
      <c r="I40">
        <f t="shared" si="1"/>
        <v>0</v>
      </c>
    </row>
    <row r="41" spans="1:9" x14ac:dyDescent="0.2">
      <c r="A41">
        <v>102</v>
      </c>
      <c r="B41" t="s">
        <v>241</v>
      </c>
      <c r="C41" t="s">
        <v>171</v>
      </c>
      <c r="D41" t="s">
        <v>42</v>
      </c>
      <c r="G41" t="str">
        <f t="shared" si="2"/>
        <v>Morgan Eriksson</v>
      </c>
      <c r="I41">
        <f t="shared" si="1"/>
        <v>0</v>
      </c>
    </row>
    <row r="42" spans="1:9" x14ac:dyDescent="0.2">
      <c r="A42">
        <v>103</v>
      </c>
      <c r="B42" t="s">
        <v>242</v>
      </c>
      <c r="C42" t="s">
        <v>171</v>
      </c>
      <c r="D42" t="s">
        <v>42</v>
      </c>
      <c r="G42" t="str">
        <f t="shared" si="2"/>
        <v>Jonas Henriksen</v>
      </c>
      <c r="I42">
        <f t="shared" si="1"/>
        <v>0</v>
      </c>
    </row>
    <row r="43" spans="1:9" x14ac:dyDescent="0.2">
      <c r="A43">
        <v>105</v>
      </c>
      <c r="B43" t="s">
        <v>243</v>
      </c>
      <c r="C43" t="s">
        <v>174</v>
      </c>
      <c r="D43" t="s">
        <v>42</v>
      </c>
      <c r="F43" t="str">
        <f>CONCATENATE(C43," ",E43)</f>
        <v xml:space="preserve">Västerås VK </v>
      </c>
      <c r="G43" t="str">
        <f t="shared" si="2"/>
        <v>Anders Andersson</v>
      </c>
      <c r="I43">
        <f t="shared" si="1"/>
        <v>0</v>
      </c>
    </row>
    <row r="44" spans="1:9" x14ac:dyDescent="0.2">
      <c r="A44">
        <v>107</v>
      </c>
      <c r="B44" t="s">
        <v>244</v>
      </c>
      <c r="C44" t="s">
        <v>174</v>
      </c>
      <c r="D44" t="s">
        <v>42</v>
      </c>
      <c r="G44" t="str">
        <f t="shared" si="2"/>
        <v>Stefan Bergmark</v>
      </c>
      <c r="I44">
        <f t="shared" si="1"/>
        <v>0</v>
      </c>
    </row>
    <row r="45" spans="1:9" x14ac:dyDescent="0.2">
      <c r="A45">
        <v>108</v>
      </c>
      <c r="B45" t="s">
        <v>245</v>
      </c>
      <c r="C45" t="s">
        <v>174</v>
      </c>
      <c r="D45" t="s">
        <v>42</v>
      </c>
      <c r="G45" t="str">
        <f t="shared" si="2"/>
        <v>Kim Ådefjäll</v>
      </c>
      <c r="I45">
        <f t="shared" si="1"/>
        <v>0</v>
      </c>
    </row>
    <row r="46" spans="1:9" x14ac:dyDescent="0.2">
      <c r="A46">
        <v>109</v>
      </c>
      <c r="B46" t="s">
        <v>246</v>
      </c>
      <c r="C46" t="s">
        <v>183</v>
      </c>
      <c r="D46" t="s">
        <v>42</v>
      </c>
      <c r="F46" t="str">
        <f>CONCATENATE(C46," ",E46)</f>
        <v xml:space="preserve">Östergarns IK </v>
      </c>
      <c r="G46" t="str">
        <f t="shared" si="2"/>
        <v>Arne Eriksson</v>
      </c>
      <c r="I46">
        <f t="shared" si="1"/>
        <v>0</v>
      </c>
    </row>
    <row r="47" spans="1:9" x14ac:dyDescent="0.2">
      <c r="A47">
        <v>112</v>
      </c>
      <c r="B47" t="s">
        <v>247</v>
      </c>
      <c r="C47" t="s">
        <v>183</v>
      </c>
      <c r="D47" t="s">
        <v>42</v>
      </c>
      <c r="G47" t="str">
        <f t="shared" si="2"/>
        <v>Lars Klingvall</v>
      </c>
      <c r="I47">
        <f t="shared" si="1"/>
        <v>0</v>
      </c>
    </row>
    <row r="48" spans="1:9" x14ac:dyDescent="0.2">
      <c r="A48">
        <v>114</v>
      </c>
      <c r="B48" t="s">
        <v>248</v>
      </c>
      <c r="C48" t="s">
        <v>183</v>
      </c>
      <c r="D48" t="s">
        <v>42</v>
      </c>
      <c r="G48" t="str">
        <f t="shared" si="2"/>
        <v>Torbjörn Lawergren</v>
      </c>
      <c r="I48">
        <f t="shared" si="1"/>
        <v>0</v>
      </c>
    </row>
  </sheetData>
  <sortState xmlns:xlrd2="http://schemas.microsoft.com/office/spreadsheetml/2017/richdata2" ref="A1:D27">
    <sortCondition ref="C1:C27"/>
    <sortCondition ref="D1:D27"/>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AT32"/>
  <sheetViews>
    <sheetView showGridLines="0" showZeros="0" zoomScaleNormal="100" workbookViewId="0">
      <selection activeCell="N20" sqref="M20:N20"/>
    </sheetView>
  </sheetViews>
  <sheetFormatPr defaultRowHeight="12.75" x14ac:dyDescent="0.2"/>
  <cols>
    <col min="1" max="2" width="6.140625" customWidth="1"/>
    <col min="3" max="3" width="7.85546875" customWidth="1"/>
    <col min="4" max="4" width="15.85546875" customWidth="1"/>
    <col min="5" max="22" width="5.140625" customWidth="1"/>
    <col min="257" max="258" width="6.140625" customWidth="1"/>
    <col min="259" max="259" width="5.7109375" customWidth="1"/>
    <col min="260" max="260" width="15.85546875" customWidth="1"/>
    <col min="261" max="278" width="5.140625" customWidth="1"/>
    <col min="513" max="514" width="6.140625" customWidth="1"/>
    <col min="515" max="515" width="5.7109375" customWidth="1"/>
    <col min="516" max="516" width="15.85546875" customWidth="1"/>
    <col min="517" max="534" width="5.140625" customWidth="1"/>
    <col min="769" max="770" width="6.140625" customWidth="1"/>
    <col min="771" max="771" width="5.7109375" customWidth="1"/>
    <col min="772" max="772" width="15.85546875" customWidth="1"/>
    <col min="773" max="790" width="5.140625" customWidth="1"/>
    <col min="1025" max="1026" width="6.140625" customWidth="1"/>
    <col min="1027" max="1027" width="5.7109375" customWidth="1"/>
    <col min="1028" max="1028" width="15.85546875" customWidth="1"/>
    <col min="1029" max="1046" width="5.140625" customWidth="1"/>
    <col min="1281" max="1282" width="6.140625" customWidth="1"/>
    <col min="1283" max="1283" width="5.7109375" customWidth="1"/>
    <col min="1284" max="1284" width="15.85546875" customWidth="1"/>
    <col min="1285" max="1302" width="5.140625" customWidth="1"/>
    <col min="1537" max="1538" width="6.140625" customWidth="1"/>
    <col min="1539" max="1539" width="5.7109375" customWidth="1"/>
    <col min="1540" max="1540" width="15.85546875" customWidth="1"/>
    <col min="1541" max="1558" width="5.140625" customWidth="1"/>
    <col min="1793" max="1794" width="6.140625" customWidth="1"/>
    <col min="1795" max="1795" width="5.7109375" customWidth="1"/>
    <col min="1796" max="1796" width="15.85546875" customWidth="1"/>
    <col min="1797" max="1814" width="5.140625" customWidth="1"/>
    <col min="2049" max="2050" width="6.140625" customWidth="1"/>
    <col min="2051" max="2051" width="5.7109375" customWidth="1"/>
    <col min="2052" max="2052" width="15.85546875" customWidth="1"/>
    <col min="2053" max="2070" width="5.140625" customWidth="1"/>
    <col min="2305" max="2306" width="6.140625" customWidth="1"/>
    <col min="2307" max="2307" width="5.7109375" customWidth="1"/>
    <col min="2308" max="2308" width="15.85546875" customWidth="1"/>
    <col min="2309" max="2326" width="5.140625" customWidth="1"/>
    <col min="2561" max="2562" width="6.140625" customWidth="1"/>
    <col min="2563" max="2563" width="5.7109375" customWidth="1"/>
    <col min="2564" max="2564" width="15.85546875" customWidth="1"/>
    <col min="2565" max="2582" width="5.140625" customWidth="1"/>
    <col min="2817" max="2818" width="6.140625" customWidth="1"/>
    <col min="2819" max="2819" width="5.7109375" customWidth="1"/>
    <col min="2820" max="2820" width="15.85546875" customWidth="1"/>
    <col min="2821" max="2838" width="5.140625" customWidth="1"/>
    <col min="3073" max="3074" width="6.140625" customWidth="1"/>
    <col min="3075" max="3075" width="5.7109375" customWidth="1"/>
    <col min="3076" max="3076" width="15.85546875" customWidth="1"/>
    <col min="3077" max="3094" width="5.140625" customWidth="1"/>
    <col min="3329" max="3330" width="6.140625" customWidth="1"/>
    <col min="3331" max="3331" width="5.7109375" customWidth="1"/>
    <col min="3332" max="3332" width="15.85546875" customWidth="1"/>
    <col min="3333" max="3350" width="5.140625" customWidth="1"/>
    <col min="3585" max="3586" width="6.140625" customWidth="1"/>
    <col min="3587" max="3587" width="5.7109375" customWidth="1"/>
    <col min="3588" max="3588" width="15.85546875" customWidth="1"/>
    <col min="3589" max="3606" width="5.140625" customWidth="1"/>
    <col min="3841" max="3842" width="6.140625" customWidth="1"/>
    <col min="3843" max="3843" width="5.7109375" customWidth="1"/>
    <col min="3844" max="3844" width="15.85546875" customWidth="1"/>
    <col min="3845" max="3862" width="5.140625" customWidth="1"/>
    <col min="4097" max="4098" width="6.140625" customWidth="1"/>
    <col min="4099" max="4099" width="5.7109375" customWidth="1"/>
    <col min="4100" max="4100" width="15.85546875" customWidth="1"/>
    <col min="4101" max="4118" width="5.140625" customWidth="1"/>
    <col min="4353" max="4354" width="6.140625" customWidth="1"/>
    <col min="4355" max="4355" width="5.7109375" customWidth="1"/>
    <col min="4356" max="4356" width="15.85546875" customWidth="1"/>
    <col min="4357" max="4374" width="5.140625" customWidth="1"/>
    <col min="4609" max="4610" width="6.140625" customWidth="1"/>
    <col min="4611" max="4611" width="5.7109375" customWidth="1"/>
    <col min="4612" max="4612" width="15.85546875" customWidth="1"/>
    <col min="4613" max="4630" width="5.140625" customWidth="1"/>
    <col min="4865" max="4866" width="6.140625" customWidth="1"/>
    <col min="4867" max="4867" width="5.7109375" customWidth="1"/>
    <col min="4868" max="4868" width="15.85546875" customWidth="1"/>
    <col min="4869" max="4886" width="5.140625" customWidth="1"/>
    <col min="5121" max="5122" width="6.140625" customWidth="1"/>
    <col min="5123" max="5123" width="5.7109375" customWidth="1"/>
    <col min="5124" max="5124" width="15.85546875" customWidth="1"/>
    <col min="5125" max="5142" width="5.140625" customWidth="1"/>
    <col min="5377" max="5378" width="6.140625" customWidth="1"/>
    <col min="5379" max="5379" width="5.7109375" customWidth="1"/>
    <col min="5380" max="5380" width="15.85546875" customWidth="1"/>
    <col min="5381" max="5398" width="5.140625" customWidth="1"/>
    <col min="5633" max="5634" width="6.140625" customWidth="1"/>
    <col min="5635" max="5635" width="5.7109375" customWidth="1"/>
    <col min="5636" max="5636" width="15.85546875" customWidth="1"/>
    <col min="5637" max="5654" width="5.140625" customWidth="1"/>
    <col min="5889" max="5890" width="6.140625" customWidth="1"/>
    <col min="5891" max="5891" width="5.7109375" customWidth="1"/>
    <col min="5892" max="5892" width="15.85546875" customWidth="1"/>
    <col min="5893" max="5910" width="5.140625" customWidth="1"/>
    <col min="6145" max="6146" width="6.140625" customWidth="1"/>
    <col min="6147" max="6147" width="5.7109375" customWidth="1"/>
    <col min="6148" max="6148" width="15.85546875" customWidth="1"/>
    <col min="6149" max="6166" width="5.140625" customWidth="1"/>
    <col min="6401" max="6402" width="6.140625" customWidth="1"/>
    <col min="6403" max="6403" width="5.7109375" customWidth="1"/>
    <col min="6404" max="6404" width="15.85546875" customWidth="1"/>
    <col min="6405" max="6422" width="5.140625" customWidth="1"/>
    <col min="6657" max="6658" width="6.140625" customWidth="1"/>
    <col min="6659" max="6659" width="5.7109375" customWidth="1"/>
    <col min="6660" max="6660" width="15.85546875" customWidth="1"/>
    <col min="6661" max="6678" width="5.140625" customWidth="1"/>
    <col min="6913" max="6914" width="6.140625" customWidth="1"/>
    <col min="6915" max="6915" width="5.7109375" customWidth="1"/>
    <col min="6916" max="6916" width="15.85546875" customWidth="1"/>
    <col min="6917" max="6934" width="5.140625" customWidth="1"/>
    <col min="7169" max="7170" width="6.140625" customWidth="1"/>
    <col min="7171" max="7171" width="5.7109375" customWidth="1"/>
    <col min="7172" max="7172" width="15.85546875" customWidth="1"/>
    <col min="7173" max="7190" width="5.140625" customWidth="1"/>
    <col min="7425" max="7426" width="6.140625" customWidth="1"/>
    <col min="7427" max="7427" width="5.7109375" customWidth="1"/>
    <col min="7428" max="7428" width="15.85546875" customWidth="1"/>
    <col min="7429" max="7446" width="5.140625" customWidth="1"/>
    <col min="7681" max="7682" width="6.140625" customWidth="1"/>
    <col min="7683" max="7683" width="5.7109375" customWidth="1"/>
    <col min="7684" max="7684" width="15.85546875" customWidth="1"/>
    <col min="7685" max="7702" width="5.140625" customWidth="1"/>
    <col min="7937" max="7938" width="6.140625" customWidth="1"/>
    <col min="7939" max="7939" width="5.7109375" customWidth="1"/>
    <col min="7940" max="7940" width="15.85546875" customWidth="1"/>
    <col min="7941" max="7958" width="5.140625" customWidth="1"/>
    <col min="8193" max="8194" width="6.140625" customWidth="1"/>
    <col min="8195" max="8195" width="5.7109375" customWidth="1"/>
    <col min="8196" max="8196" width="15.85546875" customWidth="1"/>
    <col min="8197" max="8214" width="5.140625" customWidth="1"/>
    <col min="8449" max="8450" width="6.140625" customWidth="1"/>
    <col min="8451" max="8451" width="5.7109375" customWidth="1"/>
    <col min="8452" max="8452" width="15.85546875" customWidth="1"/>
    <col min="8453" max="8470" width="5.140625" customWidth="1"/>
    <col min="8705" max="8706" width="6.140625" customWidth="1"/>
    <col min="8707" max="8707" width="5.7109375" customWidth="1"/>
    <col min="8708" max="8708" width="15.85546875" customWidth="1"/>
    <col min="8709" max="8726" width="5.140625" customWidth="1"/>
    <col min="8961" max="8962" width="6.140625" customWidth="1"/>
    <col min="8963" max="8963" width="5.7109375" customWidth="1"/>
    <col min="8964" max="8964" width="15.85546875" customWidth="1"/>
    <col min="8965" max="8982" width="5.140625" customWidth="1"/>
    <col min="9217" max="9218" width="6.140625" customWidth="1"/>
    <col min="9219" max="9219" width="5.7109375" customWidth="1"/>
    <col min="9220" max="9220" width="15.85546875" customWidth="1"/>
    <col min="9221" max="9238" width="5.140625" customWidth="1"/>
    <col min="9473" max="9474" width="6.140625" customWidth="1"/>
    <col min="9475" max="9475" width="5.7109375" customWidth="1"/>
    <col min="9476" max="9476" width="15.85546875" customWidth="1"/>
    <col min="9477" max="9494" width="5.140625" customWidth="1"/>
    <col min="9729" max="9730" width="6.140625" customWidth="1"/>
    <col min="9731" max="9731" width="5.7109375" customWidth="1"/>
    <col min="9732" max="9732" width="15.85546875" customWidth="1"/>
    <col min="9733" max="9750" width="5.140625" customWidth="1"/>
    <col min="9985" max="9986" width="6.140625" customWidth="1"/>
    <col min="9987" max="9987" width="5.7109375" customWidth="1"/>
    <col min="9988" max="9988" width="15.85546875" customWidth="1"/>
    <col min="9989" max="10006" width="5.140625" customWidth="1"/>
    <col min="10241" max="10242" width="6.140625" customWidth="1"/>
    <col min="10243" max="10243" width="5.7109375" customWidth="1"/>
    <col min="10244" max="10244" width="15.85546875" customWidth="1"/>
    <col min="10245" max="10262" width="5.140625" customWidth="1"/>
    <col min="10497" max="10498" width="6.140625" customWidth="1"/>
    <col min="10499" max="10499" width="5.7109375" customWidth="1"/>
    <col min="10500" max="10500" width="15.85546875" customWidth="1"/>
    <col min="10501" max="10518" width="5.140625" customWidth="1"/>
    <col min="10753" max="10754" width="6.140625" customWidth="1"/>
    <col min="10755" max="10755" width="5.7109375" customWidth="1"/>
    <col min="10756" max="10756" width="15.85546875" customWidth="1"/>
    <col min="10757" max="10774" width="5.140625" customWidth="1"/>
    <col min="11009" max="11010" width="6.140625" customWidth="1"/>
    <col min="11011" max="11011" width="5.7109375" customWidth="1"/>
    <col min="11012" max="11012" width="15.85546875" customWidth="1"/>
    <col min="11013" max="11030" width="5.140625" customWidth="1"/>
    <col min="11265" max="11266" width="6.140625" customWidth="1"/>
    <col min="11267" max="11267" width="5.7109375" customWidth="1"/>
    <col min="11268" max="11268" width="15.85546875" customWidth="1"/>
    <col min="11269" max="11286" width="5.140625" customWidth="1"/>
    <col min="11521" max="11522" width="6.140625" customWidth="1"/>
    <col min="11523" max="11523" width="5.7109375" customWidth="1"/>
    <col min="11524" max="11524" width="15.85546875" customWidth="1"/>
    <col min="11525" max="11542" width="5.140625" customWidth="1"/>
    <col min="11777" max="11778" width="6.140625" customWidth="1"/>
    <col min="11779" max="11779" width="5.7109375" customWidth="1"/>
    <col min="11780" max="11780" width="15.85546875" customWidth="1"/>
    <col min="11781" max="11798" width="5.140625" customWidth="1"/>
    <col min="12033" max="12034" width="6.140625" customWidth="1"/>
    <col min="12035" max="12035" width="5.7109375" customWidth="1"/>
    <col min="12036" max="12036" width="15.85546875" customWidth="1"/>
    <col min="12037" max="12054" width="5.140625" customWidth="1"/>
    <col min="12289" max="12290" width="6.140625" customWidth="1"/>
    <col min="12291" max="12291" width="5.7109375" customWidth="1"/>
    <col min="12292" max="12292" width="15.85546875" customWidth="1"/>
    <col min="12293" max="12310" width="5.140625" customWidth="1"/>
    <col min="12545" max="12546" width="6.140625" customWidth="1"/>
    <col min="12547" max="12547" width="5.7109375" customWidth="1"/>
    <col min="12548" max="12548" width="15.85546875" customWidth="1"/>
    <col min="12549" max="12566" width="5.140625" customWidth="1"/>
    <col min="12801" max="12802" width="6.140625" customWidth="1"/>
    <col min="12803" max="12803" width="5.7109375" customWidth="1"/>
    <col min="12804" max="12804" width="15.85546875" customWidth="1"/>
    <col min="12805" max="12822" width="5.140625" customWidth="1"/>
    <col min="13057" max="13058" width="6.140625" customWidth="1"/>
    <col min="13059" max="13059" width="5.7109375" customWidth="1"/>
    <col min="13060" max="13060" width="15.85546875" customWidth="1"/>
    <col min="13061" max="13078" width="5.140625" customWidth="1"/>
    <col min="13313" max="13314" width="6.140625" customWidth="1"/>
    <col min="13315" max="13315" width="5.7109375" customWidth="1"/>
    <col min="13316" max="13316" width="15.85546875" customWidth="1"/>
    <col min="13317" max="13334" width="5.140625" customWidth="1"/>
    <col min="13569" max="13570" width="6.140625" customWidth="1"/>
    <col min="13571" max="13571" width="5.7109375" customWidth="1"/>
    <col min="13572" max="13572" width="15.85546875" customWidth="1"/>
    <col min="13573" max="13590" width="5.140625" customWidth="1"/>
    <col min="13825" max="13826" width="6.140625" customWidth="1"/>
    <col min="13827" max="13827" width="5.7109375" customWidth="1"/>
    <col min="13828" max="13828" width="15.85546875" customWidth="1"/>
    <col min="13829" max="13846" width="5.140625" customWidth="1"/>
    <col min="14081" max="14082" width="6.140625" customWidth="1"/>
    <col min="14083" max="14083" width="5.7109375" customWidth="1"/>
    <col min="14084" max="14084" width="15.85546875" customWidth="1"/>
    <col min="14085" max="14102" width="5.140625" customWidth="1"/>
    <col min="14337" max="14338" width="6.140625" customWidth="1"/>
    <col min="14339" max="14339" width="5.7109375" customWidth="1"/>
    <col min="14340" max="14340" width="15.85546875" customWidth="1"/>
    <col min="14341" max="14358" width="5.140625" customWidth="1"/>
    <col min="14593" max="14594" width="6.140625" customWidth="1"/>
    <col min="14595" max="14595" width="5.7109375" customWidth="1"/>
    <col min="14596" max="14596" width="15.85546875" customWidth="1"/>
    <col min="14597" max="14614" width="5.140625" customWidth="1"/>
    <col min="14849" max="14850" width="6.140625" customWidth="1"/>
    <col min="14851" max="14851" width="5.7109375" customWidth="1"/>
    <col min="14852" max="14852" width="15.85546875" customWidth="1"/>
    <col min="14853" max="14870" width="5.140625" customWidth="1"/>
    <col min="15105" max="15106" width="6.140625" customWidth="1"/>
    <col min="15107" max="15107" width="5.7109375" customWidth="1"/>
    <col min="15108" max="15108" width="15.85546875" customWidth="1"/>
    <col min="15109" max="15126" width="5.140625" customWidth="1"/>
    <col min="15361" max="15362" width="6.140625" customWidth="1"/>
    <col min="15363" max="15363" width="5.7109375" customWidth="1"/>
    <col min="15364" max="15364" width="15.85546875" customWidth="1"/>
    <col min="15365" max="15382" width="5.140625" customWidth="1"/>
    <col min="15617" max="15618" width="6.140625" customWidth="1"/>
    <col min="15619" max="15619" width="5.7109375" customWidth="1"/>
    <col min="15620" max="15620" width="15.85546875" customWidth="1"/>
    <col min="15621" max="15638" width="5.140625" customWidth="1"/>
    <col min="15873" max="15874" width="6.140625" customWidth="1"/>
    <col min="15875" max="15875" width="5.7109375" customWidth="1"/>
    <col min="15876" max="15876" width="15.85546875" customWidth="1"/>
    <col min="15877" max="15894" width="5.140625" customWidth="1"/>
    <col min="16129" max="16130" width="6.140625" customWidth="1"/>
    <col min="16131" max="16131" width="5.7109375" customWidth="1"/>
    <col min="16132" max="16132" width="15.85546875" customWidth="1"/>
    <col min="16133" max="16150" width="5.140625" customWidth="1"/>
  </cols>
  <sheetData>
    <row r="2" spans="1:46" ht="18" x14ac:dyDescent="0.25">
      <c r="A2" s="50" t="s">
        <v>471</v>
      </c>
      <c r="D2" s="51"/>
    </row>
    <row r="3" spans="1:46" ht="15.75" x14ac:dyDescent="0.25">
      <c r="A3" s="52" t="s">
        <v>470</v>
      </c>
      <c r="D3" t="s">
        <v>472</v>
      </c>
    </row>
    <row r="4" spans="1:46" ht="13.5" thickBot="1" x14ac:dyDescent="0.25">
      <c r="Z4" s="53"/>
      <c r="AA4" s="53"/>
      <c r="AB4" s="54"/>
      <c r="AC4" s="54"/>
      <c r="AD4" s="54"/>
      <c r="AE4" s="54"/>
      <c r="AF4" s="54"/>
      <c r="AG4" s="54"/>
      <c r="AH4" s="54"/>
      <c r="AI4" s="54"/>
      <c r="AJ4" s="54"/>
      <c r="AK4" s="54"/>
      <c r="AL4" s="54"/>
      <c r="AM4" s="53"/>
      <c r="AN4" s="55"/>
      <c r="AO4" s="56"/>
      <c r="AP4" s="56"/>
      <c r="AQ4" s="56"/>
      <c r="AR4" s="56"/>
      <c r="AS4" s="56"/>
      <c r="AT4" s="56"/>
    </row>
    <row r="5" spans="1:46" ht="18.75" thickBot="1" x14ac:dyDescent="0.3">
      <c r="A5" s="57" t="s">
        <v>12</v>
      </c>
      <c r="B5" s="400" t="s">
        <v>186</v>
      </c>
      <c r="C5" s="396"/>
      <c r="D5" s="397"/>
      <c r="E5" s="400" t="s">
        <v>187</v>
      </c>
      <c r="F5" s="401"/>
      <c r="G5" s="402"/>
      <c r="H5" s="400" t="s">
        <v>188</v>
      </c>
      <c r="I5" s="396"/>
      <c r="J5" s="397"/>
      <c r="K5" s="400" t="s">
        <v>189</v>
      </c>
      <c r="L5" s="396"/>
      <c r="M5" s="397"/>
      <c r="N5" s="400" t="s">
        <v>190</v>
      </c>
      <c r="O5" s="396"/>
      <c r="P5" s="397"/>
      <c r="Q5" s="400" t="s">
        <v>191</v>
      </c>
      <c r="R5" s="401"/>
      <c r="S5" s="403"/>
      <c r="T5" s="395" t="s">
        <v>192</v>
      </c>
      <c r="U5" s="396"/>
      <c r="V5" s="397"/>
      <c r="W5" s="58" t="s">
        <v>193</v>
      </c>
      <c r="X5" s="59" t="s">
        <v>194</v>
      </c>
      <c r="Z5" s="53"/>
      <c r="AA5" s="53" t="s">
        <v>193</v>
      </c>
      <c r="AB5" s="54"/>
      <c r="AC5" s="54"/>
      <c r="AD5" s="54"/>
      <c r="AE5" s="54"/>
      <c r="AF5" s="54" t="s">
        <v>195</v>
      </c>
      <c r="AG5" s="54" t="s">
        <v>196</v>
      </c>
      <c r="AH5" s="54"/>
      <c r="AI5" s="54"/>
      <c r="AJ5" s="54"/>
      <c r="AK5" s="54"/>
      <c r="AL5" s="54"/>
      <c r="AM5" s="53"/>
      <c r="AN5" s="60"/>
      <c r="AO5" s="53"/>
      <c r="AP5" s="53"/>
      <c r="AQ5">
        <v>2</v>
      </c>
      <c r="AR5" t="str">
        <f>AA5</f>
        <v>Poäng</v>
      </c>
      <c r="AS5" t="str">
        <f>CONCATENATE(AB5," ",AC5)</f>
        <v xml:space="preserve"> </v>
      </c>
      <c r="AT5">
        <f>AM5</f>
        <v>0</v>
      </c>
    </row>
    <row r="6" spans="1:46" ht="13.5" thickTop="1" x14ac:dyDescent="0.2">
      <c r="A6" s="61"/>
      <c r="B6" s="62"/>
      <c r="C6" s="63">
        <f>VLOOKUP($B6,Namn,4)</f>
        <v>0</v>
      </c>
      <c r="D6" s="64">
        <f>VLOOKUP($B6,Namn,5)</f>
        <v>0</v>
      </c>
      <c r="E6" s="62">
        <v>2</v>
      </c>
      <c r="F6" s="62"/>
      <c r="G6" s="65"/>
      <c r="H6" s="66">
        <v>6</v>
      </c>
      <c r="I6" s="66"/>
      <c r="J6" s="67"/>
      <c r="K6" s="62">
        <v>4</v>
      </c>
      <c r="L6" s="62"/>
      <c r="M6" s="65"/>
      <c r="N6" s="62">
        <v>5</v>
      </c>
      <c r="O6" s="62"/>
      <c r="P6" s="65"/>
      <c r="Q6" s="62">
        <v>3</v>
      </c>
      <c r="R6" s="62"/>
      <c r="S6" s="62"/>
      <c r="T6" s="68"/>
      <c r="U6" s="62"/>
      <c r="V6" s="65">
        <f>T8-V8</f>
        <v>0</v>
      </c>
      <c r="W6" s="65"/>
      <c r="X6" s="69"/>
      <c r="Z6" s="53"/>
      <c r="AA6" s="53" t="s">
        <v>197</v>
      </c>
      <c r="AB6" s="53" t="s">
        <v>198</v>
      </c>
      <c r="AC6" s="53" t="s">
        <v>199</v>
      </c>
      <c r="AD6" s="53" t="s">
        <v>200</v>
      </c>
      <c r="AE6" s="53" t="s">
        <v>201</v>
      </c>
      <c r="AF6" s="53"/>
      <c r="AG6" s="53"/>
      <c r="AH6" s="53"/>
      <c r="AI6" s="53"/>
      <c r="AJ6" s="53"/>
      <c r="AK6" s="53"/>
      <c r="AL6" s="53"/>
      <c r="AM6" s="53"/>
      <c r="AN6" s="53"/>
      <c r="AO6" s="53"/>
      <c r="AP6" s="53"/>
    </row>
    <row r="7" spans="1:46" ht="15" x14ac:dyDescent="0.2">
      <c r="A7" s="61"/>
      <c r="B7" s="62">
        <v>16</v>
      </c>
      <c r="C7" s="70" t="str">
        <f>VLOOKUP($B7,Namn,2)</f>
        <v>Sara</v>
      </c>
      <c r="D7" s="71" t="str">
        <f>VLOOKUP($B7,Namn,3)</f>
        <v>Broberg Carlsson</v>
      </c>
      <c r="E7" s="72"/>
      <c r="F7" s="72" t="s">
        <v>202</v>
      </c>
      <c r="G7" s="73"/>
      <c r="H7" s="72"/>
      <c r="I7" s="72"/>
      <c r="J7" s="73"/>
      <c r="K7" s="72"/>
      <c r="L7" s="72" t="s">
        <v>202</v>
      </c>
      <c r="M7" s="73"/>
      <c r="N7" s="72"/>
      <c r="O7" s="72" t="s">
        <v>202</v>
      </c>
      <c r="P7" s="73"/>
      <c r="Q7" s="72"/>
      <c r="R7" s="72" t="s">
        <v>202</v>
      </c>
      <c r="S7" s="72"/>
      <c r="T7" s="68"/>
      <c r="U7" s="62"/>
      <c r="V7" s="65"/>
      <c r="W7" s="74">
        <f>SUM(AA7:AE7)</f>
        <v>0</v>
      </c>
      <c r="X7" s="75">
        <f>IF(C7="FRI","",IF($E$7="",0,RANK(AF7,$AF$7:$AG$23)))</f>
        <v>0</v>
      </c>
      <c r="Z7" s="53"/>
      <c r="AA7" s="76">
        <f>IF(E7=12,1,0)+IF(E8=12,1,0)</f>
        <v>0</v>
      </c>
      <c r="AB7" s="76">
        <f>IF(H7=12,1,0)+IF(H8=12,1,0)</f>
        <v>0</v>
      </c>
      <c r="AC7" s="76">
        <f>IF(K7=12,1,0)+IF(K8=12,1,0)</f>
        <v>0</v>
      </c>
      <c r="AD7" s="76">
        <f>IF(N7=12,1,0)+IF(N8=12,1,0)</f>
        <v>0</v>
      </c>
      <c r="AE7" s="76">
        <f>IF(Q7=12,1,0)+IF(Q8=12,1,0)</f>
        <v>0</v>
      </c>
      <c r="AF7" s="76">
        <f>IF(C7="FRI",-99999,1000*SUM(AA7:AE7)+V6*10-AG7)</f>
        <v>0</v>
      </c>
      <c r="AG7" s="77"/>
      <c r="AH7" s="53"/>
      <c r="AI7" s="53"/>
      <c r="AJ7" s="53"/>
      <c r="AK7" s="53"/>
      <c r="AL7" s="53"/>
      <c r="AM7" s="53"/>
      <c r="AN7" s="53"/>
      <c r="AO7" s="53"/>
      <c r="AP7" s="53"/>
    </row>
    <row r="8" spans="1:46" ht="18" x14ac:dyDescent="0.25">
      <c r="A8" s="78">
        <v>1</v>
      </c>
      <c r="B8" s="79"/>
      <c r="C8" s="398" t="str">
        <f>VLOOKUP($B7,Namn,27)</f>
        <v>Fårö IF</v>
      </c>
      <c r="D8" s="399"/>
      <c r="E8" s="80"/>
      <c r="F8" s="81" t="s">
        <v>202</v>
      </c>
      <c r="G8" s="82"/>
      <c r="H8" s="80"/>
      <c r="I8" s="81" t="s">
        <v>202</v>
      </c>
      <c r="J8" s="82"/>
      <c r="K8" s="80"/>
      <c r="L8" s="81" t="s">
        <v>202</v>
      </c>
      <c r="M8" s="82"/>
      <c r="N8" s="80"/>
      <c r="O8" s="81" t="s">
        <v>202</v>
      </c>
      <c r="P8" s="82"/>
      <c r="Q8" s="80"/>
      <c r="R8" s="81" t="s">
        <v>202</v>
      </c>
      <c r="S8" s="80"/>
      <c r="T8" s="83">
        <f>E7+E8+K7+K8+N7+N8+Q7+Q8+H7+H8</f>
        <v>0</v>
      </c>
      <c r="U8" s="84" t="s">
        <v>202</v>
      </c>
      <c r="V8" s="85">
        <f>G7+G8+M7+M8+P7+P8+S7+S8+J7+J8</f>
        <v>0</v>
      </c>
      <c r="W8" s="86"/>
      <c r="X8" s="87"/>
      <c r="Z8" s="53"/>
      <c r="AA8" s="53"/>
      <c r="AB8" s="53"/>
      <c r="AC8" s="53"/>
      <c r="AD8" s="53"/>
      <c r="AE8" s="53"/>
      <c r="AF8" s="53"/>
      <c r="AG8" s="53"/>
    </row>
    <row r="9" spans="1:46" ht="15" x14ac:dyDescent="0.2">
      <c r="A9" s="61"/>
      <c r="B9" s="62"/>
      <c r="C9" s="70">
        <f>VLOOKUP($B9,Namn,4)</f>
        <v>0</v>
      </c>
      <c r="D9" s="71">
        <f>VLOOKUP($B9,Namn,5)</f>
        <v>0</v>
      </c>
      <c r="E9" s="66">
        <v>1</v>
      </c>
      <c r="F9" s="66"/>
      <c r="G9" s="67"/>
      <c r="H9" s="66">
        <v>5</v>
      </c>
      <c r="I9" s="66"/>
      <c r="J9" s="67"/>
      <c r="K9" s="66">
        <v>6</v>
      </c>
      <c r="L9" s="66"/>
      <c r="M9" s="67"/>
      <c r="N9" s="66">
        <v>3</v>
      </c>
      <c r="O9" s="66"/>
      <c r="P9" s="67"/>
      <c r="Q9" s="66">
        <v>4</v>
      </c>
      <c r="R9" s="66"/>
      <c r="S9" s="66"/>
      <c r="T9" s="68"/>
      <c r="U9" s="62"/>
      <c r="V9" s="65">
        <f>T11-V11</f>
        <v>0</v>
      </c>
      <c r="W9" s="88"/>
      <c r="X9" s="75"/>
      <c r="Z9" s="53"/>
      <c r="AA9" s="53"/>
      <c r="AB9" s="53"/>
      <c r="AC9" s="53"/>
      <c r="AD9" s="53"/>
      <c r="AE9" s="53"/>
      <c r="AF9" s="53"/>
      <c r="AG9" s="53"/>
    </row>
    <row r="10" spans="1:46" ht="15" x14ac:dyDescent="0.2">
      <c r="A10" s="61"/>
      <c r="B10" s="62">
        <v>43</v>
      </c>
      <c r="C10" s="70" t="str">
        <f>VLOOKUP($B10,Namn,2)</f>
        <v>Louise</v>
      </c>
      <c r="D10" s="71" t="str">
        <f>VLOOKUP($B10,Namn,3)</f>
        <v>Jona</v>
      </c>
      <c r="E10" s="72">
        <f>G7</f>
        <v>0</v>
      </c>
      <c r="F10" s="72" t="s">
        <v>202</v>
      </c>
      <c r="G10" s="73">
        <f>E7</f>
        <v>0</v>
      </c>
      <c r="H10" s="72"/>
      <c r="I10" s="72" t="s">
        <v>202</v>
      </c>
      <c r="J10" s="73"/>
      <c r="K10" s="72"/>
      <c r="L10" s="72"/>
      <c r="M10" s="73"/>
      <c r="N10" s="72"/>
      <c r="O10" s="72" t="s">
        <v>202</v>
      </c>
      <c r="P10" s="73"/>
      <c r="Q10" s="72"/>
      <c r="R10" s="72" t="s">
        <v>202</v>
      </c>
      <c r="S10" s="72"/>
      <c r="T10" s="68"/>
      <c r="U10" s="62"/>
      <c r="V10" s="65"/>
      <c r="W10" s="74">
        <f>SUM(AA10:AE10)</f>
        <v>0</v>
      </c>
      <c r="X10" s="75">
        <f>IF(C10="FRI","",IF($E$7="",0,RANK(AF10,$AF$7:$AG$23)))</f>
        <v>0</v>
      </c>
      <c r="Z10" s="53"/>
      <c r="AA10" s="76">
        <f>IF(E10=12,1,0)+IF(E11=12,1,0)</f>
        <v>0</v>
      </c>
      <c r="AB10" s="76">
        <f>IF(H10=12,1,0)+IF(H11=12,1,0)</f>
        <v>0</v>
      </c>
      <c r="AC10" s="76">
        <f>IF(K10=12,1,0)+IF(K11=12,1,0)</f>
        <v>0</v>
      </c>
      <c r="AD10" s="76">
        <f>IF(N10=12,1,0)+IF(N11=12,1,0)</f>
        <v>0</v>
      </c>
      <c r="AE10" s="76">
        <f>IF(Q10=12,1,0)+IF(Q11=12,1,0)</f>
        <v>0</v>
      </c>
      <c r="AF10" s="76">
        <f>IF(C10="FRI",-99999,1000*SUM(AA10:AE10)+V9*10-AG10)</f>
        <v>0</v>
      </c>
      <c r="AG10" s="77"/>
    </row>
    <row r="11" spans="1:46" ht="18" x14ac:dyDescent="0.25">
      <c r="A11" s="78">
        <v>2</v>
      </c>
      <c r="B11" s="79"/>
      <c r="C11" s="398" t="str">
        <f>VLOOKUP($B10,Namn,27)</f>
        <v>Stockholms VK</v>
      </c>
      <c r="D11" s="399"/>
      <c r="E11" s="89">
        <f>G8</f>
        <v>0</v>
      </c>
      <c r="F11" s="89" t="s">
        <v>202</v>
      </c>
      <c r="G11" s="90">
        <f>E8</f>
        <v>0</v>
      </c>
      <c r="H11" s="80"/>
      <c r="I11" s="81" t="s">
        <v>202</v>
      </c>
      <c r="J11" s="82"/>
      <c r="K11" s="80"/>
      <c r="L11" s="81" t="s">
        <v>202</v>
      </c>
      <c r="M11" s="82"/>
      <c r="N11" s="80"/>
      <c r="O11" s="81" t="s">
        <v>202</v>
      </c>
      <c r="P11" s="82"/>
      <c r="Q11" s="80"/>
      <c r="R11" s="81" t="s">
        <v>202</v>
      </c>
      <c r="S11" s="80"/>
      <c r="T11" s="83">
        <f>E10+E11+K10+K11+N10+N11+Q10+Q11+H10+H11</f>
        <v>0</v>
      </c>
      <c r="U11" s="84" t="s">
        <v>202</v>
      </c>
      <c r="V11" s="85">
        <f>G10+G11+M10+M11+P10+P11+S10+S11+J10+J11</f>
        <v>0</v>
      </c>
      <c r="W11" s="86"/>
      <c r="X11" s="87"/>
      <c r="Z11" s="53"/>
      <c r="AA11" s="53"/>
      <c r="AB11" s="53"/>
      <c r="AC11" s="53"/>
      <c r="AD11" s="53"/>
      <c r="AE11" s="53"/>
      <c r="AF11" s="53"/>
      <c r="AG11" s="53"/>
    </row>
    <row r="12" spans="1:46" ht="15" x14ac:dyDescent="0.2">
      <c r="A12" s="61"/>
      <c r="B12" s="62"/>
      <c r="C12" s="70">
        <f>VLOOKUP($B12,Namn,4)</f>
        <v>0</v>
      </c>
      <c r="D12" s="71">
        <f>VLOOKUP($B12,Namn,5)</f>
        <v>0</v>
      </c>
      <c r="E12" s="66">
        <v>6</v>
      </c>
      <c r="F12" s="66"/>
      <c r="G12" s="67"/>
      <c r="H12" s="66">
        <v>4</v>
      </c>
      <c r="I12" s="66"/>
      <c r="J12" s="67"/>
      <c r="K12" s="66">
        <v>5</v>
      </c>
      <c r="L12" s="66"/>
      <c r="M12" s="67"/>
      <c r="N12" s="66">
        <v>2</v>
      </c>
      <c r="O12" s="66"/>
      <c r="P12" s="67"/>
      <c r="Q12" s="66">
        <v>1</v>
      </c>
      <c r="R12" s="66"/>
      <c r="S12" s="66"/>
      <c r="T12" s="68"/>
      <c r="U12" s="62"/>
      <c r="V12" s="65">
        <f>T14-V14</f>
        <v>0</v>
      </c>
      <c r="W12" s="91"/>
      <c r="X12" s="75"/>
      <c r="Z12" s="53"/>
      <c r="AA12" s="53"/>
      <c r="AB12" s="53"/>
      <c r="AC12" s="53"/>
      <c r="AD12" s="53"/>
      <c r="AE12" s="53"/>
      <c r="AF12" s="53"/>
      <c r="AG12" s="53"/>
    </row>
    <row r="13" spans="1:46" ht="15" x14ac:dyDescent="0.2">
      <c r="A13" s="61"/>
      <c r="B13" s="62">
        <v>47</v>
      </c>
      <c r="C13" s="70" t="str">
        <f>VLOOKUP($B13,Namn,2)</f>
        <v>Margareta</v>
      </c>
      <c r="D13" s="71" t="str">
        <f>VLOOKUP($B13,Namn,3)</f>
        <v>Sasse</v>
      </c>
      <c r="E13" s="72"/>
      <c r="F13" s="72"/>
      <c r="G13" s="73"/>
      <c r="H13" s="72"/>
      <c r="I13" s="72" t="s">
        <v>202</v>
      </c>
      <c r="J13" s="73"/>
      <c r="K13" s="72"/>
      <c r="L13" s="72" t="s">
        <v>202</v>
      </c>
      <c r="M13" s="73"/>
      <c r="N13" s="72">
        <f>P10</f>
        <v>0</v>
      </c>
      <c r="O13" s="72" t="s">
        <v>202</v>
      </c>
      <c r="P13" s="73">
        <f>N10</f>
        <v>0</v>
      </c>
      <c r="Q13" s="72">
        <f>S7</f>
        <v>0</v>
      </c>
      <c r="R13" s="72" t="s">
        <v>202</v>
      </c>
      <c r="S13" s="72">
        <f>Q7</f>
        <v>0</v>
      </c>
      <c r="T13" s="68"/>
      <c r="U13" s="62"/>
      <c r="V13" s="65"/>
      <c r="W13" s="74">
        <f>SUM(AA13:AE13)</f>
        <v>0</v>
      </c>
      <c r="X13" s="75">
        <f>IF(C13="FRI","",IF($E$7="",0,RANK(AF13,$AF$7:$AG$23)))</f>
        <v>0</v>
      </c>
      <c r="Z13" s="53"/>
      <c r="AA13" s="76">
        <f>IF(E13=12,1,0)+IF(E14=12,1,0)</f>
        <v>0</v>
      </c>
      <c r="AB13" s="76">
        <f>IF(H13=12,1,0)+IF(H14=12,1,0)</f>
        <v>0</v>
      </c>
      <c r="AC13" s="76">
        <f>IF(K13=12,1,0)+IF(K14=12,1,0)</f>
        <v>0</v>
      </c>
      <c r="AD13" s="76">
        <f>IF(N13=12,1,0)+IF(N14=12,1,0)</f>
        <v>0</v>
      </c>
      <c r="AE13" s="76">
        <f>IF(Q13=12,1,0)+IF(Q14=12,1,0)</f>
        <v>0</v>
      </c>
      <c r="AF13" s="76">
        <f>IF(C13="FRI",-99999,1000*SUM(AA13:AE13)+V12*10-AG13)</f>
        <v>0</v>
      </c>
      <c r="AG13" s="77"/>
    </row>
    <row r="14" spans="1:46" ht="18" x14ac:dyDescent="0.25">
      <c r="A14" s="78">
        <v>3</v>
      </c>
      <c r="B14" s="79"/>
      <c r="C14" s="398" t="str">
        <f>VLOOKUP($B13,Namn,27)</f>
        <v>Västra Frölunda</v>
      </c>
      <c r="D14" s="399"/>
      <c r="E14" s="80"/>
      <c r="F14" s="81" t="s">
        <v>202</v>
      </c>
      <c r="G14" s="82"/>
      <c r="H14" s="80"/>
      <c r="I14" s="81" t="s">
        <v>202</v>
      </c>
      <c r="J14" s="82"/>
      <c r="K14" s="80"/>
      <c r="L14" s="81" t="s">
        <v>202</v>
      </c>
      <c r="M14" s="82"/>
      <c r="N14" s="81">
        <f>P11</f>
        <v>0</v>
      </c>
      <c r="O14" s="81" t="s">
        <v>202</v>
      </c>
      <c r="P14" s="92">
        <f>N11</f>
        <v>0</v>
      </c>
      <c r="Q14" s="81">
        <f>S8</f>
        <v>0</v>
      </c>
      <c r="R14" s="81" t="s">
        <v>202</v>
      </c>
      <c r="S14" s="81">
        <f>Q8</f>
        <v>0</v>
      </c>
      <c r="T14" s="83">
        <f>E13+E14+K13+K14+N13+N14+Q13+Q14+H13+H14</f>
        <v>0</v>
      </c>
      <c r="U14" s="84" t="s">
        <v>202</v>
      </c>
      <c r="V14" s="85">
        <f>G13+G14+M13+M14+P13+P14+S13+S14+J13+J14</f>
        <v>0</v>
      </c>
      <c r="W14" s="86"/>
      <c r="X14" s="87"/>
      <c r="Z14" s="53"/>
      <c r="AA14" s="53"/>
      <c r="AB14" s="53"/>
      <c r="AC14" s="53"/>
      <c r="AD14" s="53"/>
      <c r="AE14" s="53"/>
      <c r="AF14" s="53"/>
      <c r="AG14" s="53"/>
    </row>
    <row r="15" spans="1:46" ht="15" x14ac:dyDescent="0.2">
      <c r="A15" s="61"/>
      <c r="B15" s="62"/>
      <c r="C15" s="70">
        <f>VLOOKUP($B15,Namn,4)</f>
        <v>0</v>
      </c>
      <c r="D15" s="71">
        <f>VLOOKUP($B15,Namn,5)</f>
        <v>0</v>
      </c>
      <c r="E15" s="66">
        <v>5</v>
      </c>
      <c r="F15" s="66"/>
      <c r="G15" s="67"/>
      <c r="H15" s="66">
        <v>3</v>
      </c>
      <c r="I15" s="66"/>
      <c r="J15" s="67"/>
      <c r="K15" s="66">
        <v>1</v>
      </c>
      <c r="L15" s="66"/>
      <c r="M15" s="67"/>
      <c r="N15" s="66">
        <v>6</v>
      </c>
      <c r="O15" s="66"/>
      <c r="P15" s="67"/>
      <c r="Q15" s="66">
        <v>2</v>
      </c>
      <c r="R15" s="66"/>
      <c r="S15" s="66"/>
      <c r="T15" s="68"/>
      <c r="U15" s="62"/>
      <c r="V15" s="65">
        <f>T17-V17</f>
        <v>0</v>
      </c>
      <c r="W15" s="91"/>
      <c r="X15" s="75"/>
      <c r="Z15" s="53"/>
      <c r="AA15" s="53"/>
      <c r="AB15" s="53"/>
      <c r="AC15" s="53"/>
      <c r="AD15" s="53"/>
      <c r="AE15" s="53"/>
      <c r="AF15" s="53"/>
      <c r="AG15" s="53"/>
    </row>
    <row r="16" spans="1:46" ht="15" x14ac:dyDescent="0.2">
      <c r="A16" s="61"/>
      <c r="B16" s="62">
        <v>29</v>
      </c>
      <c r="C16" s="70" t="str">
        <f>VLOOKUP($B16,Namn,2)</f>
        <v>Agnes</v>
      </c>
      <c r="D16" s="71" t="str">
        <f>VLOOKUP($B16,Namn,3)</f>
        <v>Johansson</v>
      </c>
      <c r="E16" s="72"/>
      <c r="F16" s="72" t="s">
        <v>202</v>
      </c>
      <c r="G16" s="73"/>
      <c r="H16" s="72">
        <f>J13</f>
        <v>0</v>
      </c>
      <c r="I16" s="72" t="s">
        <v>202</v>
      </c>
      <c r="J16" s="73">
        <f>H13</f>
        <v>0</v>
      </c>
      <c r="K16" s="72">
        <f>M7</f>
        <v>0</v>
      </c>
      <c r="L16" s="72" t="s">
        <v>202</v>
      </c>
      <c r="M16" s="73">
        <f>K7</f>
        <v>0</v>
      </c>
      <c r="N16" s="72"/>
      <c r="O16" s="72"/>
      <c r="P16" s="73"/>
      <c r="Q16" s="72">
        <f>S10</f>
        <v>0</v>
      </c>
      <c r="R16" s="72" t="s">
        <v>202</v>
      </c>
      <c r="S16" s="72">
        <f>Q10</f>
        <v>0</v>
      </c>
      <c r="T16" s="68"/>
      <c r="U16" s="62"/>
      <c r="V16" s="65"/>
      <c r="W16" s="74">
        <f>SUM(AA16:AE16)</f>
        <v>0</v>
      </c>
      <c r="X16" s="75">
        <f>IF(C16="FRI","",IF($E$7="",0,RANK(AF16,$AF$7:$AG$23)))</f>
        <v>0</v>
      </c>
      <c r="Z16" s="53"/>
      <c r="AA16" s="76">
        <f>IF(E16=12,1,0)+IF(E17=12,1,0)</f>
        <v>0</v>
      </c>
      <c r="AB16" s="76">
        <f>IF(H16=12,1,0)+IF(H17=12,1,0)</f>
        <v>0</v>
      </c>
      <c r="AC16" s="76">
        <f>IF(K16=12,1,0)+IF(K17=12,1,0)</f>
        <v>0</v>
      </c>
      <c r="AD16" s="76">
        <f>IF(N16=12,1,0)+IF(N17=12,1,0)</f>
        <v>0</v>
      </c>
      <c r="AE16" s="76">
        <f>IF(Q16=12,1,0)+IF(Q17=12,1,0)</f>
        <v>0</v>
      </c>
      <c r="AF16" s="76">
        <f>IF(C16="FRI",-99999,1000*SUM(AA16:AE16)+V15*10-AG16)</f>
        <v>0</v>
      </c>
      <c r="AG16" s="77"/>
    </row>
    <row r="17" spans="1:33" ht="18" x14ac:dyDescent="0.25">
      <c r="A17" s="78">
        <v>4</v>
      </c>
      <c r="B17" s="79"/>
      <c r="C17" s="398" t="str">
        <f>VLOOKUP($B16,Namn,27)</f>
        <v>Hablingbo IK</v>
      </c>
      <c r="D17" s="399"/>
      <c r="E17" s="80"/>
      <c r="F17" s="81" t="s">
        <v>202</v>
      </c>
      <c r="G17" s="82"/>
      <c r="H17" s="81">
        <f>J14</f>
        <v>0</v>
      </c>
      <c r="I17" s="81" t="s">
        <v>202</v>
      </c>
      <c r="J17" s="92">
        <f>H14</f>
        <v>0</v>
      </c>
      <c r="K17" s="81">
        <f>M8</f>
        <v>0</v>
      </c>
      <c r="L17" s="81" t="s">
        <v>202</v>
      </c>
      <c r="M17" s="92">
        <f>K8</f>
        <v>0</v>
      </c>
      <c r="N17" s="80"/>
      <c r="O17" s="81" t="s">
        <v>203</v>
      </c>
      <c r="P17" s="82"/>
      <c r="Q17" s="81">
        <f>S11</f>
        <v>0</v>
      </c>
      <c r="R17" s="81" t="s">
        <v>202</v>
      </c>
      <c r="S17" s="81">
        <f>Q11</f>
        <v>0</v>
      </c>
      <c r="T17" s="83">
        <f>E16+E17+K16+K17+N16+N17+Q16+Q17+H16+H17</f>
        <v>0</v>
      </c>
      <c r="U17" s="84" t="s">
        <v>202</v>
      </c>
      <c r="V17" s="85">
        <f>G16+G17+M16+M17+P16+P17+S16+S17+J16+J17</f>
        <v>0</v>
      </c>
      <c r="W17" s="86"/>
      <c r="X17" s="87"/>
      <c r="Z17" s="53"/>
      <c r="AA17" s="53"/>
      <c r="AB17" s="53"/>
      <c r="AC17" s="53"/>
      <c r="AD17" s="53"/>
      <c r="AE17" s="53"/>
      <c r="AF17" s="53"/>
      <c r="AG17" s="53"/>
    </row>
    <row r="18" spans="1:33" ht="15" x14ac:dyDescent="0.2">
      <c r="A18" s="61"/>
      <c r="B18" s="62"/>
      <c r="C18" s="70">
        <f>VLOOKUP($B18,Namn,4)</f>
        <v>0</v>
      </c>
      <c r="D18" s="71">
        <f>VLOOKUP($B18,Namn,5)</f>
        <v>0</v>
      </c>
      <c r="E18" s="66">
        <v>4</v>
      </c>
      <c r="F18" s="66"/>
      <c r="G18" s="67"/>
      <c r="H18" s="66">
        <v>2</v>
      </c>
      <c r="I18" s="66"/>
      <c r="J18" s="67"/>
      <c r="K18" s="66">
        <v>3</v>
      </c>
      <c r="L18" s="66"/>
      <c r="M18" s="67"/>
      <c r="N18" s="66">
        <v>1</v>
      </c>
      <c r="O18" s="66"/>
      <c r="P18" s="67"/>
      <c r="Q18" s="66">
        <v>6</v>
      </c>
      <c r="R18" s="66"/>
      <c r="S18" s="66"/>
      <c r="T18" s="68"/>
      <c r="U18" s="62"/>
      <c r="V18" s="65">
        <f>T20-V20</f>
        <v>0</v>
      </c>
      <c r="W18" s="91"/>
      <c r="X18" s="75"/>
      <c r="Z18" s="53"/>
      <c r="AA18" s="53"/>
      <c r="AB18" s="53"/>
      <c r="AC18" s="53"/>
      <c r="AD18" s="53"/>
      <c r="AE18" s="53"/>
      <c r="AF18" s="53"/>
      <c r="AG18" s="53"/>
    </row>
    <row r="19" spans="1:33" ht="15" x14ac:dyDescent="0.2">
      <c r="A19" s="61"/>
      <c r="B19" s="62">
        <v>28</v>
      </c>
      <c r="C19" s="70" t="s">
        <v>440</v>
      </c>
      <c r="D19" s="71" t="str">
        <f>VLOOKUP($B19,Namn,3)</f>
        <v>Jakobsson</v>
      </c>
      <c r="E19" s="72">
        <f>G16</f>
        <v>0</v>
      </c>
      <c r="F19" s="72" t="s">
        <v>202</v>
      </c>
      <c r="G19" s="73">
        <f>E16</f>
        <v>0</v>
      </c>
      <c r="H19" s="72">
        <f>J10</f>
        <v>0</v>
      </c>
      <c r="I19" s="72" t="s">
        <v>202</v>
      </c>
      <c r="J19" s="73">
        <f>H10</f>
        <v>0</v>
      </c>
      <c r="K19" s="72">
        <f>M13</f>
        <v>0</v>
      </c>
      <c r="L19" s="72" t="s">
        <v>202</v>
      </c>
      <c r="M19" s="73">
        <f>K13</f>
        <v>0</v>
      </c>
      <c r="N19" s="72">
        <f>P7</f>
        <v>0</v>
      </c>
      <c r="O19" s="72" t="s">
        <v>202</v>
      </c>
      <c r="P19" s="73">
        <f>N7</f>
        <v>0</v>
      </c>
      <c r="Q19" s="72"/>
      <c r="R19" s="72"/>
      <c r="S19" s="72"/>
      <c r="T19" s="68"/>
      <c r="U19" s="62"/>
      <c r="V19" s="65"/>
      <c r="W19" s="74">
        <f>SUM(AA19:AE19)</f>
        <v>0</v>
      </c>
      <c r="X19" s="75">
        <f>IF(C19="FRI","",IF($E$7="",0,RANK(AF19,$AF$7:$AG$23)))</f>
        <v>0</v>
      </c>
      <c r="Z19" s="53"/>
      <c r="AA19" s="76">
        <f>IF(E19=12,1,0)+IF(E20=12,1,0)</f>
        <v>0</v>
      </c>
      <c r="AB19" s="76">
        <f>IF(H19=12,1,0)+IF(H20=12,1,0)</f>
        <v>0</v>
      </c>
      <c r="AC19" s="76">
        <f>IF(K19=12,1,0)+IF(K20=12,1,0)</f>
        <v>0</v>
      </c>
      <c r="AD19" s="76">
        <f>IF(N19=12,1,0)+IF(N20=12,1,0)</f>
        <v>0</v>
      </c>
      <c r="AE19" s="76">
        <f>IF(Q19=12,1,0)+IF(Q20=12,1,0)</f>
        <v>0</v>
      </c>
      <c r="AF19" s="76">
        <f>IF(C19="FRI",-99999,1000*SUM(AA19:AE19)+V18*10-AG19)</f>
        <v>0</v>
      </c>
      <c r="AG19" s="77"/>
    </row>
    <row r="20" spans="1:33" ht="18" x14ac:dyDescent="0.25">
      <c r="A20" s="78">
        <v>5</v>
      </c>
      <c r="B20" s="79"/>
      <c r="C20" s="398" t="str">
        <f>VLOOKUP($B19,Namn,27)</f>
        <v>Hablingbo IK</v>
      </c>
      <c r="D20" s="399"/>
      <c r="E20" s="81">
        <f>G17</f>
        <v>0</v>
      </c>
      <c r="F20" s="81" t="s">
        <v>202</v>
      </c>
      <c r="G20" s="92">
        <f>E17</f>
        <v>0</v>
      </c>
      <c r="H20" s="81">
        <f>J11</f>
        <v>0</v>
      </c>
      <c r="I20" s="81" t="s">
        <v>202</v>
      </c>
      <c r="J20" s="92">
        <f>H11</f>
        <v>0</v>
      </c>
      <c r="K20" s="81">
        <f>M14</f>
        <v>0</v>
      </c>
      <c r="L20" s="81" t="s">
        <v>202</v>
      </c>
      <c r="M20" s="92">
        <f>K14</f>
        <v>0</v>
      </c>
      <c r="N20" s="81">
        <f>P8</f>
        <v>0</v>
      </c>
      <c r="O20" s="81" t="s">
        <v>202</v>
      </c>
      <c r="P20" s="92">
        <f>N8</f>
        <v>0</v>
      </c>
      <c r="Q20" s="80"/>
      <c r="R20" s="81" t="s">
        <v>202</v>
      </c>
      <c r="S20" s="80"/>
      <c r="T20" s="83">
        <f>E19+E20+K19+K20+N19+N20+Q19+Q20+H19+H20</f>
        <v>0</v>
      </c>
      <c r="U20" s="84" t="s">
        <v>202</v>
      </c>
      <c r="V20" s="85">
        <f>G19+G20+M19+M20+P19+P20+S19+S20+J19+J20</f>
        <v>0</v>
      </c>
      <c r="W20" s="86"/>
      <c r="X20" s="87"/>
      <c r="Z20" s="53"/>
      <c r="AA20" s="53"/>
      <c r="AB20" s="53"/>
      <c r="AC20" s="53"/>
      <c r="AD20" s="53"/>
      <c r="AE20" s="53"/>
      <c r="AF20" s="53"/>
      <c r="AG20" s="53"/>
    </row>
    <row r="21" spans="1:33" x14ac:dyDescent="0.2">
      <c r="A21" s="61"/>
      <c r="B21" s="62"/>
      <c r="C21" s="70">
        <f>VLOOKUP($B21,Namn,4)</f>
        <v>0</v>
      </c>
      <c r="D21" s="71">
        <f>VLOOKUP($B21,Namn,5)</f>
        <v>0</v>
      </c>
      <c r="E21" s="66">
        <v>3</v>
      </c>
      <c r="F21" s="66"/>
      <c r="G21" s="67"/>
      <c r="H21" s="66">
        <v>1</v>
      </c>
      <c r="I21" s="66"/>
      <c r="J21" s="67"/>
      <c r="K21" s="66">
        <v>2</v>
      </c>
      <c r="L21" s="66"/>
      <c r="M21" s="67"/>
      <c r="N21" s="66">
        <v>4</v>
      </c>
      <c r="O21" s="66"/>
      <c r="P21" s="67"/>
      <c r="Q21" s="66">
        <v>5</v>
      </c>
      <c r="R21" s="66"/>
      <c r="S21" s="66"/>
      <c r="T21" s="68"/>
      <c r="U21" s="62"/>
      <c r="V21" s="65"/>
      <c r="W21" s="65"/>
      <c r="X21" s="93"/>
      <c r="Z21" s="53"/>
      <c r="AA21" s="53"/>
      <c r="AB21" s="53"/>
      <c r="AC21" s="53"/>
      <c r="AD21" s="53"/>
      <c r="AE21" s="53"/>
      <c r="AF21" s="53"/>
      <c r="AG21" s="53"/>
    </row>
    <row r="22" spans="1:33" ht="15" x14ac:dyDescent="0.2">
      <c r="A22" s="61"/>
      <c r="B22" s="62">
        <v>49</v>
      </c>
      <c r="C22" s="70" t="s">
        <v>452</v>
      </c>
      <c r="D22" s="71" t="str">
        <f>VLOOKUP($B22,Namn,3)</f>
        <v>Uvestedt</v>
      </c>
      <c r="E22" s="72">
        <f>G13</f>
        <v>0</v>
      </c>
      <c r="F22" s="72" t="s">
        <v>202</v>
      </c>
      <c r="G22" s="73">
        <f>E13</f>
        <v>0</v>
      </c>
      <c r="H22" s="72">
        <f>J7</f>
        <v>0</v>
      </c>
      <c r="I22" s="72" t="s">
        <v>202</v>
      </c>
      <c r="J22" s="73">
        <f>H7</f>
        <v>0</v>
      </c>
      <c r="K22" s="72">
        <f>M10</f>
        <v>0</v>
      </c>
      <c r="L22" s="72" t="s">
        <v>202</v>
      </c>
      <c r="M22" s="73">
        <f>K10</f>
        <v>0</v>
      </c>
      <c r="N22" s="72">
        <f>P16</f>
        <v>0</v>
      </c>
      <c r="O22" s="72" t="s">
        <v>202</v>
      </c>
      <c r="P22" s="73">
        <f>N16</f>
        <v>0</v>
      </c>
      <c r="Q22" s="72">
        <f>S19</f>
        <v>0</v>
      </c>
      <c r="R22" s="72" t="s">
        <v>202</v>
      </c>
      <c r="S22" s="72">
        <f>Q19</f>
        <v>0</v>
      </c>
      <c r="T22" s="68"/>
      <c r="U22" s="62"/>
      <c r="V22" s="65"/>
      <c r="W22" s="74">
        <f>SUM(AA22:AE22)</f>
        <v>0</v>
      </c>
      <c r="X22" s="75">
        <f>IF(C22="FRI","",IF($E$7="",0,RANK(AF22,$AF$7:$AG$23)))</f>
        <v>0</v>
      </c>
      <c r="Z22" s="53"/>
      <c r="AA22" s="76">
        <f>IF(E22=12,1,0)+IF(E23=12,1,0)</f>
        <v>0</v>
      </c>
      <c r="AB22" s="76">
        <f>IF(H22=12,1,0)+IF(H23=12,1,0)</f>
        <v>0</v>
      </c>
      <c r="AC22" s="76">
        <f>IF(K22=12,1,0)+IF(K23=12,1,0)</f>
        <v>0</v>
      </c>
      <c r="AD22" s="76">
        <f>IF(N22=12,1,0)+IF(N23=12,1,0)</f>
        <v>0</v>
      </c>
      <c r="AE22" s="76">
        <f>IF(Q22=12,1,0)+IF(Q23=12,1,0)</f>
        <v>0</v>
      </c>
      <c r="AF22" s="76">
        <f>IF(C22="FRI",-99999,1000*SUM(AA22:AE22)+V21*10-AG22)</f>
        <v>0</v>
      </c>
      <c r="AG22" s="77"/>
    </row>
    <row r="23" spans="1:33" ht="18.75" thickBot="1" x14ac:dyDescent="0.3">
      <c r="A23" s="94">
        <v>6</v>
      </c>
      <c r="B23" s="104"/>
      <c r="C23" s="393" t="str">
        <f>VLOOKUP($B22,Namn,27)</f>
        <v>Västra Frölunda</v>
      </c>
      <c r="D23" s="394"/>
      <c r="E23" s="95">
        <f>G14</f>
        <v>0</v>
      </c>
      <c r="F23" s="96" t="s">
        <v>202</v>
      </c>
      <c r="G23" s="97">
        <f>E14</f>
        <v>0</v>
      </c>
      <c r="H23" s="96">
        <f>J8</f>
        <v>0</v>
      </c>
      <c r="I23" s="96" t="s">
        <v>202</v>
      </c>
      <c r="J23" s="97">
        <f>H8</f>
        <v>0</v>
      </c>
      <c r="K23" s="96">
        <f>M11</f>
        <v>0</v>
      </c>
      <c r="L23" s="96" t="s">
        <v>202</v>
      </c>
      <c r="M23" s="97">
        <f>K11</f>
        <v>0</v>
      </c>
      <c r="N23" s="96">
        <f>P17</f>
        <v>0</v>
      </c>
      <c r="O23" s="96" t="s">
        <v>202</v>
      </c>
      <c r="P23" s="97">
        <f>N17</f>
        <v>0</v>
      </c>
      <c r="Q23" s="96">
        <f>S20</f>
        <v>0</v>
      </c>
      <c r="R23" s="96" t="s">
        <v>202</v>
      </c>
      <c r="S23" s="98">
        <f>Q20</f>
        <v>0</v>
      </c>
      <c r="T23" s="99"/>
      <c r="U23" s="100"/>
      <c r="V23" s="101"/>
      <c r="W23" s="102"/>
      <c r="X23" s="103"/>
    </row>
    <row r="26" spans="1:33" x14ac:dyDescent="0.2">
      <c r="C26">
        <v>43</v>
      </c>
      <c r="D26" t="s">
        <v>459</v>
      </c>
      <c r="E26" s="133" t="s">
        <v>152</v>
      </c>
      <c r="L26" s="133"/>
    </row>
    <row r="27" spans="1:33" x14ac:dyDescent="0.2">
      <c r="C27">
        <v>47</v>
      </c>
      <c r="D27" t="s">
        <v>460</v>
      </c>
      <c r="E27" s="133" t="s">
        <v>447</v>
      </c>
    </row>
    <row r="28" spans="1:33" x14ac:dyDescent="0.2">
      <c r="C28">
        <v>49</v>
      </c>
      <c r="D28" t="s">
        <v>461</v>
      </c>
      <c r="E28" s="133" t="s">
        <v>447</v>
      </c>
    </row>
    <row r="29" spans="1:33" x14ac:dyDescent="0.2">
      <c r="C29">
        <v>16</v>
      </c>
      <c r="D29" t="s">
        <v>462</v>
      </c>
      <c r="E29" s="133" t="s">
        <v>110</v>
      </c>
    </row>
    <row r="30" spans="1:33" x14ac:dyDescent="0.2">
      <c r="C30">
        <v>28</v>
      </c>
      <c r="D30" t="s">
        <v>463</v>
      </c>
      <c r="E30" s="133" t="s">
        <v>128</v>
      </c>
    </row>
    <row r="31" spans="1:33" x14ac:dyDescent="0.2">
      <c r="C31">
        <v>29</v>
      </c>
      <c r="D31" t="s">
        <v>464</v>
      </c>
      <c r="E31" t="s">
        <v>128</v>
      </c>
    </row>
    <row r="32" spans="1:33" x14ac:dyDescent="0.2">
      <c r="C32" s="133"/>
    </row>
  </sheetData>
  <mergeCells count="13">
    <mergeCell ref="C23:D23"/>
    <mergeCell ref="T5:V5"/>
    <mergeCell ref="C8:D8"/>
    <mergeCell ref="C11:D11"/>
    <mergeCell ref="C14:D14"/>
    <mergeCell ref="C17:D17"/>
    <mergeCell ref="C20:D20"/>
    <mergeCell ref="B5:D5"/>
    <mergeCell ref="E5:G5"/>
    <mergeCell ref="H5:J5"/>
    <mergeCell ref="K5:M5"/>
    <mergeCell ref="N5:P5"/>
    <mergeCell ref="Q5:S5"/>
  </mergeCells>
  <pageMargins left="0.75" right="0.75" top="1" bottom="1" header="0.5" footer="0.5"/>
  <pageSetup paperSize="9" scale="90" orientation="landscape"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2:AD45"/>
  <sheetViews>
    <sheetView showGridLines="0" showZeros="0" zoomScale="75" zoomScaleNormal="100" workbookViewId="0">
      <selection activeCell="AF24" sqref="AF24"/>
    </sheetView>
  </sheetViews>
  <sheetFormatPr defaultRowHeight="12.75" x14ac:dyDescent="0.2"/>
  <cols>
    <col min="1" max="2" width="6.140625" customWidth="1"/>
    <col min="3" max="3" width="14.85546875" customWidth="1"/>
    <col min="4" max="4" width="9.85546875" customWidth="1"/>
    <col min="5" max="5" width="5.140625" style="255" customWidth="1"/>
    <col min="6" max="6" width="3" customWidth="1"/>
    <col min="7" max="7" width="5.140625" style="257" customWidth="1"/>
    <col min="8" max="8" width="5.140625" style="255" customWidth="1"/>
    <col min="9" max="9" width="3" customWidth="1"/>
    <col min="10" max="10" width="5.140625" style="257" customWidth="1"/>
    <col min="11" max="11" width="5.140625" style="255" customWidth="1"/>
    <col min="12" max="12" width="3" customWidth="1"/>
    <col min="13" max="13" width="5.140625" style="257" customWidth="1"/>
    <col min="14" max="14" width="5.140625" style="255" customWidth="1"/>
    <col min="15" max="15" width="3" customWidth="1"/>
    <col min="16" max="16" width="5.140625" style="257" customWidth="1"/>
    <col min="17" max="17" width="5.140625" style="255" customWidth="1"/>
    <col min="18" max="18" width="3" customWidth="1"/>
    <col min="19" max="19" width="5.140625" style="257" customWidth="1"/>
    <col min="20" max="20" width="5.140625" style="255" customWidth="1"/>
    <col min="21" max="21" width="3" customWidth="1"/>
    <col min="22" max="22" width="5.140625" style="257" customWidth="1"/>
    <col min="23" max="23" width="5.140625" style="255" customWidth="1"/>
    <col min="24" max="24" width="3" customWidth="1"/>
    <col min="25" max="25" width="5.140625" style="257" customWidth="1"/>
    <col min="26" max="26" width="5.140625" style="255" customWidth="1"/>
    <col min="27" max="27" width="3" customWidth="1"/>
    <col min="28" max="28" width="5.140625" style="257" customWidth="1"/>
    <col min="257" max="258" width="6.140625" customWidth="1"/>
    <col min="259" max="259" width="14.85546875" customWidth="1"/>
    <col min="260" max="260" width="9.85546875" customWidth="1"/>
    <col min="261" max="261" width="5.140625" customWidth="1"/>
    <col min="262" max="262" width="3" customWidth="1"/>
    <col min="263" max="264" width="5.140625" customWidth="1"/>
    <col min="265" max="265" width="3" customWidth="1"/>
    <col min="266" max="267" width="5.140625" customWidth="1"/>
    <col min="268" max="268" width="3" customWidth="1"/>
    <col min="269" max="270" width="5.140625" customWidth="1"/>
    <col min="271" max="271" width="3" customWidth="1"/>
    <col min="272" max="273" width="5.140625" customWidth="1"/>
    <col min="274" max="274" width="3" customWidth="1"/>
    <col min="275" max="276" width="5.140625" customWidth="1"/>
    <col min="277" max="277" width="3" customWidth="1"/>
    <col min="278" max="279" width="5.140625" customWidth="1"/>
    <col min="280" max="280" width="3" customWidth="1"/>
    <col min="281" max="282" width="5.140625" customWidth="1"/>
    <col min="283" max="283" width="3" customWidth="1"/>
    <col min="284" max="284" width="5.140625" customWidth="1"/>
    <col min="513" max="514" width="6.140625" customWidth="1"/>
    <col min="515" max="515" width="14.85546875" customWidth="1"/>
    <col min="516" max="516" width="9.85546875" customWidth="1"/>
    <col min="517" max="517" width="5.140625" customWidth="1"/>
    <col min="518" max="518" width="3" customWidth="1"/>
    <col min="519" max="520" width="5.140625" customWidth="1"/>
    <col min="521" max="521" width="3" customWidth="1"/>
    <col min="522" max="523" width="5.140625" customWidth="1"/>
    <col min="524" max="524" width="3" customWidth="1"/>
    <col min="525" max="526" width="5.140625" customWidth="1"/>
    <col min="527" max="527" width="3" customWidth="1"/>
    <col min="528" max="529" width="5.140625" customWidth="1"/>
    <col min="530" max="530" width="3" customWidth="1"/>
    <col min="531" max="532" width="5.140625" customWidth="1"/>
    <col min="533" max="533" width="3" customWidth="1"/>
    <col min="534" max="535" width="5.140625" customWidth="1"/>
    <col min="536" max="536" width="3" customWidth="1"/>
    <col min="537" max="538" width="5.140625" customWidth="1"/>
    <col min="539" max="539" width="3" customWidth="1"/>
    <col min="540" max="540" width="5.140625" customWidth="1"/>
    <col min="769" max="770" width="6.140625" customWidth="1"/>
    <col min="771" max="771" width="14.85546875" customWidth="1"/>
    <col min="772" max="772" width="9.85546875" customWidth="1"/>
    <col min="773" max="773" width="5.140625" customWidth="1"/>
    <col min="774" max="774" width="3" customWidth="1"/>
    <col min="775" max="776" width="5.140625" customWidth="1"/>
    <col min="777" max="777" width="3" customWidth="1"/>
    <col min="778" max="779" width="5.140625" customWidth="1"/>
    <col min="780" max="780" width="3" customWidth="1"/>
    <col min="781" max="782" width="5.140625" customWidth="1"/>
    <col min="783" max="783" width="3" customWidth="1"/>
    <col min="784" max="785" width="5.140625" customWidth="1"/>
    <col min="786" max="786" width="3" customWidth="1"/>
    <col min="787" max="788" width="5.140625" customWidth="1"/>
    <col min="789" max="789" width="3" customWidth="1"/>
    <col min="790" max="791" width="5.140625" customWidth="1"/>
    <col min="792" max="792" width="3" customWidth="1"/>
    <col min="793" max="794" width="5.140625" customWidth="1"/>
    <col min="795" max="795" width="3" customWidth="1"/>
    <col min="796" max="796" width="5.140625" customWidth="1"/>
    <col min="1025" max="1026" width="6.140625" customWidth="1"/>
    <col min="1027" max="1027" width="14.85546875" customWidth="1"/>
    <col min="1028" max="1028" width="9.85546875" customWidth="1"/>
    <col min="1029" max="1029" width="5.140625" customWidth="1"/>
    <col min="1030" max="1030" width="3" customWidth="1"/>
    <col min="1031" max="1032" width="5.140625" customWidth="1"/>
    <col min="1033" max="1033" width="3" customWidth="1"/>
    <col min="1034" max="1035" width="5.140625" customWidth="1"/>
    <col min="1036" max="1036" width="3" customWidth="1"/>
    <col min="1037" max="1038" width="5.140625" customWidth="1"/>
    <col min="1039" max="1039" width="3" customWidth="1"/>
    <col min="1040" max="1041" width="5.140625" customWidth="1"/>
    <col min="1042" max="1042" width="3" customWidth="1"/>
    <col min="1043" max="1044" width="5.140625" customWidth="1"/>
    <col min="1045" max="1045" width="3" customWidth="1"/>
    <col min="1046" max="1047" width="5.140625" customWidth="1"/>
    <col min="1048" max="1048" width="3" customWidth="1"/>
    <col min="1049" max="1050" width="5.140625" customWidth="1"/>
    <col min="1051" max="1051" width="3" customWidth="1"/>
    <col min="1052" max="1052" width="5.140625" customWidth="1"/>
    <col min="1281" max="1282" width="6.140625" customWidth="1"/>
    <col min="1283" max="1283" width="14.85546875" customWidth="1"/>
    <col min="1284" max="1284" width="9.85546875" customWidth="1"/>
    <col min="1285" max="1285" width="5.140625" customWidth="1"/>
    <col min="1286" max="1286" width="3" customWidth="1"/>
    <col min="1287" max="1288" width="5.140625" customWidth="1"/>
    <col min="1289" max="1289" width="3" customWidth="1"/>
    <col min="1290" max="1291" width="5.140625" customWidth="1"/>
    <col min="1292" max="1292" width="3" customWidth="1"/>
    <col min="1293" max="1294" width="5.140625" customWidth="1"/>
    <col min="1295" max="1295" width="3" customWidth="1"/>
    <col min="1296" max="1297" width="5.140625" customWidth="1"/>
    <col min="1298" max="1298" width="3" customWidth="1"/>
    <col min="1299" max="1300" width="5.140625" customWidth="1"/>
    <col min="1301" max="1301" width="3" customWidth="1"/>
    <col min="1302" max="1303" width="5.140625" customWidth="1"/>
    <col min="1304" max="1304" width="3" customWidth="1"/>
    <col min="1305" max="1306" width="5.140625" customWidth="1"/>
    <col min="1307" max="1307" width="3" customWidth="1"/>
    <col min="1308" max="1308" width="5.140625" customWidth="1"/>
    <col min="1537" max="1538" width="6.140625" customWidth="1"/>
    <col min="1539" max="1539" width="14.85546875" customWidth="1"/>
    <col min="1540" max="1540" width="9.85546875" customWidth="1"/>
    <col min="1541" max="1541" width="5.140625" customWidth="1"/>
    <col min="1542" max="1542" width="3" customWidth="1"/>
    <col min="1543" max="1544" width="5.140625" customWidth="1"/>
    <col min="1545" max="1545" width="3" customWidth="1"/>
    <col min="1546" max="1547" width="5.140625" customWidth="1"/>
    <col min="1548" max="1548" width="3" customWidth="1"/>
    <col min="1549" max="1550" width="5.140625" customWidth="1"/>
    <col min="1551" max="1551" width="3" customWidth="1"/>
    <col min="1552" max="1553" width="5.140625" customWidth="1"/>
    <col min="1554" max="1554" width="3" customWidth="1"/>
    <col min="1555" max="1556" width="5.140625" customWidth="1"/>
    <col min="1557" max="1557" width="3" customWidth="1"/>
    <col min="1558" max="1559" width="5.140625" customWidth="1"/>
    <col min="1560" max="1560" width="3" customWidth="1"/>
    <col min="1561" max="1562" width="5.140625" customWidth="1"/>
    <col min="1563" max="1563" width="3" customWidth="1"/>
    <col min="1564" max="1564" width="5.140625" customWidth="1"/>
    <col min="1793" max="1794" width="6.140625" customWidth="1"/>
    <col min="1795" max="1795" width="14.85546875" customWidth="1"/>
    <col min="1796" max="1796" width="9.85546875" customWidth="1"/>
    <col min="1797" max="1797" width="5.140625" customWidth="1"/>
    <col min="1798" max="1798" width="3" customWidth="1"/>
    <col min="1799" max="1800" width="5.140625" customWidth="1"/>
    <col min="1801" max="1801" width="3" customWidth="1"/>
    <col min="1802" max="1803" width="5.140625" customWidth="1"/>
    <col min="1804" max="1804" width="3" customWidth="1"/>
    <col min="1805" max="1806" width="5.140625" customWidth="1"/>
    <col min="1807" max="1807" width="3" customWidth="1"/>
    <col min="1808" max="1809" width="5.140625" customWidth="1"/>
    <col min="1810" max="1810" width="3" customWidth="1"/>
    <col min="1811" max="1812" width="5.140625" customWidth="1"/>
    <col min="1813" max="1813" width="3" customWidth="1"/>
    <col min="1814" max="1815" width="5.140625" customWidth="1"/>
    <col min="1816" max="1816" width="3" customWidth="1"/>
    <col min="1817" max="1818" width="5.140625" customWidth="1"/>
    <col min="1819" max="1819" width="3" customWidth="1"/>
    <col min="1820" max="1820" width="5.140625" customWidth="1"/>
    <col min="2049" max="2050" width="6.140625" customWidth="1"/>
    <col min="2051" max="2051" width="14.85546875" customWidth="1"/>
    <col min="2052" max="2052" width="9.85546875" customWidth="1"/>
    <col min="2053" max="2053" width="5.140625" customWidth="1"/>
    <col min="2054" max="2054" width="3" customWidth="1"/>
    <col min="2055" max="2056" width="5.140625" customWidth="1"/>
    <col min="2057" max="2057" width="3" customWidth="1"/>
    <col min="2058" max="2059" width="5.140625" customWidth="1"/>
    <col min="2060" max="2060" width="3" customWidth="1"/>
    <col min="2061" max="2062" width="5.140625" customWidth="1"/>
    <col min="2063" max="2063" width="3" customWidth="1"/>
    <col min="2064" max="2065" width="5.140625" customWidth="1"/>
    <col min="2066" max="2066" width="3" customWidth="1"/>
    <col min="2067" max="2068" width="5.140625" customWidth="1"/>
    <col min="2069" max="2069" width="3" customWidth="1"/>
    <col min="2070" max="2071" width="5.140625" customWidth="1"/>
    <col min="2072" max="2072" width="3" customWidth="1"/>
    <col min="2073" max="2074" width="5.140625" customWidth="1"/>
    <col min="2075" max="2075" width="3" customWidth="1"/>
    <col min="2076" max="2076" width="5.140625" customWidth="1"/>
    <col min="2305" max="2306" width="6.140625" customWidth="1"/>
    <col min="2307" max="2307" width="14.85546875" customWidth="1"/>
    <col min="2308" max="2308" width="9.85546875" customWidth="1"/>
    <col min="2309" max="2309" width="5.140625" customWidth="1"/>
    <col min="2310" max="2310" width="3" customWidth="1"/>
    <col min="2311" max="2312" width="5.140625" customWidth="1"/>
    <col min="2313" max="2313" width="3" customWidth="1"/>
    <col min="2314" max="2315" width="5.140625" customWidth="1"/>
    <col min="2316" max="2316" width="3" customWidth="1"/>
    <col min="2317" max="2318" width="5.140625" customWidth="1"/>
    <col min="2319" max="2319" width="3" customWidth="1"/>
    <col min="2320" max="2321" width="5.140625" customWidth="1"/>
    <col min="2322" max="2322" width="3" customWidth="1"/>
    <col min="2323" max="2324" width="5.140625" customWidth="1"/>
    <col min="2325" max="2325" width="3" customWidth="1"/>
    <col min="2326" max="2327" width="5.140625" customWidth="1"/>
    <col min="2328" max="2328" width="3" customWidth="1"/>
    <col min="2329" max="2330" width="5.140625" customWidth="1"/>
    <col min="2331" max="2331" width="3" customWidth="1"/>
    <col min="2332" max="2332" width="5.140625" customWidth="1"/>
    <col min="2561" max="2562" width="6.140625" customWidth="1"/>
    <col min="2563" max="2563" width="14.85546875" customWidth="1"/>
    <col min="2564" max="2564" width="9.85546875" customWidth="1"/>
    <col min="2565" max="2565" width="5.140625" customWidth="1"/>
    <col min="2566" max="2566" width="3" customWidth="1"/>
    <col min="2567" max="2568" width="5.140625" customWidth="1"/>
    <col min="2569" max="2569" width="3" customWidth="1"/>
    <col min="2570" max="2571" width="5.140625" customWidth="1"/>
    <col min="2572" max="2572" width="3" customWidth="1"/>
    <col min="2573" max="2574" width="5.140625" customWidth="1"/>
    <col min="2575" max="2575" width="3" customWidth="1"/>
    <col min="2576" max="2577" width="5.140625" customWidth="1"/>
    <col min="2578" max="2578" width="3" customWidth="1"/>
    <col min="2579" max="2580" width="5.140625" customWidth="1"/>
    <col min="2581" max="2581" width="3" customWidth="1"/>
    <col min="2582" max="2583" width="5.140625" customWidth="1"/>
    <col min="2584" max="2584" width="3" customWidth="1"/>
    <col min="2585" max="2586" width="5.140625" customWidth="1"/>
    <col min="2587" max="2587" width="3" customWidth="1"/>
    <col min="2588" max="2588" width="5.140625" customWidth="1"/>
    <col min="2817" max="2818" width="6.140625" customWidth="1"/>
    <col min="2819" max="2819" width="14.85546875" customWidth="1"/>
    <col min="2820" max="2820" width="9.85546875" customWidth="1"/>
    <col min="2821" max="2821" width="5.140625" customWidth="1"/>
    <col min="2822" max="2822" width="3" customWidth="1"/>
    <col min="2823" max="2824" width="5.140625" customWidth="1"/>
    <col min="2825" max="2825" width="3" customWidth="1"/>
    <col min="2826" max="2827" width="5.140625" customWidth="1"/>
    <col min="2828" max="2828" width="3" customWidth="1"/>
    <col min="2829" max="2830" width="5.140625" customWidth="1"/>
    <col min="2831" max="2831" width="3" customWidth="1"/>
    <col min="2832" max="2833" width="5.140625" customWidth="1"/>
    <col min="2834" max="2834" width="3" customWidth="1"/>
    <col min="2835" max="2836" width="5.140625" customWidth="1"/>
    <col min="2837" max="2837" width="3" customWidth="1"/>
    <col min="2838" max="2839" width="5.140625" customWidth="1"/>
    <col min="2840" max="2840" width="3" customWidth="1"/>
    <col min="2841" max="2842" width="5.140625" customWidth="1"/>
    <col min="2843" max="2843" width="3" customWidth="1"/>
    <col min="2844" max="2844" width="5.140625" customWidth="1"/>
    <col min="3073" max="3074" width="6.140625" customWidth="1"/>
    <col min="3075" max="3075" width="14.85546875" customWidth="1"/>
    <col min="3076" max="3076" width="9.85546875" customWidth="1"/>
    <col min="3077" max="3077" width="5.140625" customWidth="1"/>
    <col min="3078" max="3078" width="3" customWidth="1"/>
    <col min="3079" max="3080" width="5.140625" customWidth="1"/>
    <col min="3081" max="3081" width="3" customWidth="1"/>
    <col min="3082" max="3083" width="5.140625" customWidth="1"/>
    <col min="3084" max="3084" width="3" customWidth="1"/>
    <col min="3085" max="3086" width="5.140625" customWidth="1"/>
    <col min="3087" max="3087" width="3" customWidth="1"/>
    <col min="3088" max="3089" width="5.140625" customWidth="1"/>
    <col min="3090" max="3090" width="3" customWidth="1"/>
    <col min="3091" max="3092" width="5.140625" customWidth="1"/>
    <col min="3093" max="3093" width="3" customWidth="1"/>
    <col min="3094" max="3095" width="5.140625" customWidth="1"/>
    <col min="3096" max="3096" width="3" customWidth="1"/>
    <col min="3097" max="3098" width="5.140625" customWidth="1"/>
    <col min="3099" max="3099" width="3" customWidth="1"/>
    <col min="3100" max="3100" width="5.140625" customWidth="1"/>
    <col min="3329" max="3330" width="6.140625" customWidth="1"/>
    <col min="3331" max="3331" width="14.85546875" customWidth="1"/>
    <col min="3332" max="3332" width="9.85546875" customWidth="1"/>
    <col min="3333" max="3333" width="5.140625" customWidth="1"/>
    <col min="3334" max="3334" width="3" customWidth="1"/>
    <col min="3335" max="3336" width="5.140625" customWidth="1"/>
    <col min="3337" max="3337" width="3" customWidth="1"/>
    <col min="3338" max="3339" width="5.140625" customWidth="1"/>
    <col min="3340" max="3340" width="3" customWidth="1"/>
    <col min="3341" max="3342" width="5.140625" customWidth="1"/>
    <col min="3343" max="3343" width="3" customWidth="1"/>
    <col min="3344" max="3345" width="5.140625" customWidth="1"/>
    <col min="3346" max="3346" width="3" customWidth="1"/>
    <col min="3347" max="3348" width="5.140625" customWidth="1"/>
    <col min="3349" max="3349" width="3" customWidth="1"/>
    <col min="3350" max="3351" width="5.140625" customWidth="1"/>
    <col min="3352" max="3352" width="3" customWidth="1"/>
    <col min="3353" max="3354" width="5.140625" customWidth="1"/>
    <col min="3355" max="3355" width="3" customWidth="1"/>
    <col min="3356" max="3356" width="5.140625" customWidth="1"/>
    <col min="3585" max="3586" width="6.140625" customWidth="1"/>
    <col min="3587" max="3587" width="14.85546875" customWidth="1"/>
    <col min="3588" max="3588" width="9.85546875" customWidth="1"/>
    <col min="3589" max="3589" width="5.140625" customWidth="1"/>
    <col min="3590" max="3590" width="3" customWidth="1"/>
    <col min="3591" max="3592" width="5.140625" customWidth="1"/>
    <col min="3593" max="3593" width="3" customWidth="1"/>
    <col min="3594" max="3595" width="5.140625" customWidth="1"/>
    <col min="3596" max="3596" width="3" customWidth="1"/>
    <col min="3597" max="3598" width="5.140625" customWidth="1"/>
    <col min="3599" max="3599" width="3" customWidth="1"/>
    <col min="3600" max="3601" width="5.140625" customWidth="1"/>
    <col min="3602" max="3602" width="3" customWidth="1"/>
    <col min="3603" max="3604" width="5.140625" customWidth="1"/>
    <col min="3605" max="3605" width="3" customWidth="1"/>
    <col min="3606" max="3607" width="5.140625" customWidth="1"/>
    <col min="3608" max="3608" width="3" customWidth="1"/>
    <col min="3609" max="3610" width="5.140625" customWidth="1"/>
    <col min="3611" max="3611" width="3" customWidth="1"/>
    <col min="3612" max="3612" width="5.140625" customWidth="1"/>
    <col min="3841" max="3842" width="6.140625" customWidth="1"/>
    <col min="3843" max="3843" width="14.85546875" customWidth="1"/>
    <col min="3844" max="3844" width="9.85546875" customWidth="1"/>
    <col min="3845" max="3845" width="5.140625" customWidth="1"/>
    <col min="3846" max="3846" width="3" customWidth="1"/>
    <col min="3847" max="3848" width="5.140625" customWidth="1"/>
    <col min="3849" max="3849" width="3" customWidth="1"/>
    <col min="3850" max="3851" width="5.140625" customWidth="1"/>
    <col min="3852" max="3852" width="3" customWidth="1"/>
    <col min="3853" max="3854" width="5.140625" customWidth="1"/>
    <col min="3855" max="3855" width="3" customWidth="1"/>
    <col min="3856" max="3857" width="5.140625" customWidth="1"/>
    <col min="3858" max="3858" width="3" customWidth="1"/>
    <col min="3859" max="3860" width="5.140625" customWidth="1"/>
    <col min="3861" max="3861" width="3" customWidth="1"/>
    <col min="3862" max="3863" width="5.140625" customWidth="1"/>
    <col min="3864" max="3864" width="3" customWidth="1"/>
    <col min="3865" max="3866" width="5.140625" customWidth="1"/>
    <col min="3867" max="3867" width="3" customWidth="1"/>
    <col min="3868" max="3868" width="5.140625" customWidth="1"/>
    <col min="4097" max="4098" width="6.140625" customWidth="1"/>
    <col min="4099" max="4099" width="14.85546875" customWidth="1"/>
    <col min="4100" max="4100" width="9.85546875" customWidth="1"/>
    <col min="4101" max="4101" width="5.140625" customWidth="1"/>
    <col min="4102" max="4102" width="3" customWidth="1"/>
    <col min="4103" max="4104" width="5.140625" customWidth="1"/>
    <col min="4105" max="4105" width="3" customWidth="1"/>
    <col min="4106" max="4107" width="5.140625" customWidth="1"/>
    <col min="4108" max="4108" width="3" customWidth="1"/>
    <col min="4109" max="4110" width="5.140625" customWidth="1"/>
    <col min="4111" max="4111" width="3" customWidth="1"/>
    <col min="4112" max="4113" width="5.140625" customWidth="1"/>
    <col min="4114" max="4114" width="3" customWidth="1"/>
    <col min="4115" max="4116" width="5.140625" customWidth="1"/>
    <col min="4117" max="4117" width="3" customWidth="1"/>
    <col min="4118" max="4119" width="5.140625" customWidth="1"/>
    <col min="4120" max="4120" width="3" customWidth="1"/>
    <col min="4121" max="4122" width="5.140625" customWidth="1"/>
    <col min="4123" max="4123" width="3" customWidth="1"/>
    <col min="4124" max="4124" width="5.140625" customWidth="1"/>
    <col min="4353" max="4354" width="6.140625" customWidth="1"/>
    <col min="4355" max="4355" width="14.85546875" customWidth="1"/>
    <col min="4356" max="4356" width="9.85546875" customWidth="1"/>
    <col min="4357" max="4357" width="5.140625" customWidth="1"/>
    <col min="4358" max="4358" width="3" customWidth="1"/>
    <col min="4359" max="4360" width="5.140625" customWidth="1"/>
    <col min="4361" max="4361" width="3" customWidth="1"/>
    <col min="4362" max="4363" width="5.140625" customWidth="1"/>
    <col min="4364" max="4364" width="3" customWidth="1"/>
    <col min="4365" max="4366" width="5.140625" customWidth="1"/>
    <col min="4367" max="4367" width="3" customWidth="1"/>
    <col min="4368" max="4369" width="5.140625" customWidth="1"/>
    <col min="4370" max="4370" width="3" customWidth="1"/>
    <col min="4371" max="4372" width="5.140625" customWidth="1"/>
    <col min="4373" max="4373" width="3" customWidth="1"/>
    <col min="4374" max="4375" width="5.140625" customWidth="1"/>
    <col min="4376" max="4376" width="3" customWidth="1"/>
    <col min="4377" max="4378" width="5.140625" customWidth="1"/>
    <col min="4379" max="4379" width="3" customWidth="1"/>
    <col min="4380" max="4380" width="5.140625" customWidth="1"/>
    <col min="4609" max="4610" width="6.140625" customWidth="1"/>
    <col min="4611" max="4611" width="14.85546875" customWidth="1"/>
    <col min="4612" max="4612" width="9.85546875" customWidth="1"/>
    <col min="4613" max="4613" width="5.140625" customWidth="1"/>
    <col min="4614" max="4614" width="3" customWidth="1"/>
    <col min="4615" max="4616" width="5.140625" customWidth="1"/>
    <col min="4617" max="4617" width="3" customWidth="1"/>
    <col min="4618" max="4619" width="5.140625" customWidth="1"/>
    <col min="4620" max="4620" width="3" customWidth="1"/>
    <col min="4621" max="4622" width="5.140625" customWidth="1"/>
    <col min="4623" max="4623" width="3" customWidth="1"/>
    <col min="4624" max="4625" width="5.140625" customWidth="1"/>
    <col min="4626" max="4626" width="3" customWidth="1"/>
    <col min="4627" max="4628" width="5.140625" customWidth="1"/>
    <col min="4629" max="4629" width="3" customWidth="1"/>
    <col min="4630" max="4631" width="5.140625" customWidth="1"/>
    <col min="4632" max="4632" width="3" customWidth="1"/>
    <col min="4633" max="4634" width="5.140625" customWidth="1"/>
    <col min="4635" max="4635" width="3" customWidth="1"/>
    <col min="4636" max="4636" width="5.140625" customWidth="1"/>
    <col min="4865" max="4866" width="6.140625" customWidth="1"/>
    <col min="4867" max="4867" width="14.85546875" customWidth="1"/>
    <col min="4868" max="4868" width="9.85546875" customWidth="1"/>
    <col min="4869" max="4869" width="5.140625" customWidth="1"/>
    <col min="4870" max="4870" width="3" customWidth="1"/>
    <col min="4871" max="4872" width="5.140625" customWidth="1"/>
    <col min="4873" max="4873" width="3" customWidth="1"/>
    <col min="4874" max="4875" width="5.140625" customWidth="1"/>
    <col min="4876" max="4876" width="3" customWidth="1"/>
    <col min="4877" max="4878" width="5.140625" customWidth="1"/>
    <col min="4879" max="4879" width="3" customWidth="1"/>
    <col min="4880" max="4881" width="5.140625" customWidth="1"/>
    <col min="4882" max="4882" width="3" customWidth="1"/>
    <col min="4883" max="4884" width="5.140625" customWidth="1"/>
    <col min="4885" max="4885" width="3" customWidth="1"/>
    <col min="4886" max="4887" width="5.140625" customWidth="1"/>
    <col min="4888" max="4888" width="3" customWidth="1"/>
    <col min="4889" max="4890" width="5.140625" customWidth="1"/>
    <col min="4891" max="4891" width="3" customWidth="1"/>
    <col min="4892" max="4892" width="5.140625" customWidth="1"/>
    <col min="5121" max="5122" width="6.140625" customWidth="1"/>
    <col min="5123" max="5123" width="14.85546875" customWidth="1"/>
    <col min="5124" max="5124" width="9.85546875" customWidth="1"/>
    <col min="5125" max="5125" width="5.140625" customWidth="1"/>
    <col min="5126" max="5126" width="3" customWidth="1"/>
    <col min="5127" max="5128" width="5.140625" customWidth="1"/>
    <col min="5129" max="5129" width="3" customWidth="1"/>
    <col min="5130" max="5131" width="5.140625" customWidth="1"/>
    <col min="5132" max="5132" width="3" customWidth="1"/>
    <col min="5133" max="5134" width="5.140625" customWidth="1"/>
    <col min="5135" max="5135" width="3" customWidth="1"/>
    <col min="5136" max="5137" width="5.140625" customWidth="1"/>
    <col min="5138" max="5138" width="3" customWidth="1"/>
    <col min="5139" max="5140" width="5.140625" customWidth="1"/>
    <col min="5141" max="5141" width="3" customWidth="1"/>
    <col min="5142" max="5143" width="5.140625" customWidth="1"/>
    <col min="5144" max="5144" width="3" customWidth="1"/>
    <col min="5145" max="5146" width="5.140625" customWidth="1"/>
    <col min="5147" max="5147" width="3" customWidth="1"/>
    <col min="5148" max="5148" width="5.140625" customWidth="1"/>
    <col min="5377" max="5378" width="6.140625" customWidth="1"/>
    <col min="5379" max="5379" width="14.85546875" customWidth="1"/>
    <col min="5380" max="5380" width="9.85546875" customWidth="1"/>
    <col min="5381" max="5381" width="5.140625" customWidth="1"/>
    <col min="5382" max="5382" width="3" customWidth="1"/>
    <col min="5383" max="5384" width="5.140625" customWidth="1"/>
    <col min="5385" max="5385" width="3" customWidth="1"/>
    <col min="5386" max="5387" width="5.140625" customWidth="1"/>
    <col min="5388" max="5388" width="3" customWidth="1"/>
    <col min="5389" max="5390" width="5.140625" customWidth="1"/>
    <col min="5391" max="5391" width="3" customWidth="1"/>
    <col min="5392" max="5393" width="5.140625" customWidth="1"/>
    <col min="5394" max="5394" width="3" customWidth="1"/>
    <col min="5395" max="5396" width="5.140625" customWidth="1"/>
    <col min="5397" max="5397" width="3" customWidth="1"/>
    <col min="5398" max="5399" width="5.140625" customWidth="1"/>
    <col min="5400" max="5400" width="3" customWidth="1"/>
    <col min="5401" max="5402" width="5.140625" customWidth="1"/>
    <col min="5403" max="5403" width="3" customWidth="1"/>
    <col min="5404" max="5404" width="5.140625" customWidth="1"/>
    <col min="5633" max="5634" width="6.140625" customWidth="1"/>
    <col min="5635" max="5635" width="14.85546875" customWidth="1"/>
    <col min="5636" max="5636" width="9.85546875" customWidth="1"/>
    <col min="5637" max="5637" width="5.140625" customWidth="1"/>
    <col min="5638" max="5638" width="3" customWidth="1"/>
    <col min="5639" max="5640" width="5.140625" customWidth="1"/>
    <col min="5641" max="5641" width="3" customWidth="1"/>
    <col min="5642" max="5643" width="5.140625" customWidth="1"/>
    <col min="5644" max="5644" width="3" customWidth="1"/>
    <col min="5645" max="5646" width="5.140625" customWidth="1"/>
    <col min="5647" max="5647" width="3" customWidth="1"/>
    <col min="5648" max="5649" width="5.140625" customWidth="1"/>
    <col min="5650" max="5650" width="3" customWidth="1"/>
    <col min="5651" max="5652" width="5.140625" customWidth="1"/>
    <col min="5653" max="5653" width="3" customWidth="1"/>
    <col min="5654" max="5655" width="5.140625" customWidth="1"/>
    <col min="5656" max="5656" width="3" customWidth="1"/>
    <col min="5657" max="5658" width="5.140625" customWidth="1"/>
    <col min="5659" max="5659" width="3" customWidth="1"/>
    <col min="5660" max="5660" width="5.140625" customWidth="1"/>
    <col min="5889" max="5890" width="6.140625" customWidth="1"/>
    <col min="5891" max="5891" width="14.85546875" customWidth="1"/>
    <col min="5892" max="5892" width="9.85546875" customWidth="1"/>
    <col min="5893" max="5893" width="5.140625" customWidth="1"/>
    <col min="5894" max="5894" width="3" customWidth="1"/>
    <col min="5895" max="5896" width="5.140625" customWidth="1"/>
    <col min="5897" max="5897" width="3" customWidth="1"/>
    <col min="5898" max="5899" width="5.140625" customWidth="1"/>
    <col min="5900" max="5900" width="3" customWidth="1"/>
    <col min="5901" max="5902" width="5.140625" customWidth="1"/>
    <col min="5903" max="5903" width="3" customWidth="1"/>
    <col min="5904" max="5905" width="5.140625" customWidth="1"/>
    <col min="5906" max="5906" width="3" customWidth="1"/>
    <col min="5907" max="5908" width="5.140625" customWidth="1"/>
    <col min="5909" max="5909" width="3" customWidth="1"/>
    <col min="5910" max="5911" width="5.140625" customWidth="1"/>
    <col min="5912" max="5912" width="3" customWidth="1"/>
    <col min="5913" max="5914" width="5.140625" customWidth="1"/>
    <col min="5915" max="5915" width="3" customWidth="1"/>
    <col min="5916" max="5916" width="5.140625" customWidth="1"/>
    <col min="6145" max="6146" width="6.140625" customWidth="1"/>
    <col min="6147" max="6147" width="14.85546875" customWidth="1"/>
    <col min="6148" max="6148" width="9.85546875" customWidth="1"/>
    <col min="6149" max="6149" width="5.140625" customWidth="1"/>
    <col min="6150" max="6150" width="3" customWidth="1"/>
    <col min="6151" max="6152" width="5.140625" customWidth="1"/>
    <col min="6153" max="6153" width="3" customWidth="1"/>
    <col min="6154" max="6155" width="5.140625" customWidth="1"/>
    <col min="6156" max="6156" width="3" customWidth="1"/>
    <col min="6157" max="6158" width="5.140625" customWidth="1"/>
    <col min="6159" max="6159" width="3" customWidth="1"/>
    <col min="6160" max="6161" width="5.140625" customWidth="1"/>
    <col min="6162" max="6162" width="3" customWidth="1"/>
    <col min="6163" max="6164" width="5.140625" customWidth="1"/>
    <col min="6165" max="6165" width="3" customWidth="1"/>
    <col min="6166" max="6167" width="5.140625" customWidth="1"/>
    <col min="6168" max="6168" width="3" customWidth="1"/>
    <col min="6169" max="6170" width="5.140625" customWidth="1"/>
    <col min="6171" max="6171" width="3" customWidth="1"/>
    <col min="6172" max="6172" width="5.140625" customWidth="1"/>
    <col min="6401" max="6402" width="6.140625" customWidth="1"/>
    <col min="6403" max="6403" width="14.85546875" customWidth="1"/>
    <col min="6404" max="6404" width="9.85546875" customWidth="1"/>
    <col min="6405" max="6405" width="5.140625" customWidth="1"/>
    <col min="6406" max="6406" width="3" customWidth="1"/>
    <col min="6407" max="6408" width="5.140625" customWidth="1"/>
    <col min="6409" max="6409" width="3" customWidth="1"/>
    <col min="6410" max="6411" width="5.140625" customWidth="1"/>
    <col min="6412" max="6412" width="3" customWidth="1"/>
    <col min="6413" max="6414" width="5.140625" customWidth="1"/>
    <col min="6415" max="6415" width="3" customWidth="1"/>
    <col min="6416" max="6417" width="5.140625" customWidth="1"/>
    <col min="6418" max="6418" width="3" customWidth="1"/>
    <col min="6419" max="6420" width="5.140625" customWidth="1"/>
    <col min="6421" max="6421" width="3" customWidth="1"/>
    <col min="6422" max="6423" width="5.140625" customWidth="1"/>
    <col min="6424" max="6424" width="3" customWidth="1"/>
    <col min="6425" max="6426" width="5.140625" customWidth="1"/>
    <col min="6427" max="6427" width="3" customWidth="1"/>
    <col min="6428" max="6428" width="5.140625" customWidth="1"/>
    <col min="6657" max="6658" width="6.140625" customWidth="1"/>
    <col min="6659" max="6659" width="14.85546875" customWidth="1"/>
    <col min="6660" max="6660" width="9.85546875" customWidth="1"/>
    <col min="6661" max="6661" width="5.140625" customWidth="1"/>
    <col min="6662" max="6662" width="3" customWidth="1"/>
    <col min="6663" max="6664" width="5.140625" customWidth="1"/>
    <col min="6665" max="6665" width="3" customWidth="1"/>
    <col min="6666" max="6667" width="5.140625" customWidth="1"/>
    <col min="6668" max="6668" width="3" customWidth="1"/>
    <col min="6669" max="6670" width="5.140625" customWidth="1"/>
    <col min="6671" max="6671" width="3" customWidth="1"/>
    <col min="6672" max="6673" width="5.140625" customWidth="1"/>
    <col min="6674" max="6674" width="3" customWidth="1"/>
    <col min="6675" max="6676" width="5.140625" customWidth="1"/>
    <col min="6677" max="6677" width="3" customWidth="1"/>
    <col min="6678" max="6679" width="5.140625" customWidth="1"/>
    <col min="6680" max="6680" width="3" customWidth="1"/>
    <col min="6681" max="6682" width="5.140625" customWidth="1"/>
    <col min="6683" max="6683" width="3" customWidth="1"/>
    <col min="6684" max="6684" width="5.140625" customWidth="1"/>
    <col min="6913" max="6914" width="6.140625" customWidth="1"/>
    <col min="6915" max="6915" width="14.85546875" customWidth="1"/>
    <col min="6916" max="6916" width="9.85546875" customWidth="1"/>
    <col min="6917" max="6917" width="5.140625" customWidth="1"/>
    <col min="6918" max="6918" width="3" customWidth="1"/>
    <col min="6919" max="6920" width="5.140625" customWidth="1"/>
    <col min="6921" max="6921" width="3" customWidth="1"/>
    <col min="6922" max="6923" width="5.140625" customWidth="1"/>
    <col min="6924" max="6924" width="3" customWidth="1"/>
    <col min="6925" max="6926" width="5.140625" customWidth="1"/>
    <col min="6927" max="6927" width="3" customWidth="1"/>
    <col min="6928" max="6929" width="5.140625" customWidth="1"/>
    <col min="6930" max="6930" width="3" customWidth="1"/>
    <col min="6931" max="6932" width="5.140625" customWidth="1"/>
    <col min="6933" max="6933" width="3" customWidth="1"/>
    <col min="6934" max="6935" width="5.140625" customWidth="1"/>
    <col min="6936" max="6936" width="3" customWidth="1"/>
    <col min="6937" max="6938" width="5.140625" customWidth="1"/>
    <col min="6939" max="6939" width="3" customWidth="1"/>
    <col min="6940" max="6940" width="5.140625" customWidth="1"/>
    <col min="7169" max="7170" width="6.140625" customWidth="1"/>
    <col min="7171" max="7171" width="14.85546875" customWidth="1"/>
    <col min="7172" max="7172" width="9.85546875" customWidth="1"/>
    <col min="7173" max="7173" width="5.140625" customWidth="1"/>
    <col min="7174" max="7174" width="3" customWidth="1"/>
    <col min="7175" max="7176" width="5.140625" customWidth="1"/>
    <col min="7177" max="7177" width="3" customWidth="1"/>
    <col min="7178" max="7179" width="5.140625" customWidth="1"/>
    <col min="7180" max="7180" width="3" customWidth="1"/>
    <col min="7181" max="7182" width="5.140625" customWidth="1"/>
    <col min="7183" max="7183" width="3" customWidth="1"/>
    <col min="7184" max="7185" width="5.140625" customWidth="1"/>
    <col min="7186" max="7186" width="3" customWidth="1"/>
    <col min="7187" max="7188" width="5.140625" customWidth="1"/>
    <col min="7189" max="7189" width="3" customWidth="1"/>
    <col min="7190" max="7191" width="5.140625" customWidth="1"/>
    <col min="7192" max="7192" width="3" customWidth="1"/>
    <col min="7193" max="7194" width="5.140625" customWidth="1"/>
    <col min="7195" max="7195" width="3" customWidth="1"/>
    <col min="7196" max="7196" width="5.140625" customWidth="1"/>
    <col min="7425" max="7426" width="6.140625" customWidth="1"/>
    <col min="7427" max="7427" width="14.85546875" customWidth="1"/>
    <col min="7428" max="7428" width="9.85546875" customWidth="1"/>
    <col min="7429" max="7429" width="5.140625" customWidth="1"/>
    <col min="7430" max="7430" width="3" customWidth="1"/>
    <col min="7431" max="7432" width="5.140625" customWidth="1"/>
    <col min="7433" max="7433" width="3" customWidth="1"/>
    <col min="7434" max="7435" width="5.140625" customWidth="1"/>
    <col min="7436" max="7436" width="3" customWidth="1"/>
    <col min="7437" max="7438" width="5.140625" customWidth="1"/>
    <col min="7439" max="7439" width="3" customWidth="1"/>
    <col min="7440" max="7441" width="5.140625" customWidth="1"/>
    <col min="7442" max="7442" width="3" customWidth="1"/>
    <col min="7443" max="7444" width="5.140625" customWidth="1"/>
    <col min="7445" max="7445" width="3" customWidth="1"/>
    <col min="7446" max="7447" width="5.140625" customWidth="1"/>
    <col min="7448" max="7448" width="3" customWidth="1"/>
    <col min="7449" max="7450" width="5.140625" customWidth="1"/>
    <col min="7451" max="7451" width="3" customWidth="1"/>
    <col min="7452" max="7452" width="5.140625" customWidth="1"/>
    <col min="7681" max="7682" width="6.140625" customWidth="1"/>
    <col min="7683" max="7683" width="14.85546875" customWidth="1"/>
    <col min="7684" max="7684" width="9.85546875" customWidth="1"/>
    <col min="7685" max="7685" width="5.140625" customWidth="1"/>
    <col min="7686" max="7686" width="3" customWidth="1"/>
    <col min="7687" max="7688" width="5.140625" customWidth="1"/>
    <col min="7689" max="7689" width="3" customWidth="1"/>
    <col min="7690" max="7691" width="5.140625" customWidth="1"/>
    <col min="7692" max="7692" width="3" customWidth="1"/>
    <col min="7693" max="7694" width="5.140625" customWidth="1"/>
    <col min="7695" max="7695" width="3" customWidth="1"/>
    <col min="7696" max="7697" width="5.140625" customWidth="1"/>
    <col min="7698" max="7698" width="3" customWidth="1"/>
    <col min="7699" max="7700" width="5.140625" customWidth="1"/>
    <col min="7701" max="7701" width="3" customWidth="1"/>
    <col min="7702" max="7703" width="5.140625" customWidth="1"/>
    <col min="7704" max="7704" width="3" customWidth="1"/>
    <col min="7705" max="7706" width="5.140625" customWidth="1"/>
    <col min="7707" max="7707" width="3" customWidth="1"/>
    <col min="7708" max="7708" width="5.140625" customWidth="1"/>
    <col min="7937" max="7938" width="6.140625" customWidth="1"/>
    <col min="7939" max="7939" width="14.85546875" customWidth="1"/>
    <col min="7940" max="7940" width="9.85546875" customWidth="1"/>
    <col min="7941" max="7941" width="5.140625" customWidth="1"/>
    <col min="7942" max="7942" width="3" customWidth="1"/>
    <col min="7943" max="7944" width="5.140625" customWidth="1"/>
    <col min="7945" max="7945" width="3" customWidth="1"/>
    <col min="7946" max="7947" width="5.140625" customWidth="1"/>
    <col min="7948" max="7948" width="3" customWidth="1"/>
    <col min="7949" max="7950" width="5.140625" customWidth="1"/>
    <col min="7951" max="7951" width="3" customWidth="1"/>
    <col min="7952" max="7953" width="5.140625" customWidth="1"/>
    <col min="7954" max="7954" width="3" customWidth="1"/>
    <col min="7955" max="7956" width="5.140625" customWidth="1"/>
    <col min="7957" max="7957" width="3" customWidth="1"/>
    <col min="7958" max="7959" width="5.140625" customWidth="1"/>
    <col min="7960" max="7960" width="3" customWidth="1"/>
    <col min="7961" max="7962" width="5.140625" customWidth="1"/>
    <col min="7963" max="7963" width="3" customWidth="1"/>
    <col min="7964" max="7964" width="5.140625" customWidth="1"/>
    <col min="8193" max="8194" width="6.140625" customWidth="1"/>
    <col min="8195" max="8195" width="14.85546875" customWidth="1"/>
    <col min="8196" max="8196" width="9.85546875" customWidth="1"/>
    <col min="8197" max="8197" width="5.140625" customWidth="1"/>
    <col min="8198" max="8198" width="3" customWidth="1"/>
    <col min="8199" max="8200" width="5.140625" customWidth="1"/>
    <col min="8201" max="8201" width="3" customWidth="1"/>
    <col min="8202" max="8203" width="5.140625" customWidth="1"/>
    <col min="8204" max="8204" width="3" customWidth="1"/>
    <col min="8205" max="8206" width="5.140625" customWidth="1"/>
    <col min="8207" max="8207" width="3" customWidth="1"/>
    <col min="8208" max="8209" width="5.140625" customWidth="1"/>
    <col min="8210" max="8210" width="3" customWidth="1"/>
    <col min="8211" max="8212" width="5.140625" customWidth="1"/>
    <col min="8213" max="8213" width="3" customWidth="1"/>
    <col min="8214" max="8215" width="5.140625" customWidth="1"/>
    <col min="8216" max="8216" width="3" customWidth="1"/>
    <col min="8217" max="8218" width="5.140625" customWidth="1"/>
    <col min="8219" max="8219" width="3" customWidth="1"/>
    <col min="8220" max="8220" width="5.140625" customWidth="1"/>
    <col min="8449" max="8450" width="6.140625" customWidth="1"/>
    <col min="8451" max="8451" width="14.85546875" customWidth="1"/>
    <col min="8452" max="8452" width="9.85546875" customWidth="1"/>
    <col min="8453" max="8453" width="5.140625" customWidth="1"/>
    <col min="8454" max="8454" width="3" customWidth="1"/>
    <col min="8455" max="8456" width="5.140625" customWidth="1"/>
    <col min="8457" max="8457" width="3" customWidth="1"/>
    <col min="8458" max="8459" width="5.140625" customWidth="1"/>
    <col min="8460" max="8460" width="3" customWidth="1"/>
    <col min="8461" max="8462" width="5.140625" customWidth="1"/>
    <col min="8463" max="8463" width="3" customWidth="1"/>
    <col min="8464" max="8465" width="5.140625" customWidth="1"/>
    <col min="8466" max="8466" width="3" customWidth="1"/>
    <col min="8467" max="8468" width="5.140625" customWidth="1"/>
    <col min="8469" max="8469" width="3" customWidth="1"/>
    <col min="8470" max="8471" width="5.140625" customWidth="1"/>
    <col min="8472" max="8472" width="3" customWidth="1"/>
    <col min="8473" max="8474" width="5.140625" customWidth="1"/>
    <col min="8475" max="8475" width="3" customWidth="1"/>
    <col min="8476" max="8476" width="5.140625" customWidth="1"/>
    <col min="8705" max="8706" width="6.140625" customWidth="1"/>
    <col min="8707" max="8707" width="14.85546875" customWidth="1"/>
    <col min="8708" max="8708" width="9.85546875" customWidth="1"/>
    <col min="8709" max="8709" width="5.140625" customWidth="1"/>
    <col min="8710" max="8710" width="3" customWidth="1"/>
    <col min="8711" max="8712" width="5.140625" customWidth="1"/>
    <col min="8713" max="8713" width="3" customWidth="1"/>
    <col min="8714" max="8715" width="5.140625" customWidth="1"/>
    <col min="8716" max="8716" width="3" customWidth="1"/>
    <col min="8717" max="8718" width="5.140625" customWidth="1"/>
    <col min="8719" max="8719" width="3" customWidth="1"/>
    <col min="8720" max="8721" width="5.140625" customWidth="1"/>
    <col min="8722" max="8722" width="3" customWidth="1"/>
    <col min="8723" max="8724" width="5.140625" customWidth="1"/>
    <col min="8725" max="8725" width="3" customWidth="1"/>
    <col min="8726" max="8727" width="5.140625" customWidth="1"/>
    <col min="8728" max="8728" width="3" customWidth="1"/>
    <col min="8729" max="8730" width="5.140625" customWidth="1"/>
    <col min="8731" max="8731" width="3" customWidth="1"/>
    <col min="8732" max="8732" width="5.140625" customWidth="1"/>
    <col min="8961" max="8962" width="6.140625" customWidth="1"/>
    <col min="8963" max="8963" width="14.85546875" customWidth="1"/>
    <col min="8964" max="8964" width="9.85546875" customWidth="1"/>
    <col min="8965" max="8965" width="5.140625" customWidth="1"/>
    <col min="8966" max="8966" width="3" customWidth="1"/>
    <col min="8967" max="8968" width="5.140625" customWidth="1"/>
    <col min="8969" max="8969" width="3" customWidth="1"/>
    <col min="8970" max="8971" width="5.140625" customWidth="1"/>
    <col min="8972" max="8972" width="3" customWidth="1"/>
    <col min="8973" max="8974" width="5.140625" customWidth="1"/>
    <col min="8975" max="8975" width="3" customWidth="1"/>
    <col min="8976" max="8977" width="5.140625" customWidth="1"/>
    <col min="8978" max="8978" width="3" customWidth="1"/>
    <col min="8979" max="8980" width="5.140625" customWidth="1"/>
    <col min="8981" max="8981" width="3" customWidth="1"/>
    <col min="8982" max="8983" width="5.140625" customWidth="1"/>
    <col min="8984" max="8984" width="3" customWidth="1"/>
    <col min="8985" max="8986" width="5.140625" customWidth="1"/>
    <col min="8987" max="8987" width="3" customWidth="1"/>
    <col min="8988" max="8988" width="5.140625" customWidth="1"/>
    <col min="9217" max="9218" width="6.140625" customWidth="1"/>
    <col min="9219" max="9219" width="14.85546875" customWidth="1"/>
    <col min="9220" max="9220" width="9.85546875" customWidth="1"/>
    <col min="9221" max="9221" width="5.140625" customWidth="1"/>
    <col min="9222" max="9222" width="3" customWidth="1"/>
    <col min="9223" max="9224" width="5.140625" customWidth="1"/>
    <col min="9225" max="9225" width="3" customWidth="1"/>
    <col min="9226" max="9227" width="5.140625" customWidth="1"/>
    <col min="9228" max="9228" width="3" customWidth="1"/>
    <col min="9229" max="9230" width="5.140625" customWidth="1"/>
    <col min="9231" max="9231" width="3" customWidth="1"/>
    <col min="9232" max="9233" width="5.140625" customWidth="1"/>
    <col min="9234" max="9234" width="3" customWidth="1"/>
    <col min="9235" max="9236" width="5.140625" customWidth="1"/>
    <col min="9237" max="9237" width="3" customWidth="1"/>
    <col min="9238" max="9239" width="5.140625" customWidth="1"/>
    <col min="9240" max="9240" width="3" customWidth="1"/>
    <col min="9241" max="9242" width="5.140625" customWidth="1"/>
    <col min="9243" max="9243" width="3" customWidth="1"/>
    <col min="9244" max="9244" width="5.140625" customWidth="1"/>
    <col min="9473" max="9474" width="6.140625" customWidth="1"/>
    <col min="9475" max="9475" width="14.85546875" customWidth="1"/>
    <col min="9476" max="9476" width="9.85546875" customWidth="1"/>
    <col min="9477" max="9477" width="5.140625" customWidth="1"/>
    <col min="9478" max="9478" width="3" customWidth="1"/>
    <col min="9479" max="9480" width="5.140625" customWidth="1"/>
    <col min="9481" max="9481" width="3" customWidth="1"/>
    <col min="9482" max="9483" width="5.140625" customWidth="1"/>
    <col min="9484" max="9484" width="3" customWidth="1"/>
    <col min="9485" max="9486" width="5.140625" customWidth="1"/>
    <col min="9487" max="9487" width="3" customWidth="1"/>
    <col min="9488" max="9489" width="5.140625" customWidth="1"/>
    <col min="9490" max="9490" width="3" customWidth="1"/>
    <col min="9491" max="9492" width="5.140625" customWidth="1"/>
    <col min="9493" max="9493" width="3" customWidth="1"/>
    <col min="9494" max="9495" width="5.140625" customWidth="1"/>
    <col min="9496" max="9496" width="3" customWidth="1"/>
    <col min="9497" max="9498" width="5.140625" customWidth="1"/>
    <col min="9499" max="9499" width="3" customWidth="1"/>
    <col min="9500" max="9500" width="5.140625" customWidth="1"/>
    <col min="9729" max="9730" width="6.140625" customWidth="1"/>
    <col min="9731" max="9731" width="14.85546875" customWidth="1"/>
    <col min="9732" max="9732" width="9.85546875" customWidth="1"/>
    <col min="9733" max="9733" width="5.140625" customWidth="1"/>
    <col min="9734" max="9734" width="3" customWidth="1"/>
    <col min="9735" max="9736" width="5.140625" customWidth="1"/>
    <col min="9737" max="9737" width="3" customWidth="1"/>
    <col min="9738" max="9739" width="5.140625" customWidth="1"/>
    <col min="9740" max="9740" width="3" customWidth="1"/>
    <col min="9741" max="9742" width="5.140625" customWidth="1"/>
    <col min="9743" max="9743" width="3" customWidth="1"/>
    <col min="9744" max="9745" width="5.140625" customWidth="1"/>
    <col min="9746" max="9746" width="3" customWidth="1"/>
    <col min="9747" max="9748" width="5.140625" customWidth="1"/>
    <col min="9749" max="9749" width="3" customWidth="1"/>
    <col min="9750" max="9751" width="5.140625" customWidth="1"/>
    <col min="9752" max="9752" width="3" customWidth="1"/>
    <col min="9753" max="9754" width="5.140625" customWidth="1"/>
    <col min="9755" max="9755" width="3" customWidth="1"/>
    <col min="9756" max="9756" width="5.140625" customWidth="1"/>
    <col min="9985" max="9986" width="6.140625" customWidth="1"/>
    <col min="9987" max="9987" width="14.85546875" customWidth="1"/>
    <col min="9988" max="9988" width="9.85546875" customWidth="1"/>
    <col min="9989" max="9989" width="5.140625" customWidth="1"/>
    <col min="9990" max="9990" width="3" customWidth="1"/>
    <col min="9991" max="9992" width="5.140625" customWidth="1"/>
    <col min="9993" max="9993" width="3" customWidth="1"/>
    <col min="9994" max="9995" width="5.140625" customWidth="1"/>
    <col min="9996" max="9996" width="3" customWidth="1"/>
    <col min="9997" max="9998" width="5.140625" customWidth="1"/>
    <col min="9999" max="9999" width="3" customWidth="1"/>
    <col min="10000" max="10001" width="5.140625" customWidth="1"/>
    <col min="10002" max="10002" width="3" customWidth="1"/>
    <col min="10003" max="10004" width="5.140625" customWidth="1"/>
    <col min="10005" max="10005" width="3" customWidth="1"/>
    <col min="10006" max="10007" width="5.140625" customWidth="1"/>
    <col min="10008" max="10008" width="3" customWidth="1"/>
    <col min="10009" max="10010" width="5.140625" customWidth="1"/>
    <col min="10011" max="10011" width="3" customWidth="1"/>
    <col min="10012" max="10012" width="5.140625" customWidth="1"/>
    <col min="10241" max="10242" width="6.140625" customWidth="1"/>
    <col min="10243" max="10243" width="14.85546875" customWidth="1"/>
    <col min="10244" max="10244" width="9.85546875" customWidth="1"/>
    <col min="10245" max="10245" width="5.140625" customWidth="1"/>
    <col min="10246" max="10246" width="3" customWidth="1"/>
    <col min="10247" max="10248" width="5.140625" customWidth="1"/>
    <col min="10249" max="10249" width="3" customWidth="1"/>
    <col min="10250" max="10251" width="5.140625" customWidth="1"/>
    <col min="10252" max="10252" width="3" customWidth="1"/>
    <col min="10253" max="10254" width="5.140625" customWidth="1"/>
    <col min="10255" max="10255" width="3" customWidth="1"/>
    <col min="10256" max="10257" width="5.140625" customWidth="1"/>
    <col min="10258" max="10258" width="3" customWidth="1"/>
    <col min="10259" max="10260" width="5.140625" customWidth="1"/>
    <col min="10261" max="10261" width="3" customWidth="1"/>
    <col min="10262" max="10263" width="5.140625" customWidth="1"/>
    <col min="10264" max="10264" width="3" customWidth="1"/>
    <col min="10265" max="10266" width="5.140625" customWidth="1"/>
    <col min="10267" max="10267" width="3" customWidth="1"/>
    <col min="10268" max="10268" width="5.140625" customWidth="1"/>
    <col min="10497" max="10498" width="6.140625" customWidth="1"/>
    <col min="10499" max="10499" width="14.85546875" customWidth="1"/>
    <col min="10500" max="10500" width="9.85546875" customWidth="1"/>
    <col min="10501" max="10501" width="5.140625" customWidth="1"/>
    <col min="10502" max="10502" width="3" customWidth="1"/>
    <col min="10503" max="10504" width="5.140625" customWidth="1"/>
    <col min="10505" max="10505" width="3" customWidth="1"/>
    <col min="10506" max="10507" width="5.140625" customWidth="1"/>
    <col min="10508" max="10508" width="3" customWidth="1"/>
    <col min="10509" max="10510" width="5.140625" customWidth="1"/>
    <col min="10511" max="10511" width="3" customWidth="1"/>
    <col min="10512" max="10513" width="5.140625" customWidth="1"/>
    <col min="10514" max="10514" width="3" customWidth="1"/>
    <col min="10515" max="10516" width="5.140625" customWidth="1"/>
    <col min="10517" max="10517" width="3" customWidth="1"/>
    <col min="10518" max="10519" width="5.140625" customWidth="1"/>
    <col min="10520" max="10520" width="3" customWidth="1"/>
    <col min="10521" max="10522" width="5.140625" customWidth="1"/>
    <col min="10523" max="10523" width="3" customWidth="1"/>
    <col min="10524" max="10524" width="5.140625" customWidth="1"/>
    <col min="10753" max="10754" width="6.140625" customWidth="1"/>
    <col min="10755" max="10755" width="14.85546875" customWidth="1"/>
    <col min="10756" max="10756" width="9.85546875" customWidth="1"/>
    <col min="10757" max="10757" width="5.140625" customWidth="1"/>
    <col min="10758" max="10758" width="3" customWidth="1"/>
    <col min="10759" max="10760" width="5.140625" customWidth="1"/>
    <col min="10761" max="10761" width="3" customWidth="1"/>
    <col min="10762" max="10763" width="5.140625" customWidth="1"/>
    <col min="10764" max="10764" width="3" customWidth="1"/>
    <col min="10765" max="10766" width="5.140625" customWidth="1"/>
    <col min="10767" max="10767" width="3" customWidth="1"/>
    <col min="10768" max="10769" width="5.140625" customWidth="1"/>
    <col min="10770" max="10770" width="3" customWidth="1"/>
    <col min="10771" max="10772" width="5.140625" customWidth="1"/>
    <col min="10773" max="10773" width="3" customWidth="1"/>
    <col min="10774" max="10775" width="5.140625" customWidth="1"/>
    <col min="10776" max="10776" width="3" customWidth="1"/>
    <col min="10777" max="10778" width="5.140625" customWidth="1"/>
    <col min="10779" max="10779" width="3" customWidth="1"/>
    <col min="10780" max="10780" width="5.140625" customWidth="1"/>
    <col min="11009" max="11010" width="6.140625" customWidth="1"/>
    <col min="11011" max="11011" width="14.85546875" customWidth="1"/>
    <col min="11012" max="11012" width="9.85546875" customWidth="1"/>
    <col min="11013" max="11013" width="5.140625" customWidth="1"/>
    <col min="11014" max="11014" width="3" customWidth="1"/>
    <col min="11015" max="11016" width="5.140625" customWidth="1"/>
    <col min="11017" max="11017" width="3" customWidth="1"/>
    <col min="11018" max="11019" width="5.140625" customWidth="1"/>
    <col min="11020" max="11020" width="3" customWidth="1"/>
    <col min="11021" max="11022" width="5.140625" customWidth="1"/>
    <col min="11023" max="11023" width="3" customWidth="1"/>
    <col min="11024" max="11025" width="5.140625" customWidth="1"/>
    <col min="11026" max="11026" width="3" customWidth="1"/>
    <col min="11027" max="11028" width="5.140625" customWidth="1"/>
    <col min="11029" max="11029" width="3" customWidth="1"/>
    <col min="11030" max="11031" width="5.140625" customWidth="1"/>
    <col min="11032" max="11032" width="3" customWidth="1"/>
    <col min="11033" max="11034" width="5.140625" customWidth="1"/>
    <col min="11035" max="11035" width="3" customWidth="1"/>
    <col min="11036" max="11036" width="5.140625" customWidth="1"/>
    <col min="11265" max="11266" width="6.140625" customWidth="1"/>
    <col min="11267" max="11267" width="14.85546875" customWidth="1"/>
    <col min="11268" max="11268" width="9.85546875" customWidth="1"/>
    <col min="11269" max="11269" width="5.140625" customWidth="1"/>
    <col min="11270" max="11270" width="3" customWidth="1"/>
    <col min="11271" max="11272" width="5.140625" customWidth="1"/>
    <col min="11273" max="11273" width="3" customWidth="1"/>
    <col min="11274" max="11275" width="5.140625" customWidth="1"/>
    <col min="11276" max="11276" width="3" customWidth="1"/>
    <col min="11277" max="11278" width="5.140625" customWidth="1"/>
    <col min="11279" max="11279" width="3" customWidth="1"/>
    <col min="11280" max="11281" width="5.140625" customWidth="1"/>
    <col min="11282" max="11282" width="3" customWidth="1"/>
    <col min="11283" max="11284" width="5.140625" customWidth="1"/>
    <col min="11285" max="11285" width="3" customWidth="1"/>
    <col min="11286" max="11287" width="5.140625" customWidth="1"/>
    <col min="11288" max="11288" width="3" customWidth="1"/>
    <col min="11289" max="11290" width="5.140625" customWidth="1"/>
    <col min="11291" max="11291" width="3" customWidth="1"/>
    <col min="11292" max="11292" width="5.140625" customWidth="1"/>
    <col min="11521" max="11522" width="6.140625" customWidth="1"/>
    <col min="11523" max="11523" width="14.85546875" customWidth="1"/>
    <col min="11524" max="11524" width="9.85546875" customWidth="1"/>
    <col min="11525" max="11525" width="5.140625" customWidth="1"/>
    <col min="11526" max="11526" width="3" customWidth="1"/>
    <col min="11527" max="11528" width="5.140625" customWidth="1"/>
    <col min="11529" max="11529" width="3" customWidth="1"/>
    <col min="11530" max="11531" width="5.140625" customWidth="1"/>
    <col min="11532" max="11532" width="3" customWidth="1"/>
    <col min="11533" max="11534" width="5.140625" customWidth="1"/>
    <col min="11535" max="11535" width="3" customWidth="1"/>
    <col min="11536" max="11537" width="5.140625" customWidth="1"/>
    <col min="11538" max="11538" width="3" customWidth="1"/>
    <col min="11539" max="11540" width="5.140625" customWidth="1"/>
    <col min="11541" max="11541" width="3" customWidth="1"/>
    <col min="11542" max="11543" width="5.140625" customWidth="1"/>
    <col min="11544" max="11544" width="3" customWidth="1"/>
    <col min="11545" max="11546" width="5.140625" customWidth="1"/>
    <col min="11547" max="11547" width="3" customWidth="1"/>
    <col min="11548" max="11548" width="5.140625" customWidth="1"/>
    <col min="11777" max="11778" width="6.140625" customWidth="1"/>
    <col min="11779" max="11779" width="14.85546875" customWidth="1"/>
    <col min="11780" max="11780" width="9.85546875" customWidth="1"/>
    <col min="11781" max="11781" width="5.140625" customWidth="1"/>
    <col min="11782" max="11782" width="3" customWidth="1"/>
    <col min="11783" max="11784" width="5.140625" customWidth="1"/>
    <col min="11785" max="11785" width="3" customWidth="1"/>
    <col min="11786" max="11787" width="5.140625" customWidth="1"/>
    <col min="11788" max="11788" width="3" customWidth="1"/>
    <col min="11789" max="11790" width="5.140625" customWidth="1"/>
    <col min="11791" max="11791" width="3" customWidth="1"/>
    <col min="11792" max="11793" width="5.140625" customWidth="1"/>
    <col min="11794" max="11794" width="3" customWidth="1"/>
    <col min="11795" max="11796" width="5.140625" customWidth="1"/>
    <col min="11797" max="11797" width="3" customWidth="1"/>
    <col min="11798" max="11799" width="5.140625" customWidth="1"/>
    <col min="11800" max="11800" width="3" customWidth="1"/>
    <col min="11801" max="11802" width="5.140625" customWidth="1"/>
    <col min="11803" max="11803" width="3" customWidth="1"/>
    <col min="11804" max="11804" width="5.140625" customWidth="1"/>
    <col min="12033" max="12034" width="6.140625" customWidth="1"/>
    <col min="12035" max="12035" width="14.85546875" customWidth="1"/>
    <col min="12036" max="12036" width="9.85546875" customWidth="1"/>
    <col min="12037" max="12037" width="5.140625" customWidth="1"/>
    <col min="12038" max="12038" width="3" customWidth="1"/>
    <col min="12039" max="12040" width="5.140625" customWidth="1"/>
    <col min="12041" max="12041" width="3" customWidth="1"/>
    <col min="12042" max="12043" width="5.140625" customWidth="1"/>
    <col min="12044" max="12044" width="3" customWidth="1"/>
    <col min="12045" max="12046" width="5.140625" customWidth="1"/>
    <col min="12047" max="12047" width="3" customWidth="1"/>
    <col min="12048" max="12049" width="5.140625" customWidth="1"/>
    <col min="12050" max="12050" width="3" customWidth="1"/>
    <col min="12051" max="12052" width="5.140625" customWidth="1"/>
    <col min="12053" max="12053" width="3" customWidth="1"/>
    <col min="12054" max="12055" width="5.140625" customWidth="1"/>
    <col min="12056" max="12056" width="3" customWidth="1"/>
    <col min="12057" max="12058" width="5.140625" customWidth="1"/>
    <col min="12059" max="12059" width="3" customWidth="1"/>
    <col min="12060" max="12060" width="5.140625" customWidth="1"/>
    <col min="12289" max="12290" width="6.140625" customWidth="1"/>
    <col min="12291" max="12291" width="14.85546875" customWidth="1"/>
    <col min="12292" max="12292" width="9.85546875" customWidth="1"/>
    <col min="12293" max="12293" width="5.140625" customWidth="1"/>
    <col min="12294" max="12294" width="3" customWidth="1"/>
    <col min="12295" max="12296" width="5.140625" customWidth="1"/>
    <col min="12297" max="12297" width="3" customWidth="1"/>
    <col min="12298" max="12299" width="5.140625" customWidth="1"/>
    <col min="12300" max="12300" width="3" customWidth="1"/>
    <col min="12301" max="12302" width="5.140625" customWidth="1"/>
    <col min="12303" max="12303" width="3" customWidth="1"/>
    <col min="12304" max="12305" width="5.140625" customWidth="1"/>
    <col min="12306" max="12306" width="3" customWidth="1"/>
    <col min="12307" max="12308" width="5.140625" customWidth="1"/>
    <col min="12309" max="12309" width="3" customWidth="1"/>
    <col min="12310" max="12311" width="5.140625" customWidth="1"/>
    <col min="12312" max="12312" width="3" customWidth="1"/>
    <col min="12313" max="12314" width="5.140625" customWidth="1"/>
    <col min="12315" max="12315" width="3" customWidth="1"/>
    <col min="12316" max="12316" width="5.140625" customWidth="1"/>
    <col min="12545" max="12546" width="6.140625" customWidth="1"/>
    <col min="12547" max="12547" width="14.85546875" customWidth="1"/>
    <col min="12548" max="12548" width="9.85546875" customWidth="1"/>
    <col min="12549" max="12549" width="5.140625" customWidth="1"/>
    <col min="12550" max="12550" width="3" customWidth="1"/>
    <col min="12551" max="12552" width="5.140625" customWidth="1"/>
    <col min="12553" max="12553" width="3" customWidth="1"/>
    <col min="12554" max="12555" width="5.140625" customWidth="1"/>
    <col min="12556" max="12556" width="3" customWidth="1"/>
    <col min="12557" max="12558" width="5.140625" customWidth="1"/>
    <col min="12559" max="12559" width="3" customWidth="1"/>
    <col min="12560" max="12561" width="5.140625" customWidth="1"/>
    <col min="12562" max="12562" width="3" customWidth="1"/>
    <col min="12563" max="12564" width="5.140625" customWidth="1"/>
    <col min="12565" max="12565" width="3" customWidth="1"/>
    <col min="12566" max="12567" width="5.140625" customWidth="1"/>
    <col min="12568" max="12568" width="3" customWidth="1"/>
    <col min="12569" max="12570" width="5.140625" customWidth="1"/>
    <col min="12571" max="12571" width="3" customWidth="1"/>
    <col min="12572" max="12572" width="5.140625" customWidth="1"/>
    <col min="12801" max="12802" width="6.140625" customWidth="1"/>
    <col min="12803" max="12803" width="14.85546875" customWidth="1"/>
    <col min="12804" max="12804" width="9.85546875" customWidth="1"/>
    <col min="12805" max="12805" width="5.140625" customWidth="1"/>
    <col min="12806" max="12806" width="3" customWidth="1"/>
    <col min="12807" max="12808" width="5.140625" customWidth="1"/>
    <col min="12809" max="12809" width="3" customWidth="1"/>
    <col min="12810" max="12811" width="5.140625" customWidth="1"/>
    <col min="12812" max="12812" width="3" customWidth="1"/>
    <col min="12813" max="12814" width="5.140625" customWidth="1"/>
    <col min="12815" max="12815" width="3" customWidth="1"/>
    <col min="12816" max="12817" width="5.140625" customWidth="1"/>
    <col min="12818" max="12818" width="3" customWidth="1"/>
    <col min="12819" max="12820" width="5.140625" customWidth="1"/>
    <col min="12821" max="12821" width="3" customWidth="1"/>
    <col min="12822" max="12823" width="5.140625" customWidth="1"/>
    <col min="12824" max="12824" width="3" customWidth="1"/>
    <col min="12825" max="12826" width="5.140625" customWidth="1"/>
    <col min="12827" max="12827" width="3" customWidth="1"/>
    <col min="12828" max="12828" width="5.140625" customWidth="1"/>
    <col min="13057" max="13058" width="6.140625" customWidth="1"/>
    <col min="13059" max="13059" width="14.85546875" customWidth="1"/>
    <col min="13060" max="13060" width="9.85546875" customWidth="1"/>
    <col min="13061" max="13061" width="5.140625" customWidth="1"/>
    <col min="13062" max="13062" width="3" customWidth="1"/>
    <col min="13063" max="13064" width="5.140625" customWidth="1"/>
    <col min="13065" max="13065" width="3" customWidth="1"/>
    <col min="13066" max="13067" width="5.140625" customWidth="1"/>
    <col min="13068" max="13068" width="3" customWidth="1"/>
    <col min="13069" max="13070" width="5.140625" customWidth="1"/>
    <col min="13071" max="13071" width="3" customWidth="1"/>
    <col min="13072" max="13073" width="5.140625" customWidth="1"/>
    <col min="13074" max="13074" width="3" customWidth="1"/>
    <col min="13075" max="13076" width="5.140625" customWidth="1"/>
    <col min="13077" max="13077" width="3" customWidth="1"/>
    <col min="13078" max="13079" width="5.140625" customWidth="1"/>
    <col min="13080" max="13080" width="3" customWidth="1"/>
    <col min="13081" max="13082" width="5.140625" customWidth="1"/>
    <col min="13083" max="13083" width="3" customWidth="1"/>
    <col min="13084" max="13084" width="5.140625" customWidth="1"/>
    <col min="13313" max="13314" width="6.140625" customWidth="1"/>
    <col min="13315" max="13315" width="14.85546875" customWidth="1"/>
    <col min="13316" max="13316" width="9.85546875" customWidth="1"/>
    <col min="13317" max="13317" width="5.140625" customWidth="1"/>
    <col min="13318" max="13318" width="3" customWidth="1"/>
    <col min="13319" max="13320" width="5.140625" customWidth="1"/>
    <col min="13321" max="13321" width="3" customWidth="1"/>
    <col min="13322" max="13323" width="5.140625" customWidth="1"/>
    <col min="13324" max="13324" width="3" customWidth="1"/>
    <col min="13325" max="13326" width="5.140625" customWidth="1"/>
    <col min="13327" max="13327" width="3" customWidth="1"/>
    <col min="13328" max="13329" width="5.140625" customWidth="1"/>
    <col min="13330" max="13330" width="3" customWidth="1"/>
    <col min="13331" max="13332" width="5.140625" customWidth="1"/>
    <col min="13333" max="13333" width="3" customWidth="1"/>
    <col min="13334" max="13335" width="5.140625" customWidth="1"/>
    <col min="13336" max="13336" width="3" customWidth="1"/>
    <col min="13337" max="13338" width="5.140625" customWidth="1"/>
    <col min="13339" max="13339" width="3" customWidth="1"/>
    <col min="13340" max="13340" width="5.140625" customWidth="1"/>
    <col min="13569" max="13570" width="6.140625" customWidth="1"/>
    <col min="13571" max="13571" width="14.85546875" customWidth="1"/>
    <col min="13572" max="13572" width="9.85546875" customWidth="1"/>
    <col min="13573" max="13573" width="5.140625" customWidth="1"/>
    <col min="13574" max="13574" width="3" customWidth="1"/>
    <col min="13575" max="13576" width="5.140625" customWidth="1"/>
    <col min="13577" max="13577" width="3" customWidth="1"/>
    <col min="13578" max="13579" width="5.140625" customWidth="1"/>
    <col min="13580" max="13580" width="3" customWidth="1"/>
    <col min="13581" max="13582" width="5.140625" customWidth="1"/>
    <col min="13583" max="13583" width="3" customWidth="1"/>
    <col min="13584" max="13585" width="5.140625" customWidth="1"/>
    <col min="13586" max="13586" width="3" customWidth="1"/>
    <col min="13587" max="13588" width="5.140625" customWidth="1"/>
    <col min="13589" max="13589" width="3" customWidth="1"/>
    <col min="13590" max="13591" width="5.140625" customWidth="1"/>
    <col min="13592" max="13592" width="3" customWidth="1"/>
    <col min="13593" max="13594" width="5.140625" customWidth="1"/>
    <col min="13595" max="13595" width="3" customWidth="1"/>
    <col min="13596" max="13596" width="5.140625" customWidth="1"/>
    <col min="13825" max="13826" width="6.140625" customWidth="1"/>
    <col min="13827" max="13827" width="14.85546875" customWidth="1"/>
    <col min="13828" max="13828" width="9.85546875" customWidth="1"/>
    <col min="13829" max="13829" width="5.140625" customWidth="1"/>
    <col min="13830" max="13830" width="3" customWidth="1"/>
    <col min="13831" max="13832" width="5.140625" customWidth="1"/>
    <col min="13833" max="13833" width="3" customWidth="1"/>
    <col min="13834" max="13835" width="5.140625" customWidth="1"/>
    <col min="13836" max="13836" width="3" customWidth="1"/>
    <col min="13837" max="13838" width="5.140625" customWidth="1"/>
    <col min="13839" max="13839" width="3" customWidth="1"/>
    <col min="13840" max="13841" width="5.140625" customWidth="1"/>
    <col min="13842" max="13842" width="3" customWidth="1"/>
    <col min="13843" max="13844" width="5.140625" customWidth="1"/>
    <col min="13845" max="13845" width="3" customWidth="1"/>
    <col min="13846" max="13847" width="5.140625" customWidth="1"/>
    <col min="13848" max="13848" width="3" customWidth="1"/>
    <col min="13849" max="13850" width="5.140625" customWidth="1"/>
    <col min="13851" max="13851" width="3" customWidth="1"/>
    <col min="13852" max="13852" width="5.140625" customWidth="1"/>
    <col min="14081" max="14082" width="6.140625" customWidth="1"/>
    <col min="14083" max="14083" width="14.85546875" customWidth="1"/>
    <col min="14084" max="14084" width="9.85546875" customWidth="1"/>
    <col min="14085" max="14085" width="5.140625" customWidth="1"/>
    <col min="14086" max="14086" width="3" customWidth="1"/>
    <col min="14087" max="14088" width="5.140625" customWidth="1"/>
    <col min="14089" max="14089" width="3" customWidth="1"/>
    <col min="14090" max="14091" width="5.140625" customWidth="1"/>
    <col min="14092" max="14092" width="3" customWidth="1"/>
    <col min="14093" max="14094" width="5.140625" customWidth="1"/>
    <col min="14095" max="14095" width="3" customWidth="1"/>
    <col min="14096" max="14097" width="5.140625" customWidth="1"/>
    <col min="14098" max="14098" width="3" customWidth="1"/>
    <col min="14099" max="14100" width="5.140625" customWidth="1"/>
    <col min="14101" max="14101" width="3" customWidth="1"/>
    <col min="14102" max="14103" width="5.140625" customWidth="1"/>
    <col min="14104" max="14104" width="3" customWidth="1"/>
    <col min="14105" max="14106" width="5.140625" customWidth="1"/>
    <col min="14107" max="14107" width="3" customWidth="1"/>
    <col min="14108" max="14108" width="5.140625" customWidth="1"/>
    <col min="14337" max="14338" width="6.140625" customWidth="1"/>
    <col min="14339" max="14339" width="14.85546875" customWidth="1"/>
    <col min="14340" max="14340" width="9.85546875" customWidth="1"/>
    <col min="14341" max="14341" width="5.140625" customWidth="1"/>
    <col min="14342" max="14342" width="3" customWidth="1"/>
    <col min="14343" max="14344" width="5.140625" customWidth="1"/>
    <col min="14345" max="14345" width="3" customWidth="1"/>
    <col min="14346" max="14347" width="5.140625" customWidth="1"/>
    <col min="14348" max="14348" width="3" customWidth="1"/>
    <col min="14349" max="14350" width="5.140625" customWidth="1"/>
    <col min="14351" max="14351" width="3" customWidth="1"/>
    <col min="14352" max="14353" width="5.140625" customWidth="1"/>
    <col min="14354" max="14354" width="3" customWidth="1"/>
    <col min="14355" max="14356" width="5.140625" customWidth="1"/>
    <col min="14357" max="14357" width="3" customWidth="1"/>
    <col min="14358" max="14359" width="5.140625" customWidth="1"/>
    <col min="14360" max="14360" width="3" customWidth="1"/>
    <col min="14361" max="14362" width="5.140625" customWidth="1"/>
    <col min="14363" max="14363" width="3" customWidth="1"/>
    <col min="14364" max="14364" width="5.140625" customWidth="1"/>
    <col min="14593" max="14594" width="6.140625" customWidth="1"/>
    <col min="14595" max="14595" width="14.85546875" customWidth="1"/>
    <col min="14596" max="14596" width="9.85546875" customWidth="1"/>
    <col min="14597" max="14597" width="5.140625" customWidth="1"/>
    <col min="14598" max="14598" width="3" customWidth="1"/>
    <col min="14599" max="14600" width="5.140625" customWidth="1"/>
    <col min="14601" max="14601" width="3" customWidth="1"/>
    <col min="14602" max="14603" width="5.140625" customWidth="1"/>
    <col min="14604" max="14604" width="3" customWidth="1"/>
    <col min="14605" max="14606" width="5.140625" customWidth="1"/>
    <col min="14607" max="14607" width="3" customWidth="1"/>
    <col min="14608" max="14609" width="5.140625" customWidth="1"/>
    <col min="14610" max="14610" width="3" customWidth="1"/>
    <col min="14611" max="14612" width="5.140625" customWidth="1"/>
    <col min="14613" max="14613" width="3" customWidth="1"/>
    <col min="14614" max="14615" width="5.140625" customWidth="1"/>
    <col min="14616" max="14616" width="3" customWidth="1"/>
    <col min="14617" max="14618" width="5.140625" customWidth="1"/>
    <col min="14619" max="14619" width="3" customWidth="1"/>
    <col min="14620" max="14620" width="5.140625" customWidth="1"/>
    <col min="14849" max="14850" width="6.140625" customWidth="1"/>
    <col min="14851" max="14851" width="14.85546875" customWidth="1"/>
    <col min="14852" max="14852" width="9.85546875" customWidth="1"/>
    <col min="14853" max="14853" width="5.140625" customWidth="1"/>
    <col min="14854" max="14854" width="3" customWidth="1"/>
    <col min="14855" max="14856" width="5.140625" customWidth="1"/>
    <col min="14857" max="14857" width="3" customWidth="1"/>
    <col min="14858" max="14859" width="5.140625" customWidth="1"/>
    <col min="14860" max="14860" width="3" customWidth="1"/>
    <col min="14861" max="14862" width="5.140625" customWidth="1"/>
    <col min="14863" max="14863" width="3" customWidth="1"/>
    <col min="14864" max="14865" width="5.140625" customWidth="1"/>
    <col min="14866" max="14866" width="3" customWidth="1"/>
    <col min="14867" max="14868" width="5.140625" customWidth="1"/>
    <col min="14869" max="14869" width="3" customWidth="1"/>
    <col min="14870" max="14871" width="5.140625" customWidth="1"/>
    <col min="14872" max="14872" width="3" customWidth="1"/>
    <col min="14873" max="14874" width="5.140625" customWidth="1"/>
    <col min="14875" max="14875" width="3" customWidth="1"/>
    <col min="14876" max="14876" width="5.140625" customWidth="1"/>
    <col min="15105" max="15106" width="6.140625" customWidth="1"/>
    <col min="15107" max="15107" width="14.85546875" customWidth="1"/>
    <col min="15108" max="15108" width="9.85546875" customWidth="1"/>
    <col min="15109" max="15109" width="5.140625" customWidth="1"/>
    <col min="15110" max="15110" width="3" customWidth="1"/>
    <col min="15111" max="15112" width="5.140625" customWidth="1"/>
    <col min="15113" max="15113" width="3" customWidth="1"/>
    <col min="15114" max="15115" width="5.140625" customWidth="1"/>
    <col min="15116" max="15116" width="3" customWidth="1"/>
    <col min="15117" max="15118" width="5.140625" customWidth="1"/>
    <col min="15119" max="15119" width="3" customWidth="1"/>
    <col min="15120" max="15121" width="5.140625" customWidth="1"/>
    <col min="15122" max="15122" width="3" customWidth="1"/>
    <col min="15123" max="15124" width="5.140625" customWidth="1"/>
    <col min="15125" max="15125" width="3" customWidth="1"/>
    <col min="15126" max="15127" width="5.140625" customWidth="1"/>
    <col min="15128" max="15128" width="3" customWidth="1"/>
    <col min="15129" max="15130" width="5.140625" customWidth="1"/>
    <col min="15131" max="15131" width="3" customWidth="1"/>
    <col min="15132" max="15132" width="5.140625" customWidth="1"/>
    <col min="15361" max="15362" width="6.140625" customWidth="1"/>
    <col min="15363" max="15363" width="14.85546875" customWidth="1"/>
    <col min="15364" max="15364" width="9.85546875" customWidth="1"/>
    <col min="15365" max="15365" width="5.140625" customWidth="1"/>
    <col min="15366" max="15366" width="3" customWidth="1"/>
    <col min="15367" max="15368" width="5.140625" customWidth="1"/>
    <col min="15369" max="15369" width="3" customWidth="1"/>
    <col min="15370" max="15371" width="5.140625" customWidth="1"/>
    <col min="15372" max="15372" width="3" customWidth="1"/>
    <col min="15373" max="15374" width="5.140625" customWidth="1"/>
    <col min="15375" max="15375" width="3" customWidth="1"/>
    <col min="15376" max="15377" width="5.140625" customWidth="1"/>
    <col min="15378" max="15378" width="3" customWidth="1"/>
    <col min="15379" max="15380" width="5.140625" customWidth="1"/>
    <col min="15381" max="15381" width="3" customWidth="1"/>
    <col min="15382" max="15383" width="5.140625" customWidth="1"/>
    <col min="15384" max="15384" width="3" customWidth="1"/>
    <col min="15385" max="15386" width="5.140625" customWidth="1"/>
    <col min="15387" max="15387" width="3" customWidth="1"/>
    <col min="15388" max="15388" width="5.140625" customWidth="1"/>
    <col min="15617" max="15618" width="6.140625" customWidth="1"/>
    <col min="15619" max="15619" width="14.85546875" customWidth="1"/>
    <col min="15620" max="15620" width="9.85546875" customWidth="1"/>
    <col min="15621" max="15621" width="5.140625" customWidth="1"/>
    <col min="15622" max="15622" width="3" customWidth="1"/>
    <col min="15623" max="15624" width="5.140625" customWidth="1"/>
    <col min="15625" max="15625" width="3" customWidth="1"/>
    <col min="15626" max="15627" width="5.140625" customWidth="1"/>
    <col min="15628" max="15628" width="3" customWidth="1"/>
    <col min="15629" max="15630" width="5.140625" customWidth="1"/>
    <col min="15631" max="15631" width="3" customWidth="1"/>
    <col min="15632" max="15633" width="5.140625" customWidth="1"/>
    <col min="15634" max="15634" width="3" customWidth="1"/>
    <col min="15635" max="15636" width="5.140625" customWidth="1"/>
    <col min="15637" max="15637" width="3" customWidth="1"/>
    <col min="15638" max="15639" width="5.140625" customWidth="1"/>
    <col min="15640" max="15640" width="3" customWidth="1"/>
    <col min="15641" max="15642" width="5.140625" customWidth="1"/>
    <col min="15643" max="15643" width="3" customWidth="1"/>
    <col min="15644" max="15644" width="5.140625" customWidth="1"/>
    <col min="15873" max="15874" width="6.140625" customWidth="1"/>
    <col min="15875" max="15875" width="14.85546875" customWidth="1"/>
    <col min="15876" max="15876" width="9.85546875" customWidth="1"/>
    <col min="15877" max="15877" width="5.140625" customWidth="1"/>
    <col min="15878" max="15878" width="3" customWidth="1"/>
    <col min="15879" max="15880" width="5.140625" customWidth="1"/>
    <col min="15881" max="15881" width="3" customWidth="1"/>
    <col min="15882" max="15883" width="5.140625" customWidth="1"/>
    <col min="15884" max="15884" width="3" customWidth="1"/>
    <col min="15885" max="15886" width="5.140625" customWidth="1"/>
    <col min="15887" max="15887" width="3" customWidth="1"/>
    <col min="15888" max="15889" width="5.140625" customWidth="1"/>
    <col min="15890" max="15890" width="3" customWidth="1"/>
    <col min="15891" max="15892" width="5.140625" customWidth="1"/>
    <col min="15893" max="15893" width="3" customWidth="1"/>
    <col min="15894" max="15895" width="5.140625" customWidth="1"/>
    <col min="15896" max="15896" width="3" customWidth="1"/>
    <col min="15897" max="15898" width="5.140625" customWidth="1"/>
    <col min="15899" max="15899" width="3" customWidth="1"/>
    <col min="15900" max="15900" width="5.140625" customWidth="1"/>
    <col min="16129" max="16130" width="6.140625" customWidth="1"/>
    <col min="16131" max="16131" width="14.85546875" customWidth="1"/>
    <col min="16132" max="16132" width="9.85546875" customWidth="1"/>
    <col min="16133" max="16133" width="5.140625" customWidth="1"/>
    <col min="16134" max="16134" width="3" customWidth="1"/>
    <col min="16135" max="16136" width="5.140625" customWidth="1"/>
    <col min="16137" max="16137" width="3" customWidth="1"/>
    <col min="16138" max="16139" width="5.140625" customWidth="1"/>
    <col min="16140" max="16140" width="3" customWidth="1"/>
    <col min="16141" max="16142" width="5.140625" customWidth="1"/>
    <col min="16143" max="16143" width="3" customWidth="1"/>
    <col min="16144" max="16145" width="5.140625" customWidth="1"/>
    <col min="16146" max="16146" width="3" customWidth="1"/>
    <col min="16147" max="16148" width="5.140625" customWidth="1"/>
    <col min="16149" max="16149" width="3" customWidth="1"/>
    <col min="16150" max="16151" width="5.140625" customWidth="1"/>
    <col min="16152" max="16152" width="3" customWidth="1"/>
    <col min="16153" max="16154" width="5.140625" customWidth="1"/>
    <col min="16155" max="16155" width="3" customWidth="1"/>
    <col min="16156" max="16156" width="5.140625" customWidth="1"/>
  </cols>
  <sheetData>
    <row r="2" spans="1:30" ht="26.25" x14ac:dyDescent="0.4">
      <c r="A2" s="148" t="s">
        <v>476</v>
      </c>
      <c r="B2" s="149"/>
      <c r="C2" s="150"/>
      <c r="D2" s="151"/>
      <c r="E2" s="151"/>
      <c r="F2" s="151"/>
      <c r="G2" s="151"/>
      <c r="H2" s="151"/>
      <c r="I2" s="151"/>
      <c r="J2" s="151"/>
      <c r="K2" s="152"/>
      <c r="L2" s="151"/>
      <c r="M2" s="151"/>
    </row>
    <row r="3" spans="1:30" ht="26.25" x14ac:dyDescent="0.4">
      <c r="A3" s="148"/>
      <c r="B3" s="149"/>
      <c r="C3" s="150"/>
      <c r="D3" s="151"/>
      <c r="E3" s="151"/>
      <c r="F3" s="151"/>
      <c r="G3" s="151"/>
      <c r="H3" s="151"/>
      <c r="I3" s="151"/>
      <c r="J3" s="151"/>
      <c r="K3" s="152"/>
      <c r="L3" s="151"/>
      <c r="M3" s="151"/>
    </row>
    <row r="4" spans="1:30" ht="35.25" customHeight="1" x14ac:dyDescent="0.3">
      <c r="A4" s="371" t="s">
        <v>477</v>
      </c>
      <c r="B4" s="149"/>
      <c r="C4" s="152" t="s">
        <v>480</v>
      </c>
      <c r="D4" s="364"/>
      <c r="E4" s="364"/>
      <c r="F4" s="364"/>
      <c r="G4" s="364"/>
      <c r="H4" s="364"/>
      <c r="I4" s="364"/>
      <c r="J4" s="364"/>
      <c r="K4" s="363"/>
      <c r="L4" s="364"/>
      <c r="M4" s="364"/>
      <c r="N4" s="365"/>
      <c r="O4" s="366"/>
      <c r="P4" s="367"/>
      <c r="Q4" s="365"/>
      <c r="R4" s="366"/>
      <c r="S4" s="367"/>
    </row>
    <row r="5" spans="1:30" ht="15" customHeight="1" thickBot="1" x14ac:dyDescent="0.25"/>
    <row r="6" spans="1:30" ht="15" customHeight="1" thickBot="1" x14ac:dyDescent="0.3">
      <c r="A6" s="258" t="s">
        <v>12</v>
      </c>
      <c r="B6" s="404" t="s">
        <v>186</v>
      </c>
      <c r="C6" s="396"/>
      <c r="D6" s="397"/>
      <c r="E6" s="404" t="s">
        <v>187</v>
      </c>
      <c r="F6" s="405"/>
      <c r="G6" s="406"/>
      <c r="H6" s="404" t="s">
        <v>188</v>
      </c>
      <c r="I6" s="405"/>
      <c r="J6" s="406"/>
      <c r="K6" s="404" t="s">
        <v>189</v>
      </c>
      <c r="L6" s="405"/>
      <c r="M6" s="406"/>
      <c r="N6" s="404" t="s">
        <v>190</v>
      </c>
      <c r="O6" s="405"/>
      <c r="P6" s="406"/>
      <c r="Q6" s="404" t="s">
        <v>191</v>
      </c>
      <c r="R6" s="405"/>
      <c r="S6" s="406"/>
      <c r="T6" s="404" t="s">
        <v>405</v>
      </c>
      <c r="U6" s="405"/>
      <c r="V6" s="406"/>
      <c r="W6" s="404" t="s">
        <v>406</v>
      </c>
      <c r="X6" s="405"/>
      <c r="Y6" s="405"/>
      <c r="Z6" s="407" t="s">
        <v>192</v>
      </c>
      <c r="AA6" s="405"/>
      <c r="AB6" s="406"/>
      <c r="AC6" s="259" t="s">
        <v>193</v>
      </c>
      <c r="AD6" s="260" t="s">
        <v>194</v>
      </c>
    </row>
    <row r="7" spans="1:30" ht="15" customHeight="1" thickTop="1" x14ac:dyDescent="0.2">
      <c r="A7" s="61"/>
      <c r="B7" s="261"/>
      <c r="C7" s="262"/>
      <c r="D7" s="263"/>
      <c r="E7" s="66">
        <v>2</v>
      </c>
      <c r="F7" s="66"/>
      <c r="G7" s="67"/>
      <c r="H7" s="66">
        <v>8</v>
      </c>
      <c r="I7" s="66"/>
      <c r="J7" s="67"/>
      <c r="K7" s="66">
        <v>7</v>
      </c>
      <c r="L7" s="66"/>
      <c r="M7" s="67"/>
      <c r="N7" s="66">
        <v>6</v>
      </c>
      <c r="O7" s="66"/>
      <c r="P7" s="67"/>
      <c r="Q7" s="66">
        <v>5</v>
      </c>
      <c r="R7" s="66"/>
      <c r="S7" s="67"/>
      <c r="T7" s="66">
        <v>4</v>
      </c>
      <c r="U7" s="66"/>
      <c r="V7" s="67"/>
      <c r="W7" s="66">
        <v>3</v>
      </c>
      <c r="X7" s="66"/>
      <c r="Y7" s="66"/>
      <c r="Z7" s="264"/>
      <c r="AA7" s="66"/>
      <c r="AB7" s="67">
        <f>Z8-AB8</f>
        <v>0</v>
      </c>
      <c r="AC7" s="65"/>
      <c r="AD7" s="69"/>
    </row>
    <row r="8" spans="1:30" s="272" customFormat="1" ht="15" customHeight="1" x14ac:dyDescent="0.25">
      <c r="A8" s="265"/>
      <c r="B8" s="266" t="s">
        <v>152</v>
      </c>
      <c r="C8" s="267"/>
      <c r="D8" s="71"/>
      <c r="E8" s="268"/>
      <c r="F8" s="269" t="s">
        <v>203</v>
      </c>
      <c r="G8" s="270"/>
      <c r="H8" s="268"/>
      <c r="I8" s="269" t="s">
        <v>202</v>
      </c>
      <c r="J8" s="270"/>
      <c r="K8" s="268"/>
      <c r="L8" s="269" t="s">
        <v>202</v>
      </c>
      <c r="M8" s="270"/>
      <c r="N8" s="268"/>
      <c r="O8" s="269" t="s">
        <v>202</v>
      </c>
      <c r="P8" s="270"/>
      <c r="Q8" s="268"/>
      <c r="R8" s="269" t="s">
        <v>202</v>
      </c>
      <c r="S8" s="270"/>
      <c r="T8" s="268"/>
      <c r="U8" s="269" t="s">
        <v>202</v>
      </c>
      <c r="V8" s="270"/>
      <c r="W8" s="268"/>
      <c r="X8" s="269" t="s">
        <v>202</v>
      </c>
      <c r="Y8" s="268"/>
      <c r="Z8" s="271">
        <f>E8+H8+K8+N8+Q8+T8+W8</f>
        <v>0</v>
      </c>
      <c r="AA8" s="269" t="s">
        <v>202</v>
      </c>
      <c r="AB8" s="270">
        <f>G8+J8+M8+P8+S8+V8+Y8</f>
        <v>0</v>
      </c>
      <c r="AC8" s="74"/>
      <c r="AD8" s="75"/>
    </row>
    <row r="9" spans="1:30" ht="15" customHeight="1" x14ac:dyDescent="0.25">
      <c r="A9" s="273">
        <v>1</v>
      </c>
      <c r="B9" s="274"/>
      <c r="C9" s="267"/>
      <c r="D9" s="275"/>
      <c r="E9" s="276"/>
      <c r="F9" s="277"/>
      <c r="G9" s="278"/>
      <c r="H9" s="276"/>
      <c r="I9" s="277"/>
      <c r="J9" s="278"/>
      <c r="K9" s="276"/>
      <c r="L9" s="277"/>
      <c r="M9" s="278"/>
      <c r="N9" s="276"/>
      <c r="O9" s="277"/>
      <c r="P9" s="278"/>
      <c r="Q9" s="276"/>
      <c r="R9" s="277"/>
      <c r="S9" s="278"/>
      <c r="T9" s="276"/>
      <c r="U9" s="277"/>
      <c r="V9" s="278"/>
      <c r="W9" s="276"/>
      <c r="X9" s="277"/>
      <c r="Y9" s="276"/>
      <c r="Z9" s="279"/>
      <c r="AA9" s="277"/>
      <c r="AB9" s="278"/>
      <c r="AC9" s="86"/>
      <c r="AD9" s="87"/>
    </row>
    <row r="10" spans="1:30" ht="15" customHeight="1" x14ac:dyDescent="0.2">
      <c r="A10" s="61"/>
      <c r="B10" s="261"/>
      <c r="C10" s="280"/>
      <c r="D10" s="281"/>
      <c r="E10" s="66">
        <v>1</v>
      </c>
      <c r="F10" s="66"/>
      <c r="G10" s="67"/>
      <c r="H10" s="66">
        <v>7</v>
      </c>
      <c r="I10" s="66"/>
      <c r="J10" s="67"/>
      <c r="K10" s="66">
        <v>5</v>
      </c>
      <c r="L10" s="66"/>
      <c r="M10" s="67"/>
      <c r="N10" s="66">
        <v>3</v>
      </c>
      <c r="O10" s="66"/>
      <c r="P10" s="67"/>
      <c r="Q10" s="66">
        <v>8</v>
      </c>
      <c r="R10" s="66"/>
      <c r="S10" s="67"/>
      <c r="T10" s="66">
        <v>6</v>
      </c>
      <c r="U10" s="66"/>
      <c r="V10" s="67"/>
      <c r="W10" s="66">
        <v>4</v>
      </c>
      <c r="X10" s="66"/>
      <c r="Y10" s="66"/>
      <c r="Z10" s="264"/>
      <c r="AA10" s="66"/>
      <c r="AB10" s="67">
        <f>Z11-AB11</f>
        <v>0</v>
      </c>
      <c r="AC10" s="88"/>
      <c r="AD10" s="93"/>
    </row>
    <row r="11" spans="1:30" s="272" customFormat="1" ht="15" customHeight="1" x14ac:dyDescent="0.25">
      <c r="A11" s="265"/>
      <c r="B11" s="266"/>
      <c r="C11" s="267"/>
      <c r="D11" s="282"/>
      <c r="E11" s="268">
        <f>G8</f>
        <v>0</v>
      </c>
      <c r="F11" s="269" t="s">
        <v>202</v>
      </c>
      <c r="G11" s="270">
        <f>E8</f>
        <v>0</v>
      </c>
      <c r="H11" s="268"/>
      <c r="I11" s="269" t="s">
        <v>202</v>
      </c>
      <c r="J11" s="270"/>
      <c r="K11" s="268"/>
      <c r="L11" s="269" t="s">
        <v>202</v>
      </c>
      <c r="M11" s="270"/>
      <c r="N11" s="268"/>
      <c r="O11" s="269" t="s">
        <v>202</v>
      </c>
      <c r="P11" s="270"/>
      <c r="Q11" s="268"/>
      <c r="R11" s="269" t="s">
        <v>202</v>
      </c>
      <c r="S11" s="270"/>
      <c r="T11" s="268"/>
      <c r="U11" s="269" t="s">
        <v>202</v>
      </c>
      <c r="V11" s="270"/>
      <c r="W11" s="268"/>
      <c r="X11" s="269" t="s">
        <v>202</v>
      </c>
      <c r="Y11" s="268"/>
      <c r="Z11" s="271">
        <f>E11+H11+K11+N11+Q11+T11+W11</f>
        <v>0</v>
      </c>
      <c r="AA11" s="269" t="s">
        <v>202</v>
      </c>
      <c r="AB11" s="270">
        <f>G11+J11+M11+P11+S11+V11+Y11</f>
        <v>0</v>
      </c>
      <c r="AC11" s="91"/>
      <c r="AD11" s="75"/>
    </row>
    <row r="12" spans="1:30" ht="15" customHeight="1" x14ac:dyDescent="0.25">
      <c r="A12" s="273">
        <v>2</v>
      </c>
      <c r="B12" s="274"/>
      <c r="C12" s="84"/>
      <c r="D12" s="275"/>
      <c r="E12" s="283"/>
      <c r="F12" s="284"/>
      <c r="G12" s="285"/>
      <c r="H12" s="283"/>
      <c r="I12" s="284"/>
      <c r="J12" s="285"/>
      <c r="K12" s="283"/>
      <c r="L12" s="284"/>
      <c r="M12" s="285"/>
      <c r="N12" s="283"/>
      <c r="O12" s="284"/>
      <c r="P12" s="285"/>
      <c r="Q12" s="283"/>
      <c r="R12" s="284"/>
      <c r="S12" s="285"/>
      <c r="T12" s="283"/>
      <c r="U12" s="284"/>
      <c r="V12" s="285"/>
      <c r="W12" s="283"/>
      <c r="X12" s="284"/>
      <c r="Y12" s="283"/>
      <c r="Z12" s="286"/>
      <c r="AA12" s="284"/>
      <c r="AB12" s="285"/>
      <c r="AC12" s="86"/>
      <c r="AD12" s="87"/>
    </row>
    <row r="13" spans="1:30" ht="15" customHeight="1" x14ac:dyDescent="0.2">
      <c r="A13" s="61"/>
      <c r="B13" s="261"/>
      <c r="C13" s="267"/>
      <c r="D13" s="282"/>
      <c r="E13" s="66">
        <v>8</v>
      </c>
      <c r="F13" s="66"/>
      <c r="G13" s="67"/>
      <c r="H13" s="66">
        <v>6</v>
      </c>
      <c r="I13" s="66"/>
      <c r="J13" s="67"/>
      <c r="K13" s="66">
        <v>4</v>
      </c>
      <c r="L13" s="66"/>
      <c r="M13" s="67"/>
      <c r="N13" s="66">
        <v>2</v>
      </c>
      <c r="O13" s="66"/>
      <c r="P13" s="67"/>
      <c r="Q13" s="66">
        <v>7</v>
      </c>
      <c r="R13" s="66"/>
      <c r="S13" s="67"/>
      <c r="T13" s="66">
        <v>5</v>
      </c>
      <c r="U13" s="66"/>
      <c r="V13" s="67"/>
      <c r="W13" s="66">
        <v>1</v>
      </c>
      <c r="X13" s="66"/>
      <c r="Y13" s="66"/>
      <c r="Z13" s="264"/>
      <c r="AA13" s="66"/>
      <c r="AB13" s="67">
        <f>Z14-AB14</f>
        <v>0</v>
      </c>
      <c r="AC13" s="88"/>
      <c r="AD13" s="93"/>
    </row>
    <row r="14" spans="1:30" s="272" customFormat="1" ht="15" customHeight="1" x14ac:dyDescent="0.25">
      <c r="A14" s="265"/>
      <c r="B14" s="266" t="s">
        <v>418</v>
      </c>
      <c r="C14" s="267"/>
      <c r="D14" s="282"/>
      <c r="E14" s="268"/>
      <c r="F14" s="269" t="s">
        <v>202</v>
      </c>
      <c r="G14" s="270"/>
      <c r="H14" s="268"/>
      <c r="I14" s="269" t="s">
        <v>202</v>
      </c>
      <c r="J14" s="270"/>
      <c r="K14" s="268"/>
      <c r="L14" s="269" t="s">
        <v>202</v>
      </c>
      <c r="M14" s="270"/>
      <c r="N14" s="268">
        <f>P11</f>
        <v>0</v>
      </c>
      <c r="O14" s="269" t="s">
        <v>202</v>
      </c>
      <c r="P14" s="270">
        <f>N11</f>
        <v>0</v>
      </c>
      <c r="Q14" s="268"/>
      <c r="R14" s="269" t="s">
        <v>202</v>
      </c>
      <c r="S14" s="270"/>
      <c r="T14" s="268"/>
      <c r="U14" s="269" t="s">
        <v>202</v>
      </c>
      <c r="V14" s="270"/>
      <c r="W14" s="268">
        <f>Y8</f>
        <v>0</v>
      </c>
      <c r="X14" s="269" t="s">
        <v>202</v>
      </c>
      <c r="Y14" s="268">
        <f>W8</f>
        <v>0</v>
      </c>
      <c r="Z14" s="271">
        <f>E14+H14+K14+N14+Q14+T14+W14</f>
        <v>0</v>
      </c>
      <c r="AA14" s="269" t="s">
        <v>202</v>
      </c>
      <c r="AB14" s="270">
        <f>G14+J14+M14+P14+S14+V14+Y14</f>
        <v>0</v>
      </c>
      <c r="AC14" s="91"/>
      <c r="AD14" s="75"/>
    </row>
    <row r="15" spans="1:30" ht="15" customHeight="1" x14ac:dyDescent="0.25">
      <c r="A15" s="273">
        <v>3</v>
      </c>
      <c r="B15" s="274"/>
      <c r="C15" s="267"/>
      <c r="D15" s="275"/>
      <c r="E15" s="276"/>
      <c r="F15" s="277"/>
      <c r="G15" s="278"/>
      <c r="H15" s="276"/>
      <c r="I15" s="277"/>
      <c r="J15" s="278"/>
      <c r="K15" s="276"/>
      <c r="L15" s="277"/>
      <c r="M15" s="278"/>
      <c r="N15" s="276"/>
      <c r="O15" s="277"/>
      <c r="P15" s="278"/>
      <c r="Q15" s="276"/>
      <c r="R15" s="277"/>
      <c r="S15" s="278"/>
      <c r="T15" s="276"/>
      <c r="U15" s="277"/>
      <c r="V15" s="278"/>
      <c r="W15" s="276"/>
      <c r="X15" s="277"/>
      <c r="Y15" s="276"/>
      <c r="Z15" s="279"/>
      <c r="AA15" s="277"/>
      <c r="AB15" s="278"/>
      <c r="AC15" s="86"/>
      <c r="AD15" s="87"/>
    </row>
    <row r="16" spans="1:30" ht="15" customHeight="1" x14ac:dyDescent="0.2">
      <c r="A16" s="61"/>
      <c r="B16" s="261"/>
      <c r="C16" s="280"/>
      <c r="D16" s="281"/>
      <c r="E16" s="66">
        <v>7</v>
      </c>
      <c r="F16" s="66"/>
      <c r="G16" s="67"/>
      <c r="H16" s="66">
        <v>5</v>
      </c>
      <c r="I16" s="66"/>
      <c r="J16" s="67"/>
      <c r="K16" s="66">
        <v>3</v>
      </c>
      <c r="L16" s="66"/>
      <c r="M16" s="67"/>
      <c r="N16" s="66">
        <v>8</v>
      </c>
      <c r="O16" s="66"/>
      <c r="P16" s="67"/>
      <c r="Q16" s="66">
        <v>6</v>
      </c>
      <c r="R16" s="66"/>
      <c r="S16" s="67"/>
      <c r="T16" s="66">
        <v>1</v>
      </c>
      <c r="U16" s="66"/>
      <c r="V16" s="67"/>
      <c r="W16" s="66">
        <v>2</v>
      </c>
      <c r="X16" s="66"/>
      <c r="Y16" s="66"/>
      <c r="Z16" s="264"/>
      <c r="AA16" s="66"/>
      <c r="AB16" s="67">
        <f>Z17-AB17</f>
        <v>0</v>
      </c>
      <c r="AC16" s="88"/>
      <c r="AD16" s="93"/>
    </row>
    <row r="17" spans="1:30" s="272" customFormat="1" ht="15" customHeight="1" x14ac:dyDescent="0.25">
      <c r="A17" s="265"/>
      <c r="B17" s="266" t="s">
        <v>251</v>
      </c>
      <c r="C17" s="267"/>
      <c r="D17" s="282"/>
      <c r="E17" s="268"/>
      <c r="F17" s="269" t="s">
        <v>202</v>
      </c>
      <c r="G17" s="270"/>
      <c r="H17" s="268"/>
      <c r="I17" s="269" t="s">
        <v>202</v>
      </c>
      <c r="J17" s="270"/>
      <c r="K17" s="268">
        <f>M14</f>
        <v>0</v>
      </c>
      <c r="L17" s="269" t="s">
        <v>202</v>
      </c>
      <c r="M17" s="270">
        <f>K14</f>
        <v>0</v>
      </c>
      <c r="N17" s="268"/>
      <c r="O17" s="269" t="s">
        <v>202</v>
      </c>
      <c r="P17" s="270"/>
      <c r="Q17" s="268"/>
      <c r="R17" s="269" t="s">
        <v>202</v>
      </c>
      <c r="S17" s="270"/>
      <c r="T17" s="268">
        <f>V8</f>
        <v>0</v>
      </c>
      <c r="U17" s="269" t="s">
        <v>202</v>
      </c>
      <c r="V17" s="270">
        <f>T8</f>
        <v>0</v>
      </c>
      <c r="W17" s="268">
        <f>Y11</f>
        <v>0</v>
      </c>
      <c r="X17" s="269" t="s">
        <v>202</v>
      </c>
      <c r="Y17" s="268">
        <f>W11</f>
        <v>0</v>
      </c>
      <c r="Z17" s="271">
        <f>E17+H17+K17+N17+Q17+T17+W17</f>
        <v>0</v>
      </c>
      <c r="AA17" s="269" t="s">
        <v>202</v>
      </c>
      <c r="AB17" s="270">
        <f>G17+J17+M17+P17+S17+V17+Y17</f>
        <v>0</v>
      </c>
      <c r="AC17" s="91"/>
      <c r="AD17" s="75"/>
    </row>
    <row r="18" spans="1:30" ht="15" customHeight="1" x14ac:dyDescent="0.25">
      <c r="A18" s="273">
        <v>4</v>
      </c>
      <c r="B18" s="274"/>
      <c r="C18" s="267"/>
      <c r="D18" s="275"/>
      <c r="E18" s="276"/>
      <c r="F18" s="277"/>
      <c r="G18" s="278"/>
      <c r="H18" s="276"/>
      <c r="I18" s="277"/>
      <c r="J18" s="278"/>
      <c r="K18" s="276"/>
      <c r="L18" s="277"/>
      <c r="M18" s="278"/>
      <c r="N18" s="276"/>
      <c r="O18" s="277"/>
      <c r="P18" s="278"/>
      <c r="Q18" s="276"/>
      <c r="R18" s="277"/>
      <c r="S18" s="278"/>
      <c r="T18" s="276"/>
      <c r="U18" s="277"/>
      <c r="V18" s="278"/>
      <c r="W18" s="276"/>
      <c r="X18" s="277"/>
      <c r="Y18" s="276"/>
      <c r="Z18" s="279"/>
      <c r="AA18" s="277"/>
      <c r="AB18" s="278"/>
      <c r="AC18" s="86"/>
      <c r="AD18" s="87"/>
    </row>
    <row r="19" spans="1:30" ht="15" customHeight="1" x14ac:dyDescent="0.2">
      <c r="A19" s="61"/>
      <c r="B19" s="261"/>
      <c r="C19" s="280"/>
      <c r="D19" s="281"/>
      <c r="E19" s="66">
        <v>6</v>
      </c>
      <c r="F19" s="66"/>
      <c r="G19" s="67"/>
      <c r="H19" s="66">
        <v>4</v>
      </c>
      <c r="I19" s="66"/>
      <c r="J19" s="67"/>
      <c r="K19" s="66">
        <v>2</v>
      </c>
      <c r="L19" s="66"/>
      <c r="M19" s="67"/>
      <c r="N19" s="66">
        <v>7</v>
      </c>
      <c r="O19" s="66"/>
      <c r="P19" s="67"/>
      <c r="Q19" s="66">
        <v>1</v>
      </c>
      <c r="R19" s="66"/>
      <c r="S19" s="67"/>
      <c r="T19" s="66">
        <v>3</v>
      </c>
      <c r="U19" s="66"/>
      <c r="V19" s="67"/>
      <c r="W19" s="66">
        <v>8</v>
      </c>
      <c r="X19" s="66"/>
      <c r="Y19" s="66"/>
      <c r="Z19" s="264"/>
      <c r="AA19" s="66"/>
      <c r="AB19" s="67">
        <f>Z20-AB20</f>
        <v>0</v>
      </c>
      <c r="AC19" s="88"/>
      <c r="AD19" s="93"/>
    </row>
    <row r="20" spans="1:30" s="272" customFormat="1" ht="15" customHeight="1" x14ac:dyDescent="0.25">
      <c r="A20" s="265"/>
      <c r="B20" s="266" t="s">
        <v>183</v>
      </c>
      <c r="C20" s="267"/>
      <c r="D20" s="282"/>
      <c r="E20" s="268"/>
      <c r="F20" s="269" t="s">
        <v>202</v>
      </c>
      <c r="G20" s="270"/>
      <c r="H20" s="268">
        <f>J17</f>
        <v>0</v>
      </c>
      <c r="I20" s="269" t="s">
        <v>202</v>
      </c>
      <c r="J20" s="270">
        <f>H17</f>
        <v>0</v>
      </c>
      <c r="K20" s="268">
        <f>M11</f>
        <v>0</v>
      </c>
      <c r="L20" s="269" t="s">
        <v>202</v>
      </c>
      <c r="M20" s="270">
        <f>K11</f>
        <v>0</v>
      </c>
      <c r="N20" s="268"/>
      <c r="O20" s="269" t="s">
        <v>202</v>
      </c>
      <c r="P20" s="270"/>
      <c r="Q20" s="268">
        <f>S8</f>
        <v>0</v>
      </c>
      <c r="R20" s="269" t="s">
        <v>202</v>
      </c>
      <c r="S20" s="270">
        <f>Q8</f>
        <v>0</v>
      </c>
      <c r="T20" s="268">
        <f>V14</f>
        <v>0</v>
      </c>
      <c r="U20" s="269" t="s">
        <v>202</v>
      </c>
      <c r="V20" s="270">
        <f>T14</f>
        <v>0</v>
      </c>
      <c r="W20" s="268"/>
      <c r="X20" s="269" t="s">
        <v>202</v>
      </c>
      <c r="Y20" s="268"/>
      <c r="Z20" s="271">
        <f>E20+H20+K20+N20+Q20+T20+W20</f>
        <v>0</v>
      </c>
      <c r="AA20" s="269" t="s">
        <v>202</v>
      </c>
      <c r="AB20" s="270">
        <f>G20+J20+M20+P20+S20+V20+Y20</f>
        <v>0</v>
      </c>
      <c r="AC20" s="91"/>
      <c r="AD20" s="75"/>
    </row>
    <row r="21" spans="1:30" ht="15" customHeight="1" x14ac:dyDescent="0.25">
      <c r="A21" s="273">
        <v>5</v>
      </c>
      <c r="B21" s="274"/>
      <c r="C21" s="84"/>
      <c r="D21" s="275"/>
      <c r="E21" s="287"/>
      <c r="F21" s="277"/>
      <c r="G21" s="288"/>
      <c r="H21" s="287"/>
      <c r="I21" s="277"/>
      <c r="J21" s="288"/>
      <c r="K21" s="287"/>
      <c r="L21" s="277"/>
      <c r="M21" s="288"/>
      <c r="N21" s="287"/>
      <c r="O21" s="277"/>
      <c r="P21" s="288"/>
      <c r="Q21" s="287"/>
      <c r="R21" s="277"/>
      <c r="S21" s="288"/>
      <c r="T21" s="287"/>
      <c r="U21" s="277"/>
      <c r="V21" s="288"/>
      <c r="W21" s="287"/>
      <c r="X21" s="277"/>
      <c r="Y21" s="287"/>
      <c r="Z21" s="289"/>
      <c r="AA21" s="277"/>
      <c r="AB21" s="288"/>
      <c r="AC21" s="86"/>
      <c r="AD21" s="87"/>
    </row>
    <row r="22" spans="1:30" ht="15" customHeight="1" x14ac:dyDescent="0.2">
      <c r="A22" s="61"/>
      <c r="B22" s="62"/>
      <c r="C22" s="290"/>
      <c r="D22" s="71"/>
      <c r="E22" s="66">
        <v>5</v>
      </c>
      <c r="F22" s="66"/>
      <c r="G22" s="66"/>
      <c r="H22" s="291">
        <v>3</v>
      </c>
      <c r="I22" s="292"/>
      <c r="J22" s="293"/>
      <c r="K22" s="291">
        <v>8</v>
      </c>
      <c r="L22" s="292"/>
      <c r="M22" s="293"/>
      <c r="N22" s="291">
        <v>1</v>
      </c>
      <c r="O22" s="292"/>
      <c r="P22" s="293"/>
      <c r="Q22" s="66">
        <v>4</v>
      </c>
      <c r="R22" s="66"/>
      <c r="S22" s="66"/>
      <c r="T22" s="291">
        <v>2</v>
      </c>
      <c r="U22" s="292"/>
      <c r="V22" s="293"/>
      <c r="W22" s="66">
        <v>7</v>
      </c>
      <c r="X22" s="66"/>
      <c r="Y22" s="66"/>
      <c r="Z22" s="294"/>
      <c r="AA22" s="292"/>
      <c r="AB22" s="293">
        <f>Z23-AB23</f>
        <v>0</v>
      </c>
      <c r="AC22" s="65"/>
      <c r="AD22" s="93"/>
    </row>
    <row r="23" spans="1:30" s="272" customFormat="1" ht="15" customHeight="1" x14ac:dyDescent="0.25">
      <c r="A23" s="265"/>
      <c r="B23" s="266" t="s">
        <v>110</v>
      </c>
      <c r="C23" s="267"/>
      <c r="D23" s="282"/>
      <c r="E23" s="268">
        <f>G20</f>
        <v>0</v>
      </c>
      <c r="F23" s="269" t="s">
        <v>202</v>
      </c>
      <c r="G23" s="268">
        <f>E20</f>
        <v>0</v>
      </c>
      <c r="H23" s="295">
        <f>J14</f>
        <v>0</v>
      </c>
      <c r="I23" s="269" t="s">
        <v>202</v>
      </c>
      <c r="J23" s="270">
        <f>H14</f>
        <v>0</v>
      </c>
      <c r="K23" s="295"/>
      <c r="L23" s="269" t="s">
        <v>202</v>
      </c>
      <c r="M23" s="270"/>
      <c r="N23" s="295">
        <f>P8</f>
        <v>0</v>
      </c>
      <c r="O23" s="269" t="s">
        <v>202</v>
      </c>
      <c r="P23" s="270">
        <f>N8</f>
        <v>0</v>
      </c>
      <c r="Q23" s="268">
        <f>S17</f>
        <v>0</v>
      </c>
      <c r="R23" s="269" t="s">
        <v>202</v>
      </c>
      <c r="S23" s="268">
        <f>Q17</f>
        <v>0</v>
      </c>
      <c r="T23" s="295">
        <f>V11</f>
        <v>0</v>
      </c>
      <c r="U23" s="269" t="s">
        <v>202</v>
      </c>
      <c r="V23" s="270">
        <f>T11</f>
        <v>0</v>
      </c>
      <c r="W23" s="268"/>
      <c r="X23" s="269" t="s">
        <v>202</v>
      </c>
      <c r="Y23" s="268"/>
      <c r="Z23" s="271">
        <f>E23+H23+K23+N23+Q23+T23+W23</f>
        <v>0</v>
      </c>
      <c r="AA23" s="269" t="s">
        <v>202</v>
      </c>
      <c r="AB23" s="270">
        <f>G23+J23+M23+P23+S23+V23+Y23</f>
        <v>0</v>
      </c>
      <c r="AC23" s="74"/>
      <c r="AD23" s="75"/>
    </row>
    <row r="24" spans="1:30" ht="15" customHeight="1" x14ac:dyDescent="0.25">
      <c r="A24" s="273">
        <v>6</v>
      </c>
      <c r="B24" s="274"/>
      <c r="C24" s="84"/>
      <c r="D24" s="296"/>
      <c r="E24" s="289"/>
      <c r="F24" s="277"/>
      <c r="G24" s="287"/>
      <c r="H24" s="297"/>
      <c r="I24" s="277"/>
      <c r="J24" s="288"/>
      <c r="K24" s="297"/>
      <c r="L24" s="277"/>
      <c r="M24" s="288"/>
      <c r="N24" s="297"/>
      <c r="O24" s="277"/>
      <c r="P24" s="288"/>
      <c r="Q24" s="287"/>
      <c r="R24" s="277"/>
      <c r="S24" s="287"/>
      <c r="T24" s="297"/>
      <c r="U24" s="277"/>
      <c r="V24" s="288"/>
      <c r="W24" s="287"/>
      <c r="X24" s="277"/>
      <c r="Y24" s="287"/>
      <c r="Z24" s="289"/>
      <c r="AA24" s="277"/>
      <c r="AB24" s="288"/>
      <c r="AC24" s="298"/>
      <c r="AD24" s="87"/>
    </row>
    <row r="25" spans="1:30" ht="15" customHeight="1" x14ac:dyDescent="0.2">
      <c r="A25" s="61"/>
      <c r="B25" s="261"/>
      <c r="C25" s="267"/>
      <c r="D25" s="282"/>
      <c r="E25" s="66">
        <v>4</v>
      </c>
      <c r="F25" s="66"/>
      <c r="G25" s="66"/>
      <c r="H25" s="299">
        <v>2</v>
      </c>
      <c r="I25" s="66"/>
      <c r="J25" s="67"/>
      <c r="K25" s="299">
        <v>1</v>
      </c>
      <c r="L25" s="66"/>
      <c r="M25" s="67"/>
      <c r="N25" s="299">
        <v>5</v>
      </c>
      <c r="O25" s="66"/>
      <c r="P25" s="67"/>
      <c r="Q25" s="66">
        <v>3</v>
      </c>
      <c r="R25" s="66"/>
      <c r="S25" s="66"/>
      <c r="T25" s="299">
        <v>8</v>
      </c>
      <c r="U25" s="66"/>
      <c r="V25" s="67"/>
      <c r="W25" s="66">
        <v>6</v>
      </c>
      <c r="X25" s="66"/>
      <c r="Y25" s="66"/>
      <c r="Z25" s="264"/>
      <c r="AA25" s="66"/>
      <c r="AB25" s="67">
        <f>Z26-AB26</f>
        <v>0</v>
      </c>
      <c r="AC25" s="88"/>
      <c r="AD25" s="93"/>
    </row>
    <row r="26" spans="1:30" ht="15" customHeight="1" x14ac:dyDescent="0.25">
      <c r="A26" s="265"/>
      <c r="B26" s="266" t="s">
        <v>250</v>
      </c>
      <c r="C26" s="267"/>
      <c r="D26" s="282"/>
      <c r="E26" s="268">
        <f>G17</f>
        <v>0</v>
      </c>
      <c r="F26" s="269" t="s">
        <v>202</v>
      </c>
      <c r="G26" s="268">
        <f>E17</f>
        <v>0</v>
      </c>
      <c r="H26" s="295">
        <f>J11</f>
        <v>0</v>
      </c>
      <c r="I26" s="269" t="s">
        <v>202</v>
      </c>
      <c r="J26" s="270">
        <f>H11</f>
        <v>0</v>
      </c>
      <c r="K26" s="295">
        <f>M8</f>
        <v>0</v>
      </c>
      <c r="L26" s="269" t="s">
        <v>202</v>
      </c>
      <c r="M26" s="270">
        <f>K8</f>
        <v>0</v>
      </c>
      <c r="N26" s="295">
        <f>P20</f>
        <v>0</v>
      </c>
      <c r="O26" s="269" t="s">
        <v>202</v>
      </c>
      <c r="P26" s="270">
        <f>N20</f>
        <v>0</v>
      </c>
      <c r="Q26" s="268">
        <f>S14</f>
        <v>0</v>
      </c>
      <c r="R26" s="269" t="s">
        <v>202</v>
      </c>
      <c r="S26" s="268">
        <f>Q14</f>
        <v>0</v>
      </c>
      <c r="T26" s="295"/>
      <c r="U26" s="269" t="s">
        <v>202</v>
      </c>
      <c r="V26" s="270"/>
      <c r="W26" s="268">
        <f>Y23</f>
        <v>0</v>
      </c>
      <c r="X26" s="269" t="s">
        <v>202</v>
      </c>
      <c r="Y26" s="268">
        <f>W23</f>
        <v>0</v>
      </c>
      <c r="Z26" s="271">
        <f>E26+H26+K26+N26+Q26+T26+W26</f>
        <v>0</v>
      </c>
      <c r="AA26" s="269" t="s">
        <v>202</v>
      </c>
      <c r="AB26" s="270">
        <f>G26+J26+M26+P26+S26+V26+Y26</f>
        <v>0</v>
      </c>
      <c r="AC26" s="91"/>
      <c r="AD26" s="75"/>
    </row>
    <row r="27" spans="1:30" ht="15" customHeight="1" x14ac:dyDescent="0.25">
      <c r="A27" s="273">
        <v>7</v>
      </c>
      <c r="B27" s="274"/>
      <c r="C27" s="84"/>
      <c r="D27" s="275"/>
      <c r="E27" s="287"/>
      <c r="F27" s="277"/>
      <c r="G27" s="287"/>
      <c r="H27" s="297"/>
      <c r="I27" s="277"/>
      <c r="J27" s="288"/>
      <c r="K27" s="297"/>
      <c r="L27" s="277"/>
      <c r="M27" s="288"/>
      <c r="N27" s="297"/>
      <c r="O27" s="277"/>
      <c r="P27" s="288"/>
      <c r="Q27" s="287"/>
      <c r="R27" s="277"/>
      <c r="S27" s="287"/>
      <c r="T27" s="297"/>
      <c r="U27" s="277"/>
      <c r="V27" s="288"/>
      <c r="W27" s="287"/>
      <c r="X27" s="277"/>
      <c r="Y27" s="287"/>
      <c r="Z27" s="289"/>
      <c r="AA27" s="277"/>
      <c r="AB27" s="288"/>
      <c r="AC27" s="86"/>
      <c r="AD27" s="87"/>
    </row>
    <row r="28" spans="1:30" ht="15" customHeight="1" x14ac:dyDescent="0.2">
      <c r="A28" s="61"/>
      <c r="B28" s="62"/>
      <c r="C28" s="70"/>
      <c r="D28" s="71"/>
      <c r="E28" s="66">
        <v>3</v>
      </c>
      <c r="F28" s="66"/>
      <c r="G28" s="66"/>
      <c r="H28" s="299">
        <v>1</v>
      </c>
      <c r="I28" s="66"/>
      <c r="J28" s="67"/>
      <c r="K28" s="299">
        <v>6</v>
      </c>
      <c r="L28" s="66"/>
      <c r="M28" s="67"/>
      <c r="N28" s="299">
        <v>4</v>
      </c>
      <c r="O28" s="66"/>
      <c r="P28" s="67"/>
      <c r="Q28" s="66">
        <v>2</v>
      </c>
      <c r="R28" s="66"/>
      <c r="S28" s="66"/>
      <c r="T28" s="299">
        <v>7</v>
      </c>
      <c r="U28" s="66"/>
      <c r="V28" s="67"/>
      <c r="W28" s="66">
        <v>5</v>
      </c>
      <c r="X28" s="66"/>
      <c r="Y28" s="66"/>
      <c r="Z28" s="264"/>
      <c r="AA28" s="66"/>
      <c r="AB28" s="67">
        <f>Z29-AB29</f>
        <v>0</v>
      </c>
      <c r="AC28" s="65"/>
      <c r="AD28" s="93"/>
    </row>
    <row r="29" spans="1:30" ht="15" customHeight="1" x14ac:dyDescent="0.25">
      <c r="A29" s="265"/>
      <c r="B29" s="266" t="s">
        <v>63</v>
      </c>
      <c r="C29" s="267"/>
      <c r="D29" s="282"/>
      <c r="E29" s="268">
        <f>G14</f>
        <v>0</v>
      </c>
      <c r="F29" s="269" t="s">
        <v>202</v>
      </c>
      <c r="G29" s="268">
        <f>E14</f>
        <v>0</v>
      </c>
      <c r="H29" s="295">
        <f>J8</f>
        <v>0</v>
      </c>
      <c r="I29" s="269" t="s">
        <v>202</v>
      </c>
      <c r="J29" s="270">
        <f>H8</f>
        <v>0</v>
      </c>
      <c r="K29" s="295">
        <f>M23</f>
        <v>0</v>
      </c>
      <c r="L29" s="269" t="s">
        <v>202</v>
      </c>
      <c r="M29" s="270">
        <f>K23</f>
        <v>0</v>
      </c>
      <c r="N29" s="295">
        <f>P17</f>
        <v>0</v>
      </c>
      <c r="O29" s="269" t="s">
        <v>202</v>
      </c>
      <c r="P29" s="270">
        <f>N17</f>
        <v>0</v>
      </c>
      <c r="Q29" s="268">
        <f>S11</f>
        <v>0</v>
      </c>
      <c r="R29" s="269" t="s">
        <v>202</v>
      </c>
      <c r="S29" s="268">
        <f>Q11</f>
        <v>0</v>
      </c>
      <c r="T29" s="295">
        <f>V26</f>
        <v>0</v>
      </c>
      <c r="U29" s="269" t="s">
        <v>202</v>
      </c>
      <c r="V29" s="270">
        <f>T26</f>
        <v>0</v>
      </c>
      <c r="W29" s="268">
        <f>Y20</f>
        <v>0</v>
      </c>
      <c r="X29" s="269" t="s">
        <v>202</v>
      </c>
      <c r="Y29" s="268">
        <f>W20</f>
        <v>0</v>
      </c>
      <c r="Z29" s="271">
        <f>E29+H29+K29+N29+Q29+T29+W29</f>
        <v>0</v>
      </c>
      <c r="AA29" s="269" t="s">
        <v>202</v>
      </c>
      <c r="AB29" s="270">
        <f>G29+J29+M29+P29+S29+V29+Y29</f>
        <v>0</v>
      </c>
      <c r="AC29" s="74"/>
      <c r="AD29" s="75"/>
    </row>
    <row r="30" spans="1:30" ht="15" customHeight="1" thickBot="1" x14ac:dyDescent="0.3">
      <c r="A30" s="300">
        <v>8</v>
      </c>
      <c r="B30" s="301"/>
      <c r="C30" s="302"/>
      <c r="D30" s="303"/>
      <c r="E30" s="304"/>
      <c r="F30" s="305"/>
      <c r="G30" s="306"/>
      <c r="H30" s="307"/>
      <c r="I30" s="305"/>
      <c r="J30" s="308"/>
      <c r="K30" s="307"/>
      <c r="L30" s="305"/>
      <c r="M30" s="308"/>
      <c r="N30" s="307"/>
      <c r="O30" s="305"/>
      <c r="P30" s="308"/>
      <c r="Q30" s="306"/>
      <c r="R30" s="305"/>
      <c r="S30" s="306"/>
      <c r="T30" s="307"/>
      <c r="U30" s="305"/>
      <c r="V30" s="308"/>
      <c r="W30" s="306"/>
      <c r="X30" s="305"/>
      <c r="Y30" s="306"/>
      <c r="Z30" s="304"/>
      <c r="AA30" s="305"/>
      <c r="AB30" s="308"/>
      <c r="AC30" s="102"/>
      <c r="AD30" s="103"/>
    </row>
    <row r="31" spans="1:30" x14ac:dyDescent="0.2">
      <c r="A31" s="56"/>
      <c r="B31" s="56"/>
      <c r="C31" s="56"/>
      <c r="D31" s="56"/>
      <c r="E31" s="309"/>
      <c r="H31" s="309"/>
      <c r="K31" s="309"/>
      <c r="N31" s="309"/>
      <c r="Q31" s="309"/>
      <c r="T31" s="309"/>
      <c r="W31" s="309"/>
      <c r="Z31" s="309"/>
    </row>
    <row r="32" spans="1:30" x14ac:dyDescent="0.2">
      <c r="A32" s="56"/>
      <c r="B32" s="56"/>
      <c r="C32" s="56"/>
      <c r="D32" s="56"/>
      <c r="E32" s="309"/>
      <c r="H32" s="309"/>
      <c r="K32" s="309"/>
      <c r="N32" s="309"/>
      <c r="Q32" s="309"/>
      <c r="T32" s="309"/>
      <c r="W32" s="309"/>
      <c r="Z32" s="309"/>
    </row>
    <row r="33" spans="1:26" x14ac:dyDescent="0.2">
      <c r="A33" s="56"/>
      <c r="B33" s="56"/>
      <c r="C33" s="56"/>
      <c r="D33" s="56"/>
      <c r="E33" s="309"/>
      <c r="H33" s="309"/>
      <c r="K33" s="309"/>
      <c r="N33" s="309"/>
      <c r="Q33" s="309"/>
      <c r="T33" s="309"/>
      <c r="W33" s="309"/>
      <c r="Z33" s="309"/>
    </row>
    <row r="34" spans="1:26" x14ac:dyDescent="0.2">
      <c r="A34" s="56"/>
      <c r="B34" s="56"/>
      <c r="C34" s="56"/>
      <c r="D34" s="53"/>
      <c r="E34" s="309"/>
      <c r="H34" s="309"/>
      <c r="K34" s="309"/>
      <c r="N34" s="309"/>
      <c r="Q34" s="309"/>
      <c r="T34" s="309"/>
      <c r="W34" s="309"/>
      <c r="Z34" s="309"/>
    </row>
    <row r="35" spans="1:26" x14ac:dyDescent="0.2">
      <c r="A35" s="56"/>
      <c r="B35" s="56"/>
      <c r="C35" s="53"/>
      <c r="D35" s="54"/>
      <c r="E35" s="310"/>
      <c r="F35" s="132"/>
      <c r="G35" s="311"/>
      <c r="H35" s="312"/>
      <c r="I35" s="132"/>
      <c r="J35" s="311"/>
      <c r="K35" s="312"/>
      <c r="N35" s="309"/>
      <c r="Q35" s="309"/>
      <c r="T35" s="309"/>
      <c r="W35" s="309"/>
      <c r="Z35" s="309"/>
    </row>
    <row r="36" spans="1:26" x14ac:dyDescent="0.2">
      <c r="B36" s="56"/>
      <c r="C36" s="53"/>
      <c r="D36" s="54"/>
      <c r="E36" s="310"/>
      <c r="F36" s="132"/>
      <c r="G36" s="311"/>
      <c r="H36" s="243"/>
      <c r="I36" s="132"/>
      <c r="J36" s="311"/>
      <c r="K36" s="243"/>
    </row>
    <row r="37" spans="1:26" x14ac:dyDescent="0.2">
      <c r="B37" s="56"/>
      <c r="C37" s="53"/>
      <c r="D37" s="54"/>
      <c r="E37" s="310"/>
      <c r="F37" s="132"/>
      <c r="G37" s="311"/>
      <c r="H37" s="243"/>
      <c r="I37" s="132"/>
      <c r="J37" s="311"/>
      <c r="K37" s="243"/>
    </row>
    <row r="38" spans="1:26" x14ac:dyDescent="0.2">
      <c r="B38" s="56"/>
      <c r="C38" s="53"/>
      <c r="D38" s="54"/>
      <c r="E38" s="310"/>
      <c r="F38" s="132"/>
      <c r="G38" s="311"/>
      <c r="H38" s="243"/>
      <c r="I38" s="132"/>
      <c r="J38" s="311"/>
      <c r="K38" s="243"/>
    </row>
    <row r="39" spans="1:26" x14ac:dyDescent="0.2">
      <c r="B39" s="56"/>
      <c r="C39" s="53"/>
      <c r="D39" s="54"/>
      <c r="E39" s="310"/>
      <c r="F39" s="132"/>
      <c r="G39" s="311"/>
      <c r="H39" s="243"/>
      <c r="I39" s="132"/>
      <c r="J39" s="311"/>
      <c r="K39" s="243"/>
    </row>
    <row r="40" spans="1:26" x14ac:dyDescent="0.2">
      <c r="B40" s="56"/>
      <c r="C40" s="53"/>
      <c r="D40" s="54"/>
      <c r="E40" s="310"/>
      <c r="F40" s="132"/>
      <c r="G40" s="311"/>
      <c r="H40" s="243"/>
      <c r="I40" s="132"/>
      <c r="J40" s="311"/>
      <c r="K40" s="243"/>
    </row>
    <row r="41" spans="1:26" x14ac:dyDescent="0.2">
      <c r="B41" s="56"/>
      <c r="C41" s="53"/>
      <c r="D41" s="54"/>
      <c r="E41" s="310"/>
      <c r="F41" s="132"/>
      <c r="G41" s="311"/>
      <c r="H41" s="243"/>
      <c r="I41" s="132"/>
      <c r="J41" s="311"/>
      <c r="K41" s="243"/>
    </row>
    <row r="42" spans="1:26" x14ac:dyDescent="0.2">
      <c r="B42" s="56"/>
      <c r="C42" s="53"/>
      <c r="D42" s="53"/>
      <c r="E42" s="312"/>
      <c r="F42" s="132"/>
      <c r="G42" s="311"/>
      <c r="H42" s="243"/>
      <c r="I42" s="132"/>
      <c r="J42" s="311"/>
      <c r="K42" s="243"/>
    </row>
    <row r="43" spans="1:26" x14ac:dyDescent="0.2">
      <c r="C43" s="132"/>
      <c r="D43" s="132"/>
      <c r="E43" s="243"/>
      <c r="F43" s="132"/>
      <c r="G43" s="311"/>
      <c r="H43" s="243"/>
      <c r="I43" s="132"/>
      <c r="J43" s="311"/>
      <c r="K43" s="243"/>
    </row>
    <row r="44" spans="1:26" x14ac:dyDescent="0.2">
      <c r="C44" s="132"/>
      <c r="D44" s="132"/>
      <c r="E44" s="243"/>
      <c r="F44" s="132"/>
      <c r="G44" s="311"/>
      <c r="H44" s="243"/>
      <c r="I44" s="132"/>
      <c r="J44" s="311"/>
      <c r="K44" s="243"/>
    </row>
    <row r="45" spans="1:26" x14ac:dyDescent="0.2">
      <c r="C45" s="132"/>
      <c r="D45" s="132"/>
      <c r="E45" s="243"/>
      <c r="F45" s="132"/>
      <c r="G45" s="311"/>
      <c r="H45" s="243"/>
      <c r="I45" s="132"/>
      <c r="J45" s="311"/>
      <c r="K45" s="243"/>
    </row>
  </sheetData>
  <mergeCells count="9">
    <mergeCell ref="T6:V6"/>
    <mergeCell ref="W6:Y6"/>
    <mergeCell ref="Z6:AB6"/>
    <mergeCell ref="B6:D6"/>
    <mergeCell ref="E6:G6"/>
    <mergeCell ref="H6:J6"/>
    <mergeCell ref="K6:M6"/>
    <mergeCell ref="N6:P6"/>
    <mergeCell ref="Q6:S6"/>
  </mergeCells>
  <pageMargins left="0.74803149606299213" right="0.74803149606299213" top="0.98425196850393704" bottom="0.98425196850393704" header="0.51181102362204722" footer="0.51181102362204722"/>
  <pageSetup paperSize="9" scale="82"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T31"/>
  <sheetViews>
    <sheetView showGridLines="0" showZeros="0" zoomScaleNormal="100" workbookViewId="0">
      <selection activeCell="X16" sqref="X16"/>
    </sheetView>
  </sheetViews>
  <sheetFormatPr defaultRowHeight="12.75" x14ac:dyDescent="0.2"/>
  <cols>
    <col min="1" max="2" width="6.140625" customWidth="1"/>
    <col min="3" max="3" width="7.85546875" customWidth="1"/>
    <col min="4" max="4" width="15.85546875" customWidth="1"/>
    <col min="5" max="22" width="5.140625" customWidth="1"/>
    <col min="257" max="258" width="6.140625" customWidth="1"/>
    <col min="259" max="259" width="5.7109375" customWidth="1"/>
    <col min="260" max="260" width="15.85546875" customWidth="1"/>
    <col min="261" max="278" width="5.140625" customWidth="1"/>
    <col min="513" max="514" width="6.140625" customWidth="1"/>
    <col min="515" max="515" width="5.7109375" customWidth="1"/>
    <col min="516" max="516" width="15.85546875" customWidth="1"/>
    <col min="517" max="534" width="5.140625" customWidth="1"/>
    <col min="769" max="770" width="6.140625" customWidth="1"/>
    <col min="771" max="771" width="5.7109375" customWidth="1"/>
    <col min="772" max="772" width="15.85546875" customWidth="1"/>
    <col min="773" max="790" width="5.140625" customWidth="1"/>
    <col min="1025" max="1026" width="6.140625" customWidth="1"/>
    <col min="1027" max="1027" width="5.7109375" customWidth="1"/>
    <col min="1028" max="1028" width="15.85546875" customWidth="1"/>
    <col min="1029" max="1046" width="5.140625" customWidth="1"/>
    <col min="1281" max="1282" width="6.140625" customWidth="1"/>
    <col min="1283" max="1283" width="5.7109375" customWidth="1"/>
    <col min="1284" max="1284" width="15.85546875" customWidth="1"/>
    <col min="1285" max="1302" width="5.140625" customWidth="1"/>
    <col min="1537" max="1538" width="6.140625" customWidth="1"/>
    <col min="1539" max="1539" width="5.7109375" customWidth="1"/>
    <col min="1540" max="1540" width="15.85546875" customWidth="1"/>
    <col min="1541" max="1558" width="5.140625" customWidth="1"/>
    <col min="1793" max="1794" width="6.140625" customWidth="1"/>
    <col min="1795" max="1795" width="5.7109375" customWidth="1"/>
    <col min="1796" max="1796" width="15.85546875" customWidth="1"/>
    <col min="1797" max="1814" width="5.140625" customWidth="1"/>
    <col min="2049" max="2050" width="6.140625" customWidth="1"/>
    <col min="2051" max="2051" width="5.7109375" customWidth="1"/>
    <col min="2052" max="2052" width="15.85546875" customWidth="1"/>
    <col min="2053" max="2070" width="5.140625" customWidth="1"/>
    <col min="2305" max="2306" width="6.140625" customWidth="1"/>
    <col min="2307" max="2307" width="5.7109375" customWidth="1"/>
    <col min="2308" max="2308" width="15.85546875" customWidth="1"/>
    <col min="2309" max="2326" width="5.140625" customWidth="1"/>
    <col min="2561" max="2562" width="6.140625" customWidth="1"/>
    <col min="2563" max="2563" width="5.7109375" customWidth="1"/>
    <col min="2564" max="2564" width="15.85546875" customWidth="1"/>
    <col min="2565" max="2582" width="5.140625" customWidth="1"/>
    <col min="2817" max="2818" width="6.140625" customWidth="1"/>
    <col min="2819" max="2819" width="5.7109375" customWidth="1"/>
    <col min="2820" max="2820" width="15.85546875" customWidth="1"/>
    <col min="2821" max="2838" width="5.140625" customWidth="1"/>
    <col min="3073" max="3074" width="6.140625" customWidth="1"/>
    <col min="3075" max="3075" width="5.7109375" customWidth="1"/>
    <col min="3076" max="3076" width="15.85546875" customWidth="1"/>
    <col min="3077" max="3094" width="5.140625" customWidth="1"/>
    <col min="3329" max="3330" width="6.140625" customWidth="1"/>
    <col min="3331" max="3331" width="5.7109375" customWidth="1"/>
    <col min="3332" max="3332" width="15.85546875" customWidth="1"/>
    <col min="3333" max="3350" width="5.140625" customWidth="1"/>
    <col min="3585" max="3586" width="6.140625" customWidth="1"/>
    <col min="3587" max="3587" width="5.7109375" customWidth="1"/>
    <col min="3588" max="3588" width="15.85546875" customWidth="1"/>
    <col min="3589" max="3606" width="5.140625" customWidth="1"/>
    <col min="3841" max="3842" width="6.140625" customWidth="1"/>
    <col min="3843" max="3843" width="5.7109375" customWidth="1"/>
    <col min="3844" max="3844" width="15.85546875" customWidth="1"/>
    <col min="3845" max="3862" width="5.140625" customWidth="1"/>
    <col min="4097" max="4098" width="6.140625" customWidth="1"/>
    <col min="4099" max="4099" width="5.7109375" customWidth="1"/>
    <col min="4100" max="4100" width="15.85546875" customWidth="1"/>
    <col min="4101" max="4118" width="5.140625" customWidth="1"/>
    <col min="4353" max="4354" width="6.140625" customWidth="1"/>
    <col min="4355" max="4355" width="5.7109375" customWidth="1"/>
    <col min="4356" max="4356" width="15.85546875" customWidth="1"/>
    <col min="4357" max="4374" width="5.140625" customWidth="1"/>
    <col min="4609" max="4610" width="6.140625" customWidth="1"/>
    <col min="4611" max="4611" width="5.7109375" customWidth="1"/>
    <col min="4612" max="4612" width="15.85546875" customWidth="1"/>
    <col min="4613" max="4630" width="5.140625" customWidth="1"/>
    <col min="4865" max="4866" width="6.140625" customWidth="1"/>
    <col min="4867" max="4867" width="5.7109375" customWidth="1"/>
    <col min="4868" max="4868" width="15.85546875" customWidth="1"/>
    <col min="4869" max="4886" width="5.140625" customWidth="1"/>
    <col min="5121" max="5122" width="6.140625" customWidth="1"/>
    <col min="5123" max="5123" width="5.7109375" customWidth="1"/>
    <col min="5124" max="5124" width="15.85546875" customWidth="1"/>
    <col min="5125" max="5142" width="5.140625" customWidth="1"/>
    <col min="5377" max="5378" width="6.140625" customWidth="1"/>
    <col min="5379" max="5379" width="5.7109375" customWidth="1"/>
    <col min="5380" max="5380" width="15.85546875" customWidth="1"/>
    <col min="5381" max="5398" width="5.140625" customWidth="1"/>
    <col min="5633" max="5634" width="6.140625" customWidth="1"/>
    <col min="5635" max="5635" width="5.7109375" customWidth="1"/>
    <col min="5636" max="5636" width="15.85546875" customWidth="1"/>
    <col min="5637" max="5654" width="5.140625" customWidth="1"/>
    <col min="5889" max="5890" width="6.140625" customWidth="1"/>
    <col min="5891" max="5891" width="5.7109375" customWidth="1"/>
    <col min="5892" max="5892" width="15.85546875" customWidth="1"/>
    <col min="5893" max="5910" width="5.140625" customWidth="1"/>
    <col min="6145" max="6146" width="6.140625" customWidth="1"/>
    <col min="6147" max="6147" width="5.7109375" customWidth="1"/>
    <col min="6148" max="6148" width="15.85546875" customWidth="1"/>
    <col min="6149" max="6166" width="5.140625" customWidth="1"/>
    <col min="6401" max="6402" width="6.140625" customWidth="1"/>
    <col min="6403" max="6403" width="5.7109375" customWidth="1"/>
    <col min="6404" max="6404" width="15.85546875" customWidth="1"/>
    <col min="6405" max="6422" width="5.140625" customWidth="1"/>
    <col min="6657" max="6658" width="6.140625" customWidth="1"/>
    <col min="6659" max="6659" width="5.7109375" customWidth="1"/>
    <col min="6660" max="6660" width="15.85546875" customWidth="1"/>
    <col min="6661" max="6678" width="5.140625" customWidth="1"/>
    <col min="6913" max="6914" width="6.140625" customWidth="1"/>
    <col min="6915" max="6915" width="5.7109375" customWidth="1"/>
    <col min="6916" max="6916" width="15.85546875" customWidth="1"/>
    <col min="6917" max="6934" width="5.140625" customWidth="1"/>
    <col min="7169" max="7170" width="6.140625" customWidth="1"/>
    <col min="7171" max="7171" width="5.7109375" customWidth="1"/>
    <col min="7172" max="7172" width="15.85546875" customWidth="1"/>
    <col min="7173" max="7190" width="5.140625" customWidth="1"/>
    <col min="7425" max="7426" width="6.140625" customWidth="1"/>
    <col min="7427" max="7427" width="5.7109375" customWidth="1"/>
    <col min="7428" max="7428" width="15.85546875" customWidth="1"/>
    <col min="7429" max="7446" width="5.140625" customWidth="1"/>
    <col min="7681" max="7682" width="6.140625" customWidth="1"/>
    <col min="7683" max="7683" width="5.7109375" customWidth="1"/>
    <col min="7684" max="7684" width="15.85546875" customWidth="1"/>
    <col min="7685" max="7702" width="5.140625" customWidth="1"/>
    <col min="7937" max="7938" width="6.140625" customWidth="1"/>
    <col min="7939" max="7939" width="5.7109375" customWidth="1"/>
    <col min="7940" max="7940" width="15.85546875" customWidth="1"/>
    <col min="7941" max="7958" width="5.140625" customWidth="1"/>
    <col min="8193" max="8194" width="6.140625" customWidth="1"/>
    <col min="8195" max="8195" width="5.7109375" customWidth="1"/>
    <col min="8196" max="8196" width="15.85546875" customWidth="1"/>
    <col min="8197" max="8214" width="5.140625" customWidth="1"/>
    <col min="8449" max="8450" width="6.140625" customWidth="1"/>
    <col min="8451" max="8451" width="5.7109375" customWidth="1"/>
    <col min="8452" max="8452" width="15.85546875" customWidth="1"/>
    <col min="8453" max="8470" width="5.140625" customWidth="1"/>
    <col min="8705" max="8706" width="6.140625" customWidth="1"/>
    <col min="8707" max="8707" width="5.7109375" customWidth="1"/>
    <col min="8708" max="8708" width="15.85546875" customWidth="1"/>
    <col min="8709" max="8726" width="5.140625" customWidth="1"/>
    <col min="8961" max="8962" width="6.140625" customWidth="1"/>
    <col min="8963" max="8963" width="5.7109375" customWidth="1"/>
    <col min="8964" max="8964" width="15.85546875" customWidth="1"/>
    <col min="8965" max="8982" width="5.140625" customWidth="1"/>
    <col min="9217" max="9218" width="6.140625" customWidth="1"/>
    <col min="9219" max="9219" width="5.7109375" customWidth="1"/>
    <col min="9220" max="9220" width="15.85546875" customWidth="1"/>
    <col min="9221" max="9238" width="5.140625" customWidth="1"/>
    <col min="9473" max="9474" width="6.140625" customWidth="1"/>
    <col min="9475" max="9475" width="5.7109375" customWidth="1"/>
    <col min="9476" max="9476" width="15.85546875" customWidth="1"/>
    <col min="9477" max="9494" width="5.140625" customWidth="1"/>
    <col min="9729" max="9730" width="6.140625" customWidth="1"/>
    <col min="9731" max="9731" width="5.7109375" customWidth="1"/>
    <col min="9732" max="9732" width="15.85546875" customWidth="1"/>
    <col min="9733" max="9750" width="5.140625" customWidth="1"/>
    <col min="9985" max="9986" width="6.140625" customWidth="1"/>
    <col min="9987" max="9987" width="5.7109375" customWidth="1"/>
    <col min="9988" max="9988" width="15.85546875" customWidth="1"/>
    <col min="9989" max="10006" width="5.140625" customWidth="1"/>
    <col min="10241" max="10242" width="6.140625" customWidth="1"/>
    <col min="10243" max="10243" width="5.7109375" customWidth="1"/>
    <col min="10244" max="10244" width="15.85546875" customWidth="1"/>
    <col min="10245" max="10262" width="5.140625" customWidth="1"/>
    <col min="10497" max="10498" width="6.140625" customWidth="1"/>
    <col min="10499" max="10499" width="5.7109375" customWidth="1"/>
    <col min="10500" max="10500" width="15.85546875" customWidth="1"/>
    <col min="10501" max="10518" width="5.140625" customWidth="1"/>
    <col min="10753" max="10754" width="6.140625" customWidth="1"/>
    <col min="10755" max="10755" width="5.7109375" customWidth="1"/>
    <col min="10756" max="10756" width="15.85546875" customWidth="1"/>
    <col min="10757" max="10774" width="5.140625" customWidth="1"/>
    <col min="11009" max="11010" width="6.140625" customWidth="1"/>
    <col min="11011" max="11011" width="5.7109375" customWidth="1"/>
    <col min="11012" max="11012" width="15.85546875" customWidth="1"/>
    <col min="11013" max="11030" width="5.140625" customWidth="1"/>
    <col min="11265" max="11266" width="6.140625" customWidth="1"/>
    <col min="11267" max="11267" width="5.7109375" customWidth="1"/>
    <col min="11268" max="11268" width="15.85546875" customWidth="1"/>
    <col min="11269" max="11286" width="5.140625" customWidth="1"/>
    <col min="11521" max="11522" width="6.140625" customWidth="1"/>
    <col min="11523" max="11523" width="5.7109375" customWidth="1"/>
    <col min="11524" max="11524" width="15.85546875" customWidth="1"/>
    <col min="11525" max="11542" width="5.140625" customWidth="1"/>
    <col min="11777" max="11778" width="6.140625" customWidth="1"/>
    <col min="11779" max="11779" width="5.7109375" customWidth="1"/>
    <col min="11780" max="11780" width="15.85546875" customWidth="1"/>
    <col min="11781" max="11798" width="5.140625" customWidth="1"/>
    <col min="12033" max="12034" width="6.140625" customWidth="1"/>
    <col min="12035" max="12035" width="5.7109375" customWidth="1"/>
    <col min="12036" max="12036" width="15.85546875" customWidth="1"/>
    <col min="12037" max="12054" width="5.140625" customWidth="1"/>
    <col min="12289" max="12290" width="6.140625" customWidth="1"/>
    <col min="12291" max="12291" width="5.7109375" customWidth="1"/>
    <col min="12292" max="12292" width="15.85546875" customWidth="1"/>
    <col min="12293" max="12310" width="5.140625" customWidth="1"/>
    <col min="12545" max="12546" width="6.140625" customWidth="1"/>
    <col min="12547" max="12547" width="5.7109375" customWidth="1"/>
    <col min="12548" max="12548" width="15.85546875" customWidth="1"/>
    <col min="12549" max="12566" width="5.140625" customWidth="1"/>
    <col min="12801" max="12802" width="6.140625" customWidth="1"/>
    <col min="12803" max="12803" width="5.7109375" customWidth="1"/>
    <col min="12804" max="12804" width="15.85546875" customWidth="1"/>
    <col min="12805" max="12822" width="5.140625" customWidth="1"/>
    <col min="13057" max="13058" width="6.140625" customWidth="1"/>
    <col min="13059" max="13059" width="5.7109375" customWidth="1"/>
    <col min="13060" max="13060" width="15.85546875" customWidth="1"/>
    <col min="13061" max="13078" width="5.140625" customWidth="1"/>
    <col min="13313" max="13314" width="6.140625" customWidth="1"/>
    <col min="13315" max="13315" width="5.7109375" customWidth="1"/>
    <col min="13316" max="13316" width="15.85546875" customWidth="1"/>
    <col min="13317" max="13334" width="5.140625" customWidth="1"/>
    <col min="13569" max="13570" width="6.140625" customWidth="1"/>
    <col min="13571" max="13571" width="5.7109375" customWidth="1"/>
    <col min="13572" max="13572" width="15.85546875" customWidth="1"/>
    <col min="13573" max="13590" width="5.140625" customWidth="1"/>
    <col min="13825" max="13826" width="6.140625" customWidth="1"/>
    <col min="13827" max="13827" width="5.7109375" customWidth="1"/>
    <col min="13828" max="13828" width="15.85546875" customWidth="1"/>
    <col min="13829" max="13846" width="5.140625" customWidth="1"/>
    <col min="14081" max="14082" width="6.140625" customWidth="1"/>
    <col min="14083" max="14083" width="5.7109375" customWidth="1"/>
    <col min="14084" max="14084" width="15.85546875" customWidth="1"/>
    <col min="14085" max="14102" width="5.140625" customWidth="1"/>
    <col min="14337" max="14338" width="6.140625" customWidth="1"/>
    <col min="14339" max="14339" width="5.7109375" customWidth="1"/>
    <col min="14340" max="14340" width="15.85546875" customWidth="1"/>
    <col min="14341" max="14358" width="5.140625" customWidth="1"/>
    <col min="14593" max="14594" width="6.140625" customWidth="1"/>
    <col min="14595" max="14595" width="5.7109375" customWidth="1"/>
    <col min="14596" max="14596" width="15.85546875" customWidth="1"/>
    <col min="14597" max="14614" width="5.140625" customWidth="1"/>
    <col min="14849" max="14850" width="6.140625" customWidth="1"/>
    <col min="14851" max="14851" width="5.7109375" customWidth="1"/>
    <col min="14852" max="14852" width="15.85546875" customWidth="1"/>
    <col min="14853" max="14870" width="5.140625" customWidth="1"/>
    <col min="15105" max="15106" width="6.140625" customWidth="1"/>
    <col min="15107" max="15107" width="5.7109375" customWidth="1"/>
    <col min="15108" max="15108" width="15.85546875" customWidth="1"/>
    <col min="15109" max="15126" width="5.140625" customWidth="1"/>
    <col min="15361" max="15362" width="6.140625" customWidth="1"/>
    <col min="15363" max="15363" width="5.7109375" customWidth="1"/>
    <col min="15364" max="15364" width="15.85546875" customWidth="1"/>
    <col min="15365" max="15382" width="5.140625" customWidth="1"/>
    <col min="15617" max="15618" width="6.140625" customWidth="1"/>
    <col min="15619" max="15619" width="5.7109375" customWidth="1"/>
    <col min="15620" max="15620" width="15.85546875" customWidth="1"/>
    <col min="15621" max="15638" width="5.140625" customWidth="1"/>
    <col min="15873" max="15874" width="6.140625" customWidth="1"/>
    <col min="15875" max="15875" width="5.7109375" customWidth="1"/>
    <col min="15876" max="15876" width="15.85546875" customWidth="1"/>
    <col min="15877" max="15894" width="5.140625" customWidth="1"/>
    <col min="16129" max="16130" width="6.140625" customWidth="1"/>
    <col min="16131" max="16131" width="5.7109375" customWidth="1"/>
    <col min="16132" max="16132" width="15.85546875" customWidth="1"/>
    <col min="16133" max="16150" width="5.140625" customWidth="1"/>
  </cols>
  <sheetData>
    <row r="1" spans="1:46" ht="26.25" x14ac:dyDescent="0.4">
      <c r="A1" s="372" t="s">
        <v>478</v>
      </c>
      <c r="D1" s="51"/>
    </row>
    <row r="2" spans="1:46" ht="20.25" x14ac:dyDescent="0.3">
      <c r="A2" s="52" t="s">
        <v>479</v>
      </c>
      <c r="D2" s="152" t="s">
        <v>475</v>
      </c>
      <c r="E2" s="364"/>
      <c r="F2" s="364"/>
      <c r="G2" s="364"/>
      <c r="H2" s="364"/>
      <c r="I2" s="364"/>
      <c r="J2" s="364"/>
      <c r="K2" s="364"/>
      <c r="L2" s="363"/>
      <c r="M2" s="364"/>
      <c r="N2" s="364"/>
      <c r="O2" s="365"/>
      <c r="P2" s="366"/>
      <c r="Q2" s="367"/>
      <c r="R2" s="365"/>
      <c r="S2" s="366"/>
      <c r="T2" s="367"/>
      <c r="U2" s="255"/>
      <c r="W2" s="368"/>
      <c r="X2" s="255"/>
      <c r="Z2" s="368"/>
    </row>
    <row r="3" spans="1:46" ht="13.5" thickBot="1" x14ac:dyDescent="0.25">
      <c r="Z3" s="53"/>
      <c r="AA3" s="53"/>
      <c r="AB3" s="54"/>
      <c r="AC3" s="54"/>
      <c r="AD3" s="54"/>
      <c r="AE3" s="54"/>
      <c r="AF3" s="54"/>
      <c r="AG3" s="54"/>
      <c r="AH3" s="54"/>
      <c r="AI3" s="54"/>
      <c r="AJ3" s="54"/>
      <c r="AK3" s="54"/>
      <c r="AL3" s="54"/>
      <c r="AM3" s="53"/>
      <c r="AN3" s="55"/>
      <c r="AO3" s="56"/>
      <c r="AP3" s="56"/>
      <c r="AQ3" s="56"/>
      <c r="AR3" s="56"/>
      <c r="AS3" s="56"/>
      <c r="AT3" s="56"/>
    </row>
    <row r="4" spans="1:46" ht="18.75" thickBot="1" x14ac:dyDescent="0.3">
      <c r="A4" s="57" t="s">
        <v>12</v>
      </c>
      <c r="B4" s="400" t="s">
        <v>186</v>
      </c>
      <c r="C4" s="401"/>
      <c r="D4" s="402"/>
      <c r="E4" s="400" t="s">
        <v>187</v>
      </c>
      <c r="F4" s="401"/>
      <c r="G4" s="402"/>
      <c r="H4" s="400" t="s">
        <v>188</v>
      </c>
      <c r="I4" s="401"/>
      <c r="J4" s="402"/>
      <c r="K4" s="400" t="s">
        <v>189</v>
      </c>
      <c r="L4" s="401"/>
      <c r="M4" s="402"/>
      <c r="N4" s="400" t="s">
        <v>190</v>
      </c>
      <c r="O4" s="401"/>
      <c r="P4" s="402"/>
      <c r="Q4" s="400" t="s">
        <v>191</v>
      </c>
      <c r="R4" s="401"/>
      <c r="S4" s="403"/>
      <c r="T4" s="395" t="s">
        <v>192</v>
      </c>
      <c r="U4" s="401"/>
      <c r="V4" s="402"/>
      <c r="W4" s="58" t="s">
        <v>193</v>
      </c>
      <c r="X4" s="59" t="s">
        <v>194</v>
      </c>
      <c r="Z4" s="53"/>
      <c r="AA4" s="53" t="s">
        <v>193</v>
      </c>
      <c r="AB4" s="54"/>
      <c r="AC4" s="54"/>
      <c r="AD4" s="54"/>
      <c r="AE4" s="54"/>
      <c r="AF4" s="54" t="s">
        <v>195</v>
      </c>
      <c r="AG4" s="54" t="s">
        <v>196</v>
      </c>
      <c r="AH4" s="54"/>
      <c r="AI4" s="54"/>
      <c r="AJ4" s="54"/>
      <c r="AK4" s="54"/>
      <c r="AL4" s="54"/>
      <c r="AM4" s="53"/>
      <c r="AN4" s="60"/>
      <c r="AO4" s="53"/>
      <c r="AP4" s="53"/>
      <c r="AQ4">
        <v>2</v>
      </c>
      <c r="AR4" t="str">
        <f>AA4</f>
        <v>Poäng</v>
      </c>
      <c r="AS4" t="str">
        <f>CONCATENATE(AB4," ",AC4)</f>
        <v xml:space="preserve"> </v>
      </c>
      <c r="AT4">
        <f>AM4</f>
        <v>0</v>
      </c>
    </row>
    <row r="5" spans="1:46" ht="13.5" thickTop="1" x14ac:dyDescent="0.2">
      <c r="A5" s="61"/>
      <c r="B5" s="62"/>
      <c r="C5" s="63">
        <f>VLOOKUP($B5,Namn,4)</f>
        <v>0</v>
      </c>
      <c r="D5" s="64">
        <f>VLOOKUP($B5,Namn,5)</f>
        <v>0</v>
      </c>
      <c r="E5" s="62">
        <v>2</v>
      </c>
      <c r="F5" s="62"/>
      <c r="G5" s="65"/>
      <c r="H5" s="66">
        <v>6</v>
      </c>
      <c r="I5" s="66"/>
      <c r="J5" s="67"/>
      <c r="K5" s="62">
        <v>4</v>
      </c>
      <c r="L5" s="62"/>
      <c r="M5" s="65"/>
      <c r="N5" s="62">
        <v>5</v>
      </c>
      <c r="O5" s="62"/>
      <c r="P5" s="65"/>
      <c r="Q5" s="62">
        <v>3</v>
      </c>
      <c r="R5" s="62"/>
      <c r="S5" s="62"/>
      <c r="T5" s="68"/>
      <c r="U5" s="62"/>
      <c r="V5" s="65">
        <f>T7-V7</f>
        <v>0</v>
      </c>
      <c r="W5" s="65"/>
      <c r="X5" s="69"/>
      <c r="Z5" s="53"/>
      <c r="AA5" s="53" t="s">
        <v>197</v>
      </c>
      <c r="AB5" s="53" t="s">
        <v>198</v>
      </c>
      <c r="AC5" s="53" t="s">
        <v>199</v>
      </c>
      <c r="AD5" s="53" t="s">
        <v>200</v>
      </c>
      <c r="AE5" s="53" t="s">
        <v>201</v>
      </c>
      <c r="AF5" s="53"/>
      <c r="AG5" s="53"/>
      <c r="AH5" s="53"/>
      <c r="AI5" s="53"/>
      <c r="AJ5" s="53"/>
      <c r="AK5" s="53"/>
      <c r="AL5" s="53"/>
      <c r="AM5" s="53"/>
      <c r="AN5" s="53"/>
      <c r="AO5" s="53"/>
      <c r="AP5" s="53"/>
    </row>
    <row r="6" spans="1:46" ht="15" x14ac:dyDescent="0.2">
      <c r="A6" s="61"/>
      <c r="B6" s="261" t="s">
        <v>468</v>
      </c>
      <c r="C6" s="70"/>
      <c r="D6" s="71"/>
      <c r="E6" s="72"/>
      <c r="F6" s="72" t="s">
        <v>202</v>
      </c>
      <c r="G6" s="73"/>
      <c r="H6" s="72"/>
      <c r="I6" s="72"/>
      <c r="J6" s="73"/>
      <c r="K6" s="72"/>
      <c r="L6" s="72" t="s">
        <v>202</v>
      </c>
      <c r="M6" s="73"/>
      <c r="N6" s="72"/>
      <c r="O6" s="72" t="s">
        <v>202</v>
      </c>
      <c r="P6" s="73"/>
      <c r="Q6" s="72"/>
      <c r="R6" s="72" t="s">
        <v>202</v>
      </c>
      <c r="S6" s="72"/>
      <c r="T6" s="68"/>
      <c r="U6" s="62"/>
      <c r="V6" s="65"/>
      <c r="W6" s="74">
        <f>SUM(AA6:AE6)</f>
        <v>0</v>
      </c>
      <c r="X6" s="75">
        <f>IF(C6="FRI","",IF($E$6="",0,RANK(AF6,$AF$6:$AG$22)))</f>
        <v>0</v>
      </c>
      <c r="Z6" s="53"/>
      <c r="AA6" s="76">
        <f>IF(E6=12,1,0)+IF(E7=12,1,0)</f>
        <v>0</v>
      </c>
      <c r="AB6" s="76">
        <f>IF(H6=12,1,0)+IF(H7=12,1,0)</f>
        <v>0</v>
      </c>
      <c r="AC6" s="76">
        <f>IF(K6=12,1,0)+IF(K7=12,1,0)</f>
        <v>0</v>
      </c>
      <c r="AD6" s="76">
        <f>IF(N6=12,1,0)+IF(N7=12,1,0)</f>
        <v>0</v>
      </c>
      <c r="AE6" s="76">
        <f>IF(Q6=12,1,0)+IF(Q7=12,1,0)</f>
        <v>0</v>
      </c>
      <c r="AF6" s="76">
        <f>IF(C6="FRI",-99999,1000*SUM(AA6:AE6)+V5*10-AG6)</f>
        <v>0</v>
      </c>
      <c r="AG6" s="77"/>
      <c r="AH6" s="53"/>
      <c r="AI6" s="53"/>
      <c r="AJ6" s="53"/>
      <c r="AK6" s="53"/>
      <c r="AL6" s="53"/>
      <c r="AM6" s="53"/>
      <c r="AN6" s="53"/>
      <c r="AO6" s="53"/>
      <c r="AP6" s="53"/>
    </row>
    <row r="7" spans="1:46" ht="18" x14ac:dyDescent="0.25">
      <c r="A7" s="78">
        <v>1</v>
      </c>
      <c r="B7" s="84"/>
      <c r="C7" s="398"/>
      <c r="D7" s="399"/>
      <c r="E7" s="80"/>
      <c r="F7" s="81" t="s">
        <v>202</v>
      </c>
      <c r="G7" s="82"/>
      <c r="H7" s="80"/>
      <c r="I7" s="81" t="s">
        <v>202</v>
      </c>
      <c r="J7" s="82"/>
      <c r="K7" s="80"/>
      <c r="L7" s="81" t="s">
        <v>202</v>
      </c>
      <c r="M7" s="82"/>
      <c r="N7" s="80"/>
      <c r="O7" s="81" t="s">
        <v>202</v>
      </c>
      <c r="P7" s="82"/>
      <c r="Q7" s="80"/>
      <c r="R7" s="81" t="s">
        <v>202</v>
      </c>
      <c r="S7" s="80"/>
      <c r="T7" s="83">
        <f>E6+E7+K6+K7+N6+N7+Q6+Q7+H6+H7</f>
        <v>0</v>
      </c>
      <c r="U7" s="84" t="s">
        <v>202</v>
      </c>
      <c r="V7" s="85">
        <f>G6+G7+M6+M7+P6+P7+S6+S7+J6+J7</f>
        <v>0</v>
      </c>
      <c r="W7" s="86"/>
      <c r="X7" s="87"/>
      <c r="Z7" s="53"/>
      <c r="AA7" s="53"/>
      <c r="AB7" s="53"/>
      <c r="AC7" s="53"/>
      <c r="AD7" s="53"/>
      <c r="AE7" s="53"/>
      <c r="AF7" s="53"/>
      <c r="AG7" s="53"/>
    </row>
    <row r="8" spans="1:46" ht="15" x14ac:dyDescent="0.2">
      <c r="A8" s="61"/>
      <c r="B8" s="261"/>
      <c r="C8" s="70"/>
      <c r="D8" s="71"/>
      <c r="E8" s="66">
        <v>1</v>
      </c>
      <c r="F8" s="66"/>
      <c r="G8" s="67"/>
      <c r="H8" s="66">
        <v>5</v>
      </c>
      <c r="I8" s="66"/>
      <c r="J8" s="67"/>
      <c r="K8" s="66">
        <v>6</v>
      </c>
      <c r="L8" s="66"/>
      <c r="M8" s="67"/>
      <c r="N8" s="66">
        <v>3</v>
      </c>
      <c r="O8" s="66"/>
      <c r="P8" s="67"/>
      <c r="Q8" s="66">
        <v>4</v>
      </c>
      <c r="R8" s="66"/>
      <c r="S8" s="66"/>
      <c r="T8" s="68"/>
      <c r="U8" s="62"/>
      <c r="V8" s="65">
        <f>T10-V10</f>
        <v>0</v>
      </c>
      <c r="W8" s="88"/>
      <c r="X8" s="75"/>
      <c r="Z8" s="53"/>
      <c r="AA8" s="53"/>
      <c r="AB8" s="53"/>
      <c r="AC8" s="53"/>
      <c r="AD8" s="53"/>
      <c r="AE8" s="53"/>
      <c r="AF8" s="53"/>
      <c r="AG8" s="53"/>
    </row>
    <row r="9" spans="1:46" ht="15" x14ac:dyDescent="0.2">
      <c r="A9" s="61"/>
      <c r="B9" s="261" t="s">
        <v>469</v>
      </c>
      <c r="C9" s="70"/>
      <c r="D9" s="71"/>
      <c r="E9" s="72">
        <f>G6</f>
        <v>0</v>
      </c>
      <c r="F9" s="72" t="s">
        <v>202</v>
      </c>
      <c r="G9" s="73">
        <f>E6</f>
        <v>0</v>
      </c>
      <c r="H9" s="72"/>
      <c r="I9" s="72" t="s">
        <v>202</v>
      </c>
      <c r="J9" s="73"/>
      <c r="K9" s="72"/>
      <c r="L9" s="72"/>
      <c r="M9" s="73"/>
      <c r="N9" s="72"/>
      <c r="O9" s="72" t="s">
        <v>202</v>
      </c>
      <c r="P9" s="73"/>
      <c r="Q9" s="72"/>
      <c r="R9" s="72" t="s">
        <v>202</v>
      </c>
      <c r="S9" s="72"/>
      <c r="T9" s="68"/>
      <c r="U9" s="62"/>
      <c r="V9" s="65"/>
      <c r="W9" s="74">
        <f>SUM(AA9:AE9)</f>
        <v>0</v>
      </c>
      <c r="X9" s="75">
        <f>IF(C9="FRI","",IF($E$6="",0,RANK(AF9,$AF$6:$AG$22)))</f>
        <v>0</v>
      </c>
      <c r="Z9" s="53"/>
      <c r="AA9" s="76">
        <f>IF(E9=12,1,0)+IF(E10=12,1,0)</f>
        <v>0</v>
      </c>
      <c r="AB9" s="76">
        <f>IF(H9=12,1,0)+IF(H10=12,1,0)</f>
        <v>0</v>
      </c>
      <c r="AC9" s="76">
        <f>IF(K9=12,1,0)+IF(K10=12,1,0)</f>
        <v>0</v>
      </c>
      <c r="AD9" s="76">
        <f>IF(N9=12,1,0)+IF(N10=12,1,0)</f>
        <v>0</v>
      </c>
      <c r="AE9" s="76">
        <f>IF(Q9=12,1,0)+IF(Q10=12,1,0)</f>
        <v>0</v>
      </c>
      <c r="AF9" s="76">
        <f>IF(C9="FRI",-99999,1000*SUM(AA9:AE9)+V8*10-AG9)</f>
        <v>0</v>
      </c>
      <c r="AG9" s="77"/>
    </row>
    <row r="10" spans="1:46" ht="18" x14ac:dyDescent="0.25">
      <c r="A10" s="78">
        <v>2</v>
      </c>
      <c r="B10" s="84"/>
      <c r="C10" s="398"/>
      <c r="D10" s="399"/>
      <c r="E10" s="89">
        <f>G7</f>
        <v>0</v>
      </c>
      <c r="F10" s="89" t="s">
        <v>202</v>
      </c>
      <c r="G10" s="90">
        <f>E7</f>
        <v>0</v>
      </c>
      <c r="H10" s="80"/>
      <c r="I10" s="81" t="s">
        <v>202</v>
      </c>
      <c r="J10" s="82"/>
      <c r="K10" s="80"/>
      <c r="L10" s="81" t="s">
        <v>202</v>
      </c>
      <c r="M10" s="82"/>
      <c r="N10" s="80"/>
      <c r="O10" s="81" t="s">
        <v>202</v>
      </c>
      <c r="P10" s="82"/>
      <c r="Q10" s="80"/>
      <c r="R10" s="81" t="s">
        <v>202</v>
      </c>
      <c r="S10" s="80"/>
      <c r="T10" s="83">
        <f>E9+E10+K9+K10+N9+N10+Q9+Q10+H9+H10</f>
        <v>0</v>
      </c>
      <c r="U10" s="84" t="s">
        <v>202</v>
      </c>
      <c r="V10" s="85">
        <f>G9+G10+M9+M10+P9+P10+S9+S10+J9+J10</f>
        <v>0</v>
      </c>
      <c r="W10" s="86"/>
      <c r="X10" s="87"/>
      <c r="Z10" s="53"/>
      <c r="AA10" s="53"/>
      <c r="AB10" s="53"/>
      <c r="AC10" s="53"/>
      <c r="AD10" s="53"/>
      <c r="AE10" s="53"/>
      <c r="AF10" s="53"/>
      <c r="AG10" s="53"/>
    </row>
    <row r="11" spans="1:46" ht="15" x14ac:dyDescent="0.2">
      <c r="A11" s="61"/>
      <c r="B11" s="261"/>
      <c r="C11" s="70"/>
      <c r="D11" s="71"/>
      <c r="E11" s="66">
        <v>6</v>
      </c>
      <c r="F11" s="66"/>
      <c r="G11" s="67"/>
      <c r="H11" s="66">
        <v>4</v>
      </c>
      <c r="I11" s="66"/>
      <c r="J11" s="67"/>
      <c r="K11" s="66">
        <v>5</v>
      </c>
      <c r="L11" s="66"/>
      <c r="M11" s="67"/>
      <c r="N11" s="66">
        <v>2</v>
      </c>
      <c r="O11" s="66"/>
      <c r="P11" s="67"/>
      <c r="Q11" s="66">
        <v>1</v>
      </c>
      <c r="R11" s="66"/>
      <c r="S11" s="66"/>
      <c r="T11" s="68"/>
      <c r="U11" s="62"/>
      <c r="V11" s="65">
        <f>T13-V13</f>
        <v>0</v>
      </c>
      <c r="W11" s="91"/>
      <c r="X11" s="75"/>
      <c r="Z11" s="53"/>
      <c r="AA11" s="53"/>
      <c r="AB11" s="53"/>
      <c r="AC11" s="53"/>
      <c r="AD11" s="53"/>
      <c r="AE11" s="53"/>
      <c r="AF11" s="53"/>
      <c r="AG11" s="53"/>
    </row>
    <row r="12" spans="1:46" ht="15" x14ac:dyDescent="0.2">
      <c r="A12" s="61"/>
      <c r="B12" s="261" t="s">
        <v>70</v>
      </c>
      <c r="C12" s="70"/>
      <c r="D12" s="71"/>
      <c r="E12" s="72"/>
      <c r="F12" s="72"/>
      <c r="G12" s="73"/>
      <c r="H12" s="72"/>
      <c r="I12" s="72" t="s">
        <v>202</v>
      </c>
      <c r="J12" s="73"/>
      <c r="K12" s="72"/>
      <c r="L12" s="72" t="s">
        <v>202</v>
      </c>
      <c r="M12" s="73"/>
      <c r="N12" s="72">
        <f>P9</f>
        <v>0</v>
      </c>
      <c r="O12" s="72" t="s">
        <v>202</v>
      </c>
      <c r="P12" s="73">
        <f>N9</f>
        <v>0</v>
      </c>
      <c r="Q12" s="72">
        <f>S6</f>
        <v>0</v>
      </c>
      <c r="R12" s="72" t="s">
        <v>202</v>
      </c>
      <c r="S12" s="72">
        <f>Q6</f>
        <v>0</v>
      </c>
      <c r="T12" s="68"/>
      <c r="U12" s="62"/>
      <c r="V12" s="65"/>
      <c r="W12" s="74">
        <f>SUM(AA12:AE12)</f>
        <v>0</v>
      </c>
      <c r="X12" s="75">
        <f>IF(C12="FRI","",IF($E$6="",0,RANK(AF12,$AF$6:$AG$22)))</f>
        <v>0</v>
      </c>
      <c r="Z12" s="53"/>
      <c r="AA12" s="76">
        <f>IF(E12=12,1,0)+IF(E13=12,1,0)</f>
        <v>0</v>
      </c>
      <c r="AB12" s="76">
        <f>IF(H12=12,1,0)+IF(H13=12,1,0)</f>
        <v>0</v>
      </c>
      <c r="AC12" s="76">
        <f>IF(K12=12,1,0)+IF(K13=12,1,0)</f>
        <v>0</v>
      </c>
      <c r="AD12" s="76">
        <f>IF(N12=12,1,0)+IF(N13=12,1,0)</f>
        <v>0</v>
      </c>
      <c r="AE12" s="76">
        <f>IF(Q12=12,1,0)+IF(Q13=12,1,0)</f>
        <v>0</v>
      </c>
      <c r="AF12" s="76">
        <f>IF(C12="FRI",-99999,1000*SUM(AA12:AE12)+V11*10-AG12)</f>
        <v>0</v>
      </c>
      <c r="AG12" s="77"/>
    </row>
    <row r="13" spans="1:46" ht="18" x14ac:dyDescent="0.25">
      <c r="A13" s="78">
        <v>3</v>
      </c>
      <c r="B13" s="84"/>
      <c r="C13" s="398"/>
      <c r="D13" s="399"/>
      <c r="E13" s="80"/>
      <c r="F13" s="81" t="s">
        <v>202</v>
      </c>
      <c r="G13" s="82"/>
      <c r="H13" s="80"/>
      <c r="I13" s="81" t="s">
        <v>202</v>
      </c>
      <c r="J13" s="82"/>
      <c r="K13" s="80"/>
      <c r="L13" s="81" t="s">
        <v>202</v>
      </c>
      <c r="M13" s="82"/>
      <c r="N13" s="81">
        <f>P10</f>
        <v>0</v>
      </c>
      <c r="O13" s="81" t="s">
        <v>202</v>
      </c>
      <c r="P13" s="92">
        <f>N10</f>
        <v>0</v>
      </c>
      <c r="Q13" s="81">
        <f>S7</f>
        <v>0</v>
      </c>
      <c r="R13" s="81" t="s">
        <v>202</v>
      </c>
      <c r="S13" s="81">
        <f>Q7</f>
        <v>0</v>
      </c>
      <c r="T13" s="83">
        <f>E12+E13+K12+K13+N12+N13+Q12+Q13+H12+H13</f>
        <v>0</v>
      </c>
      <c r="U13" s="84" t="s">
        <v>202</v>
      </c>
      <c r="V13" s="85">
        <f>G12+G13+M12+M13+P12+P13+S12+S13+J12+J13</f>
        <v>0</v>
      </c>
      <c r="W13" s="86"/>
      <c r="X13" s="87"/>
      <c r="Z13" s="53"/>
      <c r="AA13" s="53"/>
      <c r="AB13" s="53"/>
      <c r="AC13" s="53"/>
      <c r="AD13" s="53"/>
      <c r="AE13" s="53"/>
      <c r="AF13" s="53"/>
      <c r="AG13" s="53"/>
    </row>
    <row r="14" spans="1:46" ht="15" x14ac:dyDescent="0.2">
      <c r="A14" s="61"/>
      <c r="B14" s="261"/>
      <c r="C14" s="70"/>
      <c r="D14" s="71"/>
      <c r="E14" s="66">
        <v>5</v>
      </c>
      <c r="F14" s="66"/>
      <c r="G14" s="67"/>
      <c r="H14" s="66">
        <v>3</v>
      </c>
      <c r="I14" s="66"/>
      <c r="J14" s="67"/>
      <c r="K14" s="66">
        <v>1</v>
      </c>
      <c r="L14" s="66"/>
      <c r="M14" s="67"/>
      <c r="N14" s="66">
        <v>6</v>
      </c>
      <c r="O14" s="66"/>
      <c r="P14" s="67"/>
      <c r="Q14" s="66">
        <v>2</v>
      </c>
      <c r="R14" s="66"/>
      <c r="S14" s="66"/>
      <c r="T14" s="68"/>
      <c r="U14" s="62"/>
      <c r="V14" s="65">
        <f>T16-V16</f>
        <v>0</v>
      </c>
      <c r="W14" s="91"/>
      <c r="X14" s="75"/>
      <c r="Z14" s="53"/>
      <c r="AA14" s="53"/>
      <c r="AB14" s="53"/>
      <c r="AC14" s="53"/>
      <c r="AD14" s="53"/>
      <c r="AE14" s="53"/>
      <c r="AF14" s="53"/>
      <c r="AG14" s="53"/>
    </row>
    <row r="15" spans="1:46" ht="15" x14ac:dyDescent="0.2">
      <c r="A15" s="61"/>
      <c r="B15" s="261" t="s">
        <v>116</v>
      </c>
      <c r="C15" s="70"/>
      <c r="D15" s="71"/>
      <c r="E15" s="72"/>
      <c r="F15" s="72" t="s">
        <v>202</v>
      </c>
      <c r="G15" s="73"/>
      <c r="H15" s="72">
        <f>J12</f>
        <v>0</v>
      </c>
      <c r="I15" s="72" t="s">
        <v>202</v>
      </c>
      <c r="J15" s="73">
        <f>H12</f>
        <v>0</v>
      </c>
      <c r="K15" s="72">
        <f>M6</f>
        <v>0</v>
      </c>
      <c r="L15" s="72" t="s">
        <v>202</v>
      </c>
      <c r="M15" s="73">
        <f>K6</f>
        <v>0</v>
      </c>
      <c r="N15" s="72"/>
      <c r="O15" s="72"/>
      <c r="P15" s="73"/>
      <c r="Q15" s="72">
        <f>S9</f>
        <v>0</v>
      </c>
      <c r="R15" s="72" t="s">
        <v>202</v>
      </c>
      <c r="S15" s="72">
        <f>Q9</f>
        <v>0</v>
      </c>
      <c r="T15" s="68"/>
      <c r="U15" s="62"/>
      <c r="V15" s="65"/>
      <c r="W15" s="74">
        <f>SUM(AA15:AE15)</f>
        <v>0</v>
      </c>
      <c r="X15" s="75">
        <f>IF(C15="FRI","",IF($E$6="",0,RANK(AF15,$AF$6:$AG$22)))</f>
        <v>0</v>
      </c>
      <c r="Z15" s="53"/>
      <c r="AA15" s="76">
        <f>IF(E15=12,1,0)+IF(E16=12,1,0)</f>
        <v>0</v>
      </c>
      <c r="AB15" s="76">
        <f>IF(H15=12,1,0)+IF(H16=12,1,0)</f>
        <v>0</v>
      </c>
      <c r="AC15" s="76">
        <f>IF(K15=12,1,0)+IF(K16=12,1,0)</f>
        <v>0</v>
      </c>
      <c r="AD15" s="76">
        <f>IF(N15=12,1,0)+IF(N16=12,1,0)</f>
        <v>0</v>
      </c>
      <c r="AE15" s="76">
        <f>IF(Q15=12,1,0)+IF(Q16=12,1,0)</f>
        <v>0</v>
      </c>
      <c r="AF15" s="76">
        <f>IF(C15="FRI",-99999,1000*SUM(AA15:AE15)+V14*10-AG15)</f>
        <v>0</v>
      </c>
      <c r="AG15" s="77"/>
    </row>
    <row r="16" spans="1:46" ht="18" x14ac:dyDescent="0.25">
      <c r="A16" s="78">
        <v>4</v>
      </c>
      <c r="B16" s="84"/>
      <c r="C16" s="398"/>
      <c r="D16" s="399"/>
      <c r="E16" s="80"/>
      <c r="F16" s="81" t="s">
        <v>202</v>
      </c>
      <c r="G16" s="82"/>
      <c r="H16" s="81">
        <f>J13</f>
        <v>0</v>
      </c>
      <c r="I16" s="81" t="s">
        <v>202</v>
      </c>
      <c r="J16" s="92">
        <f>H13</f>
        <v>0</v>
      </c>
      <c r="K16" s="81">
        <f>M7</f>
        <v>0</v>
      </c>
      <c r="L16" s="81" t="s">
        <v>202</v>
      </c>
      <c r="M16" s="92">
        <f>K7</f>
        <v>0</v>
      </c>
      <c r="N16" s="80"/>
      <c r="O16" s="81" t="s">
        <v>203</v>
      </c>
      <c r="P16" s="82"/>
      <c r="Q16" s="81">
        <f>S10</f>
        <v>0</v>
      </c>
      <c r="R16" s="81" t="s">
        <v>202</v>
      </c>
      <c r="S16" s="81">
        <f>Q10</f>
        <v>0</v>
      </c>
      <c r="T16" s="83">
        <f>E15+E16+K15+K16+N15+N16+Q15+Q16+H15+H16</f>
        <v>0</v>
      </c>
      <c r="U16" s="84" t="s">
        <v>202</v>
      </c>
      <c r="V16" s="85">
        <f>G15+G16+M15+M16+P15+P16+S15+S16+J15+J16</f>
        <v>0</v>
      </c>
      <c r="W16" s="86"/>
      <c r="X16" s="87"/>
      <c r="Z16" s="53"/>
      <c r="AA16" s="53"/>
      <c r="AB16" s="53"/>
      <c r="AC16" s="53"/>
      <c r="AD16" s="53"/>
      <c r="AE16" s="53"/>
      <c r="AF16" s="53"/>
      <c r="AG16" s="53"/>
    </row>
    <row r="17" spans="1:33" ht="15" x14ac:dyDescent="0.2">
      <c r="A17" s="61"/>
      <c r="B17" s="261"/>
      <c r="C17" s="70"/>
      <c r="D17" s="71"/>
      <c r="E17" s="66">
        <v>4</v>
      </c>
      <c r="F17" s="66"/>
      <c r="G17" s="67"/>
      <c r="H17" s="66">
        <v>2</v>
      </c>
      <c r="I17" s="66"/>
      <c r="J17" s="67"/>
      <c r="K17" s="66">
        <v>3</v>
      </c>
      <c r="L17" s="66"/>
      <c r="M17" s="67"/>
      <c r="N17" s="66">
        <v>1</v>
      </c>
      <c r="O17" s="66"/>
      <c r="P17" s="67"/>
      <c r="Q17" s="66">
        <v>6</v>
      </c>
      <c r="R17" s="66"/>
      <c r="S17" s="66"/>
      <c r="T17" s="68"/>
      <c r="U17" s="62"/>
      <c r="V17" s="65">
        <f>T19-V19</f>
        <v>0</v>
      </c>
      <c r="W17" s="91"/>
      <c r="X17" s="75"/>
      <c r="Z17" s="53"/>
      <c r="AA17" s="53"/>
      <c r="AB17" s="53"/>
      <c r="AC17" s="53"/>
      <c r="AD17" s="53"/>
      <c r="AE17" s="53"/>
      <c r="AF17" s="53"/>
      <c r="AG17" s="53"/>
    </row>
    <row r="18" spans="1:33" ht="15" x14ac:dyDescent="0.2">
      <c r="A18" s="61"/>
      <c r="B18" s="261" t="s">
        <v>144</v>
      </c>
      <c r="C18" s="70"/>
      <c r="D18" s="71"/>
      <c r="E18" s="72">
        <f>G15</f>
        <v>0</v>
      </c>
      <c r="F18" s="72" t="s">
        <v>202</v>
      </c>
      <c r="G18" s="73">
        <f>E15</f>
        <v>0</v>
      </c>
      <c r="H18" s="72">
        <f>J9</f>
        <v>0</v>
      </c>
      <c r="I18" s="72" t="s">
        <v>202</v>
      </c>
      <c r="J18" s="73">
        <f>H9</f>
        <v>0</v>
      </c>
      <c r="K18" s="72">
        <f>M12</f>
        <v>0</v>
      </c>
      <c r="L18" s="72" t="s">
        <v>202</v>
      </c>
      <c r="M18" s="73">
        <f>K12</f>
        <v>0</v>
      </c>
      <c r="N18" s="72">
        <f>P6</f>
        <v>0</v>
      </c>
      <c r="O18" s="72" t="s">
        <v>202</v>
      </c>
      <c r="P18" s="73">
        <f>N6</f>
        <v>0</v>
      </c>
      <c r="Q18" s="72"/>
      <c r="R18" s="72"/>
      <c r="S18" s="72"/>
      <c r="T18" s="68"/>
      <c r="U18" s="62"/>
      <c r="V18" s="65"/>
      <c r="W18" s="74">
        <f>SUM(AA18:AE18)</f>
        <v>0</v>
      </c>
      <c r="X18" s="75">
        <f>IF(C18="FRI","",IF($E$6="",0,RANK(AF18,$AF$6:$AG$22)))</f>
        <v>0</v>
      </c>
      <c r="Z18" s="53"/>
      <c r="AA18" s="76">
        <f>IF(E18=12,1,0)+IF(E19=12,1,0)</f>
        <v>0</v>
      </c>
      <c r="AB18" s="76">
        <f>IF(H18=12,1,0)+IF(H19=12,1,0)</f>
        <v>0</v>
      </c>
      <c r="AC18" s="76">
        <f>IF(K18=12,1,0)+IF(K19=12,1,0)</f>
        <v>0</v>
      </c>
      <c r="AD18" s="76">
        <f>IF(N18=12,1,0)+IF(N19=12,1,0)</f>
        <v>0</v>
      </c>
      <c r="AE18" s="76">
        <f>IF(Q18=12,1,0)+IF(Q19=12,1,0)</f>
        <v>0</v>
      </c>
      <c r="AF18" s="76">
        <f>IF(C18="FRI",-99999,1000*SUM(AA18:AE18)+V17*10-AG18)</f>
        <v>0</v>
      </c>
      <c r="AG18" s="77"/>
    </row>
    <row r="19" spans="1:33" ht="18" x14ac:dyDescent="0.25">
      <c r="A19" s="78">
        <v>5</v>
      </c>
      <c r="B19" s="84"/>
      <c r="C19" s="398"/>
      <c r="D19" s="399"/>
      <c r="E19" s="81">
        <f>G16</f>
        <v>0</v>
      </c>
      <c r="F19" s="81" t="s">
        <v>202</v>
      </c>
      <c r="G19" s="92">
        <f>E16</f>
        <v>0</v>
      </c>
      <c r="H19" s="81">
        <f>J10</f>
        <v>0</v>
      </c>
      <c r="I19" s="81" t="s">
        <v>202</v>
      </c>
      <c r="J19" s="92">
        <f>H10</f>
        <v>0</v>
      </c>
      <c r="K19" s="81">
        <f>M13</f>
        <v>0</v>
      </c>
      <c r="L19" s="81" t="s">
        <v>202</v>
      </c>
      <c r="M19" s="92">
        <f>K13</f>
        <v>0</v>
      </c>
      <c r="N19" s="81">
        <f>P7</f>
        <v>0</v>
      </c>
      <c r="O19" s="81" t="s">
        <v>202</v>
      </c>
      <c r="P19" s="92">
        <f>N7</f>
        <v>0</v>
      </c>
      <c r="Q19" s="80"/>
      <c r="R19" s="81" t="s">
        <v>202</v>
      </c>
      <c r="S19" s="80"/>
      <c r="T19" s="83">
        <f>E18+E19+K18+K19+N18+N19+Q18+Q19+H18+H19</f>
        <v>0</v>
      </c>
      <c r="U19" s="84" t="s">
        <v>202</v>
      </c>
      <c r="V19" s="85">
        <f>G18+G19+M18+M19+P18+P19+S18+S19+J18+J19</f>
        <v>0</v>
      </c>
      <c r="W19" s="86"/>
      <c r="X19" s="87"/>
      <c r="Z19" s="53"/>
      <c r="AA19" s="53"/>
      <c r="AB19" s="53"/>
      <c r="AC19" s="53"/>
      <c r="AD19" s="53"/>
      <c r="AE19" s="53"/>
      <c r="AF19" s="53"/>
      <c r="AG19" s="53"/>
    </row>
    <row r="20" spans="1:33" ht="15" x14ac:dyDescent="0.2">
      <c r="A20" s="61"/>
      <c r="B20" s="261"/>
      <c r="C20" s="70"/>
      <c r="D20" s="71"/>
      <c r="E20" s="66">
        <v>3</v>
      </c>
      <c r="F20" s="66"/>
      <c r="G20" s="67"/>
      <c r="H20" s="66">
        <v>1</v>
      </c>
      <c r="I20" s="66"/>
      <c r="J20" s="67"/>
      <c r="K20" s="66">
        <v>2</v>
      </c>
      <c r="L20" s="66"/>
      <c r="M20" s="67"/>
      <c r="N20" s="66">
        <v>4</v>
      </c>
      <c r="O20" s="66"/>
      <c r="P20" s="67"/>
      <c r="Q20" s="66">
        <v>5</v>
      </c>
      <c r="R20" s="66"/>
      <c r="S20" s="66"/>
      <c r="T20" s="68"/>
      <c r="U20" s="62"/>
      <c r="V20" s="65"/>
      <c r="W20" s="65"/>
      <c r="X20" s="93"/>
      <c r="Z20" s="53"/>
      <c r="AA20" s="53"/>
      <c r="AB20" s="53"/>
      <c r="AC20" s="53"/>
      <c r="AD20" s="53"/>
      <c r="AE20" s="53"/>
      <c r="AF20" s="53"/>
      <c r="AG20" s="53"/>
    </row>
    <row r="21" spans="1:33" ht="15" x14ac:dyDescent="0.2">
      <c r="A21" s="61"/>
      <c r="B21" s="261" t="s">
        <v>167</v>
      </c>
      <c r="C21" s="70"/>
      <c r="D21" s="71"/>
      <c r="E21" s="72">
        <f>G12</f>
        <v>0</v>
      </c>
      <c r="F21" s="72" t="s">
        <v>202</v>
      </c>
      <c r="G21" s="73">
        <f>E12</f>
        <v>0</v>
      </c>
      <c r="H21" s="72">
        <f>J6</f>
        <v>0</v>
      </c>
      <c r="I21" s="72" t="s">
        <v>202</v>
      </c>
      <c r="J21" s="73">
        <f>H6</f>
        <v>0</v>
      </c>
      <c r="K21" s="72">
        <f>M9</f>
        <v>0</v>
      </c>
      <c r="L21" s="72" t="s">
        <v>202</v>
      </c>
      <c r="M21" s="73">
        <f>K9</f>
        <v>0</v>
      </c>
      <c r="N21" s="72">
        <f>P15</f>
        <v>0</v>
      </c>
      <c r="O21" s="72" t="s">
        <v>202</v>
      </c>
      <c r="P21" s="73">
        <f>N15</f>
        <v>0</v>
      </c>
      <c r="Q21" s="72">
        <f>S18</f>
        <v>0</v>
      </c>
      <c r="R21" s="72" t="s">
        <v>202</v>
      </c>
      <c r="S21" s="72">
        <f>Q18</f>
        <v>0</v>
      </c>
      <c r="T21" s="68"/>
      <c r="U21" s="62"/>
      <c r="V21" s="65"/>
      <c r="W21" s="74">
        <f>SUM(AA21:AE21)</f>
        <v>0</v>
      </c>
      <c r="X21" s="75">
        <f>IF(C21="FRI","",IF($E$6="",0,RANK(AF21,$AF$6:$AG$22)))</f>
        <v>0</v>
      </c>
      <c r="Z21" s="53"/>
      <c r="AA21" s="76">
        <f>IF(E21=12,1,0)+IF(E22=12,1,0)</f>
        <v>0</v>
      </c>
      <c r="AB21" s="76">
        <f>IF(H21=12,1,0)+IF(H22=12,1,0)</f>
        <v>0</v>
      </c>
      <c r="AC21" s="76">
        <f>IF(K21=12,1,0)+IF(K22=12,1,0)</f>
        <v>0</v>
      </c>
      <c r="AD21" s="76">
        <f>IF(N21=12,1,0)+IF(N22=12,1,0)</f>
        <v>0</v>
      </c>
      <c r="AE21" s="76">
        <f>IF(Q21=12,1,0)+IF(Q22=12,1,0)</f>
        <v>0</v>
      </c>
      <c r="AF21" s="76">
        <f>IF(C21="FRI",-99999,1000*SUM(AA21:AE21)+V20*10-AG21)</f>
        <v>0</v>
      </c>
      <c r="AG21" s="77"/>
    </row>
    <row r="22" spans="1:33" ht="18.75" thickBot="1" x14ac:dyDescent="0.3">
      <c r="A22" s="94">
        <v>6</v>
      </c>
      <c r="B22" s="104"/>
      <c r="C22" s="393"/>
      <c r="D22" s="394"/>
      <c r="E22" s="95">
        <f>G13</f>
        <v>0</v>
      </c>
      <c r="F22" s="96" t="s">
        <v>202</v>
      </c>
      <c r="G22" s="97">
        <f>E13</f>
        <v>0</v>
      </c>
      <c r="H22" s="96">
        <f>J7</f>
        <v>0</v>
      </c>
      <c r="I22" s="96" t="s">
        <v>202</v>
      </c>
      <c r="J22" s="97">
        <f>H7</f>
        <v>0</v>
      </c>
      <c r="K22" s="96">
        <f>M10</f>
        <v>0</v>
      </c>
      <c r="L22" s="96" t="s">
        <v>202</v>
      </c>
      <c r="M22" s="97">
        <f>K10</f>
        <v>0</v>
      </c>
      <c r="N22" s="96">
        <f>P16</f>
        <v>0</v>
      </c>
      <c r="O22" s="96" t="s">
        <v>202</v>
      </c>
      <c r="P22" s="97">
        <f>N16</f>
        <v>0</v>
      </c>
      <c r="Q22" s="96">
        <f>S19</f>
        <v>0</v>
      </c>
      <c r="R22" s="96" t="s">
        <v>202</v>
      </c>
      <c r="S22" s="98">
        <f>Q19</f>
        <v>0</v>
      </c>
      <c r="T22" s="99"/>
      <c r="U22" s="100"/>
      <c r="V22" s="101"/>
      <c r="W22" s="102"/>
      <c r="X22" s="103"/>
    </row>
    <row r="25" spans="1:33" x14ac:dyDescent="0.2">
      <c r="C25">
        <v>43</v>
      </c>
      <c r="D25" t="s">
        <v>459</v>
      </c>
      <c r="E25" s="133" t="s">
        <v>152</v>
      </c>
      <c r="L25" s="133"/>
    </row>
    <row r="26" spans="1:33" x14ac:dyDescent="0.2">
      <c r="C26">
        <v>47</v>
      </c>
      <c r="D26" t="s">
        <v>460</v>
      </c>
      <c r="E26" s="133" t="s">
        <v>447</v>
      </c>
    </row>
    <row r="27" spans="1:33" x14ac:dyDescent="0.2">
      <c r="C27">
        <v>49</v>
      </c>
      <c r="D27" t="s">
        <v>461</v>
      </c>
      <c r="E27" s="133" t="s">
        <v>447</v>
      </c>
    </row>
    <row r="28" spans="1:33" x14ac:dyDescent="0.2">
      <c r="C28">
        <v>16</v>
      </c>
      <c r="D28" t="s">
        <v>462</v>
      </c>
      <c r="E28" s="133" t="s">
        <v>110</v>
      </c>
    </row>
    <row r="29" spans="1:33" x14ac:dyDescent="0.2">
      <c r="C29">
        <v>28</v>
      </c>
      <c r="D29" t="s">
        <v>463</v>
      </c>
      <c r="E29" s="133" t="s">
        <v>128</v>
      </c>
    </row>
    <row r="30" spans="1:33" x14ac:dyDescent="0.2">
      <c r="C30">
        <v>29</v>
      </c>
      <c r="D30" t="s">
        <v>464</v>
      </c>
      <c r="E30" t="s">
        <v>128</v>
      </c>
    </row>
    <row r="31" spans="1:33" x14ac:dyDescent="0.2">
      <c r="C31" s="133"/>
    </row>
  </sheetData>
  <mergeCells count="13">
    <mergeCell ref="B4:D4"/>
    <mergeCell ref="T4:V4"/>
    <mergeCell ref="Q4:S4"/>
    <mergeCell ref="N4:P4"/>
    <mergeCell ref="K4:M4"/>
    <mergeCell ref="H4:J4"/>
    <mergeCell ref="E4:G4"/>
    <mergeCell ref="C22:D22"/>
    <mergeCell ref="C7:D7"/>
    <mergeCell ref="C10:D10"/>
    <mergeCell ref="C13:D13"/>
    <mergeCell ref="C16:D16"/>
    <mergeCell ref="C19:D19"/>
  </mergeCells>
  <pageMargins left="0.75" right="0.75" top="1" bottom="1" header="0.5" footer="0.5"/>
  <pageSetup paperSize="9" scale="9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Kalkylblad</vt:lpstr>
      </vt:variant>
      <vt:variant>
        <vt:i4>16</vt:i4>
      </vt:variant>
      <vt:variant>
        <vt:lpstr>Namngivna områden</vt:lpstr>
      </vt:variant>
      <vt:variant>
        <vt:i4>15</vt:i4>
      </vt:variant>
    </vt:vector>
  </HeadingPairs>
  <TitlesOfParts>
    <vt:vector size="31" baseType="lpstr">
      <vt:lpstr>Anmälningar</vt:lpstr>
      <vt:lpstr>Sortering</vt:lpstr>
      <vt:lpstr>Deltagarlista</vt:lpstr>
      <vt:lpstr>Damer individuellt </vt:lpstr>
      <vt:lpstr>Herrar Indi</vt:lpstr>
      <vt:lpstr>Oldboys Indi</vt:lpstr>
      <vt:lpstr>CM (Banor)</vt:lpstr>
      <vt:lpstr>Dam lag </vt:lpstr>
      <vt:lpstr>Herrar lag </vt:lpstr>
      <vt:lpstr>Old boys </vt:lpstr>
      <vt:lpstr>CM (Resultat)</vt:lpstr>
      <vt:lpstr>Prestationspris</vt:lpstr>
      <vt:lpstr>Blad6</vt:lpstr>
      <vt:lpstr>Damer Indi orginal</vt:lpstr>
      <vt:lpstr>Herrar Lag orginal</vt:lpstr>
      <vt:lpstr>Oldboys lag orginal</vt:lpstr>
      <vt:lpstr>Namn</vt:lpstr>
      <vt:lpstr>'CM (Banor)'!Utskriftsområde</vt:lpstr>
      <vt:lpstr>'CM (Resultat)'!Utskriftsområde</vt:lpstr>
      <vt:lpstr>'Dam lag '!Utskriftsområde</vt:lpstr>
      <vt:lpstr>'Damer Indi orginal'!Utskriftsområde</vt:lpstr>
      <vt:lpstr>'Damer individuellt '!Utskriftsområde</vt:lpstr>
      <vt:lpstr>'Herrar Indi'!Utskriftsområde</vt:lpstr>
      <vt:lpstr>'Herrar lag '!Utskriftsområde</vt:lpstr>
      <vt:lpstr>'Herrar Lag orginal'!Utskriftsområde</vt:lpstr>
      <vt:lpstr>'Old boys '!Utskriftsområde</vt:lpstr>
      <vt:lpstr>'Oldboys Indi'!Utskriftsområde</vt:lpstr>
      <vt:lpstr>'Oldboys lag orginal'!Utskriftsområde</vt:lpstr>
      <vt:lpstr>Prestationspris!Utskriftsområde</vt:lpstr>
      <vt:lpstr>'CM (Banor)'!Utskriftsrubriker</vt:lpstr>
      <vt:lpstr>'CM (Resultat)'!Utskriftsrubriker</vt:lpstr>
    </vt:vector>
  </TitlesOfParts>
  <Company>PRIVAT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Janne</dc:creator>
  <cp:lastModifiedBy>Varpa Förbundet (Varpa)</cp:lastModifiedBy>
  <cp:lastPrinted>2018-07-22T05:52:45Z</cp:lastPrinted>
  <dcterms:created xsi:type="dcterms:W3CDTF">2012-10-03T21:50:18Z</dcterms:created>
  <dcterms:modified xsi:type="dcterms:W3CDTF">2022-11-08T12:53:42Z</dcterms:modified>
</cp:coreProperties>
</file>